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チェック表" sheetId="1" state="visible" r:id="rId3"/>
    <sheet name="届出書 別紙3－2" sheetId="2" state="visible" r:id="rId4"/>
    <sheet name="別紙1-3" sheetId="3" state="visible" r:id="rId5"/>
    <sheet name="備考（1－3）" sheetId="4" state="visible" r:id="rId6"/>
    <sheet name="別紙４" sheetId="5" state="visible" r:id="rId7"/>
    <sheet name="別紙13" sheetId="6" state="visible" r:id="rId8"/>
    <sheet name="別紙14－5" sheetId="7" state="visible" r:id="rId9"/>
    <sheet name="別紙28" sheetId="8" state="visible" r:id="rId10"/>
    <sheet name="別紙42" sheetId="9" state="visible" r:id="rId11"/>
    <sheet name="別紙44" sheetId="10" state="visible" r:id="rId12"/>
    <sheet name="別紙45" sheetId="11" state="visible" r:id="rId13"/>
    <sheet name="参考様式１" sheetId="12" state="visible" r:id="rId14"/>
    <sheet name="参考様式４-１" sheetId="13" state="visible" r:id="rId15"/>
    <sheet name="参考様式４-２" sheetId="14" state="visible" r:id="rId16"/>
    <sheet name="参考様式４-３" sheetId="15" state="visible" r:id="rId17"/>
    <sheet name="参考様式４-４" sheetId="16" state="visible" r:id="rId18"/>
    <sheet name="参考様式４-５" sheetId="17" state="visible" r:id="rId19"/>
    <sheet name="参考様式４-６" sheetId="18" state="visible" r:id="rId20"/>
    <sheet name="参考様式4-7" sheetId="19" state="visible" r:id="rId21"/>
    <sheet name="参考様式4-8" sheetId="20" state="visible" r:id="rId22"/>
    <sheet name="参考様式５" sheetId="21" state="visible" r:id="rId23"/>
    <sheet name="標準様式１（1枚用）" sheetId="22" state="visible" r:id="rId24"/>
    <sheet name="標準様式１(50人)" sheetId="23" state="visible" r:id="rId25"/>
    <sheet name="標準様式１シフト記号表（勤務時間帯）" sheetId="24" state="visible" r:id="rId26"/>
    <sheet name="標準様式１【記載例】小多機" sheetId="25" state="visible" r:id="rId27"/>
    <sheet name="標準様式１【記載例】シフト記号表（勤務時間帯）" sheetId="26" state="visible" r:id="rId28"/>
    <sheet name="標準様式１記入方法" sheetId="27" state="visible" r:id="rId29"/>
    <sheet name="標準様式１プルダウン・リスト" sheetId="28" state="visible" r:id="rId30"/>
    <sheet name="別紙●24" sheetId="29" state="hidden" r:id="rId31"/>
  </sheets>
  <definedNames>
    <definedName function="false" hidden="false" localSheetId="0" name="_xlnm.Print_Area" vbProcedure="false">チェック表!$A$1:$G$40</definedName>
    <definedName function="false" hidden="false" localSheetId="11" name="_xlnm.Print_Area" vbProcedure="false">参考様式１!$A$1:$AA$37</definedName>
    <definedName function="false" hidden="false" localSheetId="12" name="_xlnm.Print_Area" vbProcedure="false">'参考様式４-１'!$A$1:$P$54</definedName>
    <definedName function="false" hidden="false" localSheetId="13" name="_xlnm.Print_Area" vbProcedure="false">'参考様式４-２'!$A$1:$O$60</definedName>
    <definedName function="false" hidden="false" localSheetId="14" name="_xlnm.Print_Area" vbProcedure="false">'参考様式４-３'!$A$1:$Q$59</definedName>
    <definedName function="false" hidden="false" localSheetId="15" name="_xlnm.Print_Area" vbProcedure="false">'参考様式４-４'!$A$1:$P$106</definedName>
    <definedName function="false" hidden="false" localSheetId="16" name="_xlnm.Print_Area" vbProcedure="false">'参考様式４-５'!$A$1:$S$117</definedName>
    <definedName function="false" hidden="false" localSheetId="17" name="_xlnm.Print_Area" vbProcedure="false">'参考様式４-６'!$A$1:$Q$110</definedName>
    <definedName function="false" hidden="false" localSheetId="18" name="_xlnm.Print_Area" vbProcedure="false">'参考様式4-7'!$A$1:$P$60</definedName>
    <definedName function="false" hidden="false" localSheetId="19" name="_xlnm.Print_Area" vbProcedure="false">'参考様式4-8'!$A$1:$P$118</definedName>
    <definedName function="false" hidden="false" localSheetId="20" name="_xlnm.Print_Area" vbProcedure="false">参考様式５!$A$1:$X$22</definedName>
    <definedName function="false" hidden="false" localSheetId="1" name="_xlnm.Print_Area" vbProcedure="false">'届出書 別紙3－2'!$A$1:$AO$83</definedName>
    <definedName function="false" hidden="false" localSheetId="3" name="_xlnm.Print_Area" vbProcedure="false">'備考（1－3）'!$A$1:$K$43</definedName>
    <definedName function="false" hidden="false" localSheetId="21" name="_xlnm.Print_Area" vbProcedure="false">'標準様式１（1枚用）'!$A$1:$BI$75</definedName>
    <definedName function="false" hidden="false" localSheetId="21" name="_xlnm.Print_Titles" vbProcedure="false">'標準様式１（1枚用）'!$1:$20</definedName>
    <definedName function="false" hidden="false" localSheetId="22" name="_xlnm.Print_Area" vbProcedure="false">'標準様式１(50人)'!$A$1:$BI$178</definedName>
    <definedName function="false" hidden="false" localSheetId="22" name="_xlnm.Print_Titles" vbProcedure="false">'標準様式１(50人)'!$2:$21</definedName>
    <definedName function="false" hidden="false" localSheetId="25" name="_xlnm.Print_Area" vbProcedure="false">'標準様式１【記載例】シフト記号表（勤務時間帯）'!$B$1:$AB$52</definedName>
    <definedName function="false" hidden="false" localSheetId="23" name="_xlnm.Print_Area" vbProcedure="false">'標準様式１シフト記号表（勤務時間帯）'!$B$1:$AC$53</definedName>
    <definedName function="false" hidden="false" localSheetId="26" name="_xlnm.Print_Area" vbProcedure="false">標準様式１記入方法!$B$1:$O$77</definedName>
    <definedName function="false" hidden="false" localSheetId="2" name="_xlnm.Print_Area" vbProcedure="false">'別紙1-3'!$A$1:$AF$61</definedName>
    <definedName function="false" hidden="false" localSheetId="5" name="_xlnm.Print_Area" vbProcedure="false">別紙13!$A$1:$Z$37</definedName>
    <definedName function="false" hidden="false" localSheetId="6" name="_xlnm.Print_Area" vbProcedure="false">'別紙14－5'!$A$1:$AD$60</definedName>
    <definedName function="false" hidden="false" localSheetId="7" name="_xlnm.Print_Area" vbProcedure="false">別紙28!$A$1:$AB$74</definedName>
    <definedName function="false" hidden="false" localSheetId="4" name="_xlnm.Print_Area" vbProcedure="false">別紙４!$A$1:$AG$58</definedName>
    <definedName function="false" hidden="false" localSheetId="8" name="_xlnm.Print_Area" vbProcedure="false">別紙42!$A$1:$Y$60</definedName>
    <definedName function="false" hidden="false" localSheetId="9" name="_xlnm.Print_Area" vbProcedure="false">別紙44!$A$1:$AD$53</definedName>
    <definedName function="false" hidden="false" localSheetId="10" name="_xlnm.Print_Area" vbProcedure="false">別紙45!$A$1:$AD$32</definedName>
    <definedName function="false" hidden="false" name="【記載例】シフト記号" vbProcedure="false">'標準様式１【記載例】シフト記号表（勤務時間帯）'!$C$6:$C$47</definedName>
    <definedName function="false" hidden="false" name="あ" vbProcedure="false">#REF!</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シフト記号表" vbProcedure="false">'標準様式１シフト記号表（勤務時間帯）'!$C$6:$C$47</definedName>
    <definedName function="false" hidden="false" name="介護従業者" vbProcedure="false">標準様式１プルダウン・リスト!$D$15:$D$23</definedName>
    <definedName function="false" hidden="false" name="介護支援専門員" vbProcedure="false">標準様式１プルダウン・リスト!$E$15:$E$23</definedName>
    <definedName function="false" hidden="false" name="確認" vbProcedure="false">#N/A</definedName>
    <definedName function="false" hidden="false" name="管理者" vbProcedure="false">標準様式１プルダウン・リスト!$C$15:$C$23</definedName>
    <definedName function="false" hidden="false" name="職種" vbProcedure="false">標準様式１プルダウン・リスト!$C$14:$L$14</definedName>
    <definedName function="false" hidden="false" name="計画作成担当者" vbProcedure="false">標準様式１プルダウン・リスト!$F$15:$F$23</definedName>
    <definedName function="false" hidden="false" name="ｋ" vbProcedure="false">#N/A</definedName>
    <definedName function="false" hidden="false" localSheetId="1" name="だだ" vbProcedure="false">#REF!</definedName>
    <definedName function="false" hidden="false" localSheetId="1" name="っっっっｌ" vbProcedure="false">#REF!</definedName>
    <definedName function="false" hidden="false" localSheetId="1" name="っっｋ" vbProcedure="false">#REF!</definedName>
    <definedName function="false" hidden="false" localSheetId="1" name="サービス名" vbProcedure="false">#REF!</definedName>
    <definedName function="false" hidden="false" localSheetId="1" name="サービス名称" vbProcedure="false">#REF!</definedName>
    <definedName function="false" hidden="false" localSheetId="1" name="確認" vbProcedure="false">#REF!</definedName>
    <definedName function="false" hidden="false" localSheetId="1" name="ｋ" vbProcedure="false">#REF!</definedName>
    <definedName function="false" hidden="false" localSheetId="2" name="だだ" vbProcedure="false">#REF!</definedName>
    <definedName function="false" hidden="false" localSheetId="2" name="っっっっｌ" vbProcedure="false">#REF!</definedName>
    <definedName function="false" hidden="false" localSheetId="2" name="っっｋ" vbProcedure="false">#REF!</definedName>
    <definedName function="false" hidden="false" localSheetId="2" name="サービス名" vbProcedure="false">#REF!</definedName>
    <definedName function="false" hidden="false" localSheetId="2" name="サービス名称" vbProcedure="false">#REF!</definedName>
    <definedName function="false" hidden="false" localSheetId="2" name="確認" vbProcedure="false">#REF!</definedName>
    <definedName function="false" hidden="false" localSheetId="2" name="ｋ" vbProcedure="false">#REF!</definedName>
    <definedName function="false" hidden="false" localSheetId="23" name="【記載例】シフト記号" vbProcedure="false">'標準様式１シフト記号表（勤務時間帯）'!$C$6:$C$47</definedName>
    <definedName function="false" hidden="false" localSheetId="24" name="_xlnm.Print_Area" vbProcedure="false">標準様式１【記載例】小多機!$A$1:$BI$76</definedName>
    <definedName function="false" hidden="false" localSheetId="28"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<sst xmlns="http://schemas.openxmlformats.org/spreadsheetml/2006/main" count="4404" uniqueCount="870">
  <si>
    <t xml:space="preserve">介護給付費算定に係る体制等に関する届出書　チェック表
（小規模多機能型居宅介護・介護予防小規模多機能型居宅介護）</t>
  </si>
  <si>
    <t xml:space="preserve">※　加算が算定されなくなる場合、欠員が解消される場合等についても同様に届け出てください。</t>
  </si>
  <si>
    <t xml:space="preserve">届出事項</t>
  </si>
  <si>
    <t xml:space="preserve">開設
・
更新</t>
  </si>
  <si>
    <t xml:space="preserve">加算
追加
・
加算
削除</t>
  </si>
  <si>
    <t xml:space="preserve">備　　考</t>
  </si>
  <si>
    <t xml:space="preserve">共　通　事　項
（必ず必要な書類）</t>
  </si>
  <si>
    <t xml:space="preserve">□</t>
  </si>
  <si>
    <t xml:space="preserve">本チェック表</t>
  </si>
  <si>
    <t xml:space="preserve">自主点検したもの（チェック済）を提出すること。</t>
  </si>
  <si>
    <t xml:space="preserve">介護給付費算定に係る体制等に関する届出書＜別紙3-2＞</t>
  </si>
  <si>
    <t xml:space="preserve">事業所番号ごとに提出すること。</t>
  </si>
  <si>
    <t xml:space="preserve">介護給付費算定に係る体制等状況一覧表＜別紙1-3-2＞</t>
  </si>
  <si>
    <t xml:space="preserve">割引をする場合</t>
  </si>
  <si>
    <t xml:space="preserve">地域密着型サービス事業者又は地域密着型介護予防サービス事業者介護給付費の割引に係る割引率の設定について＜別紙４＞</t>
  </si>
  <si>
    <t xml:space="preserve">施設等の区分</t>
  </si>
  <si>
    <t xml:space="preserve">職員の欠員による減算の状況</t>
  </si>
  <si>
    <t xml:space="preserve">理由書</t>
  </si>
  <si>
    <t xml:space="preserve">任意の様式で可。</t>
  </si>
  <si>
    <t xml:space="preserve">従業者の勤務の体制及び勤務形態一覧表＜標準様式１＞</t>
  </si>
  <si>
    <t xml:space="preserve">看護職員、介護職員の勤務状況がわかるもの。</t>
  </si>
  <si>
    <t xml:space="preserve">組織体制図</t>
  </si>
  <si>
    <t xml:space="preserve">該当する資格証（写）</t>
  </si>
  <si>
    <t xml:space="preserve">看護職員の欠員が解消される場合。</t>
  </si>
  <si>
    <t xml:space="preserve">特別地域加算</t>
  </si>
  <si>
    <t xml:space="preserve">高齢者虐待防止措置実施の有無</t>
  </si>
  <si>
    <t xml:space="preserve">業務継続計画策定の有無</t>
  </si>
  <si>
    <t xml:space="preserve">若年性認知症利用者受入加算</t>
  </si>
  <si>
    <t xml:space="preserve">生産性向上推進体制加算</t>
  </si>
  <si>
    <t xml:space="preserve">生産性向上推進体制加算に係る届出書＜別紙28＞</t>
  </si>
  <si>
    <t xml:space="preserve">認知症加算</t>
  </si>
  <si>
    <t xml:space="preserve">認知症加算（Ⅰ）・（Ⅱ）に係る届出書＜別紙44＞</t>
  </si>
  <si>
    <t xml:space="preserve">研修を修了したことが分かる書類</t>
  </si>
  <si>
    <t xml:space="preserve">認知症ケアに関する研修計画</t>
  </si>
  <si>
    <t xml:space="preserve">介護職員、看護職員ごとに作成していること。</t>
  </si>
  <si>
    <t xml:space="preserve">科学的介護推進体制加算</t>
  </si>
  <si>
    <r>
      <rPr>
        <sz val="9"/>
        <rFont val="ＭＳ Ｐゴシック"/>
        <family val="3"/>
        <charset val="128"/>
      </rPr>
      <t xml:space="preserve">看護職員配置加算</t>
    </r>
    <r>
      <rPr>
        <sz val="8"/>
        <rFont val="ＭＳ Ｐゴシック"/>
        <family val="3"/>
        <charset val="128"/>
      </rPr>
      <t xml:space="preserve">
＊介護サービスのみ</t>
    </r>
  </si>
  <si>
    <t xml:space="preserve">請求する月の分。</t>
  </si>
  <si>
    <t xml:space="preserve">看護師、准看護師。</t>
  </si>
  <si>
    <t xml:space="preserve">看取り連携体制加算</t>
  </si>
  <si>
    <t xml:space="preserve">看取り連携体制加算に関する届出書＜別紙13＞</t>
  </si>
  <si>
    <t xml:space="preserve">看取り期における対応方針</t>
  </si>
  <si>
    <t xml:space="preserve">訪問体制強化加算</t>
  </si>
  <si>
    <t xml:space="preserve">訪問体制強化加算に関する届出書＜別紙45＞</t>
  </si>
  <si>
    <t xml:space="preserve">各日における通いサービス利用者数を付記すること。</t>
  </si>
  <si>
    <t xml:space="preserve">総合マネジメント体制強化加算</t>
  </si>
  <si>
    <t xml:space="preserve">総合マネジメント体制強化加算に関する届出書＜別紙42＞</t>
  </si>
  <si>
    <t xml:space="preserve">サービス提供体制強化加算
</t>
  </si>
  <si>
    <t xml:space="preserve">サービス提供体制強化加算に関する届出書＜別紙14－５＞</t>
  </si>
  <si>
    <t xml:space="preserve">前年度４月～２月の分。なお，前年度実績が６月に満たない場合は届出前３か月分</t>
  </si>
  <si>
    <t xml:space="preserve">サービス提供体制強化加算に関する確認書＜参考様式４＞</t>
  </si>
  <si>
    <t xml:space="preserve">前年度の実績が６月以上の場合と６月に満たない場合で様式が異なるので注意すること。</t>
  </si>
  <si>
    <t xml:space="preserve">従業者ごとに研修計画書（案でも可）、研修記録</t>
  </si>
  <si>
    <t xml:space="preserve">任意の様式で可。研修記録は既に実施している場合。
研修計画は個人毎に研修の目標・内容・実施時期・研修期間がわかるもの。</t>
  </si>
  <si>
    <t xml:space="preserve">短期利用型</t>
  </si>
  <si>
    <t xml:space="preserve">介護職員等処遇改善加算</t>
  </si>
  <si>
    <t xml:space="preserve">・</t>
  </si>
  <si>
    <t xml:space="preserve">介護職員処遇改善計画書等（提出書類の詳細はホームページをご確認ください）</t>
  </si>
  <si>
    <t xml:space="preserve">（別紙３－２）</t>
  </si>
  <si>
    <t xml:space="preserve">受付番号</t>
  </si>
  <si>
    <t xml:space="preserve">介護給付費算定に係る体制等に関する届出書</t>
  </si>
  <si>
    <t xml:space="preserve">＜地域密着型サービス事業者・地域密着型介護予防サービス事業者用＞＜居宅介護支援事業者・介護予防支援事業者用＞</t>
  </si>
  <si>
    <t xml:space="preserve">令和</t>
  </si>
  <si>
    <t xml:space="preserve">年</t>
  </si>
  <si>
    <t xml:space="preserve">月</t>
  </si>
  <si>
    <t xml:space="preserve">日</t>
  </si>
  <si>
    <t xml:space="preserve">嘉麻市長</t>
  </si>
  <si>
    <t xml:space="preserve">殿</t>
  </si>
  <si>
    <t xml:space="preserve">所在地</t>
  </si>
  <si>
    <t xml:space="preserve">名称</t>
  </si>
  <si>
    <t xml:space="preserve">代表者</t>
  </si>
  <si>
    <t xml:space="preserve">このことについて、以下のとおり関係書類を添えて届け出ます。</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</si>
  <si>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</si>
  <si>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</si>
  <si>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</si>
  <si>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</si>
  <si>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</si>
  <si>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</si>
  <si>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</si>
  <si>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</si>
  <si>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</si>
  <si>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</si>
  <si>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</si>
  <si>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</si>
  <si>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</si>
  <si>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</si>
  <si>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</si>
  <si>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</si>
  <si>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</si>
  <si>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</si>
  <si>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</si>
  <si>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</si>
  <si>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</si>
  <si>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</si>
  <si>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</si>
  <si>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</si>
  <si>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</si>
  <si>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</si>
  <si>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</si>
  <si>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</si>
  <si>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</si>
  <si>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</si>
  <si>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</si>
  <si>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</si>
  <si>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</si>
  <si>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</si>
  <si>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</si>
  <si>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</si>
  <si>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t xml:space="preserve">(※変更の場合)</t>
  </si>
  <si>
    <t xml:space="preserve">(市町村記載)</t>
  </si>
  <si>
    <t xml:space="preserve">地域密着型サービス</t>
  </si>
  <si>
    <t xml:space="preserve">夜間対応型訪問介護</t>
  </si>
  <si>
    <t xml:space="preserve">1新規</t>
  </si>
  <si>
    <t xml:space="preserve">2変更</t>
  </si>
  <si>
    <t xml:space="preserve">3終了</t>
  </si>
  <si>
    <t xml:space="preserve">1 有</t>
  </si>
  <si>
    <t xml:space="preserve">2 無</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</si>
  <si>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</si>
  <si>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</si>
  <si>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</si>
  <si>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</si>
  <si>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</si>
  <si>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</si>
  <si>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HGSｺﾞｼｯｸM"/>
        <family val="3"/>
        <charset val="128"/>
      </rPr>
      <t xml:space="preserve">地域密着型介護老人福祉施設</t>
    </r>
    <r>
      <rPr>
        <u val="single"/>
        <sz val="11"/>
        <rFont val="HGSｺﾞｼｯｸM"/>
        <family val="3"/>
        <charset val="128"/>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</si>
  <si>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</si>
  <si>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</si>
  <si>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</si>
  <si>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</si>
  <si>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</si>
  <si>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</si>
  <si>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</si>
  <si>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</si>
  <si>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</si>
  <si>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</si>
  <si>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</si>
  <si>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</si>
  <si>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</si>
  <si>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</si>
  <si>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</si>
  <si>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</si>
  <si>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</si>
  <si>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</si>
  <si>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</si>
  <si>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</si>
  <si>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</si>
  <si>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</si>
  <si>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</si>
  <si>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「異動等の区分」欄には、今回届出を行う事業所について該当する数字の横の□を■にしてください。</t>
  </si>
  <si>
    <t xml:space="preserve">　　6　「異動項目」欄には、(別紙1－３)「介護給付費算定に係る体制等状況一覧表」に掲げる項目（施設等の区分、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</si>
  <si>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</si>
  <si>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</si>
  <si>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t>
  </si>
  <si>
    <t xml:space="preserve">　　　有する場合は、適宜欄を補正して、全ての出張所等の状況について記載してください。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</si>
  <si>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</si>
  <si>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</si>
  <si>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</si>
  <si>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</si>
  <si>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</si>
  <si>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</si>
  <si>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</si>
  <si>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</si>
  <si>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</si>
  <si>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</si>
  <si>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</si>
  <si>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</si>
  <si>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</si>
  <si>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</si>
  <si>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</si>
  <si>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</si>
  <si>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</si>
  <si>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</si>
  <si>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</si>
  <si>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</si>
  <si>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</si>
  <si>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</si>
  <si>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</si>
  <si>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</si>
  <si>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</si>
  <si>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</si>
  <si>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１ なし</t>
  </si>
  <si>
    <t xml:space="preserve">２ 看護職員</t>
  </si>
  <si>
    <t xml:space="preserve">３ 介護職員</t>
  </si>
  <si>
    <t xml:space="preserve">１　なし</t>
  </si>
  <si>
    <t xml:space="preserve">身体拘束廃止取組の有無</t>
  </si>
  <si>
    <t xml:space="preserve">１ 減算型</t>
  </si>
  <si>
    <t xml:space="preserve">２ 基準型</t>
  </si>
  <si>
    <t xml:space="preserve">２　あり</t>
  </si>
  <si>
    <t xml:space="preserve">２ あり</t>
  </si>
  <si>
    <t xml:space="preserve">中山間地域等における小規模事業所加算（地域に関する状況）</t>
  </si>
  <si>
    <t xml:space="preserve">１　非該当</t>
  </si>
  <si>
    <t xml:space="preserve">２　該当</t>
  </si>
  <si>
    <t xml:space="preserve">２ 加算Ⅰ</t>
  </si>
  <si>
    <t xml:space="preserve">３ 加算Ⅱ</t>
  </si>
  <si>
    <t xml:space="preserve">看護職員配置加算</t>
  </si>
  <si>
    <t xml:space="preserve">４ 加算Ⅲ</t>
  </si>
  <si>
    <t xml:space="preserve">１　小規模多機能型居宅介護事業所</t>
  </si>
  <si>
    <t xml:space="preserve">２　サテライト型小規模多機能型</t>
  </si>
  <si>
    <t xml:space="preserve">　　居宅介護事業所</t>
  </si>
  <si>
    <t xml:space="preserve">３ 加算Ⅰ</t>
  </si>
  <si>
    <t xml:space="preserve">２ 加算Ⅱ</t>
  </si>
  <si>
    <t xml:space="preserve">サービス提供体制強化加算</t>
  </si>
  <si>
    <t xml:space="preserve">６ 加算Ⅰ</t>
  </si>
  <si>
    <t xml:space="preserve">５ 加算Ⅱ</t>
  </si>
  <si>
    <t xml:space="preserve">７ 加算Ⅲ</t>
  </si>
  <si>
    <r>
      <rPr>
        <sz val="11"/>
        <rFont val="HGSｺﾞｼｯｸM"/>
        <family val="3"/>
        <charset val="128"/>
      </rPr>
      <t xml:space="preserve">７ 加算Ⅰ</t>
    </r>
    <r>
      <rPr>
        <sz val="11"/>
        <color rgb="FFFF0000"/>
        <rFont val="HGSｺﾞｼｯｸM"/>
        <family val="3"/>
        <charset val="128"/>
      </rPr>
      <t xml:space="preserve">イ</t>
    </r>
  </si>
  <si>
    <t xml:space="preserve">S 加算Ⅰロ</t>
  </si>
  <si>
    <r>
      <rPr>
        <sz val="11"/>
        <rFont val="HGSｺﾞｼｯｸM"/>
        <family val="3"/>
        <charset val="128"/>
      </rPr>
      <t xml:space="preserve">８ 加算Ⅱ</t>
    </r>
    <r>
      <rPr>
        <sz val="11"/>
        <color rgb="FFFF0000"/>
        <rFont val="HGSｺﾞｼｯｸM"/>
        <family val="3"/>
        <charset val="128"/>
      </rPr>
      <t xml:space="preserve">イ</t>
    </r>
  </si>
  <si>
    <t xml:space="preserve">T 加算Ⅱロ</t>
  </si>
  <si>
    <t xml:space="preserve">９ 加算Ⅲ</t>
  </si>
  <si>
    <t xml:space="preserve">Ａ 加算Ⅳ</t>
  </si>
  <si>
    <t xml:space="preserve">（短期利用型）</t>
  </si>
  <si>
    <t xml:space="preserve">１　介護予防小規模多機能型居宅介護事業所</t>
  </si>
  <si>
    <t xml:space="preserve">介護予防小規模多機能型</t>
  </si>
  <si>
    <t xml:space="preserve">２　サテライト型介護予防小規模多機能型</t>
  </si>
  <si>
    <t xml:space="preserve">居宅介護</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</si>
  <si>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</si>
  <si>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</si>
  <si>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</si>
  <si>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</si>
  <si>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</si>
  <si>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</si>
  <si>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</si>
  <si>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</si>
  <si>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</si>
  <si>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</si>
  <si>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</si>
  <si>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</si>
  <si>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</si>
  <si>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</si>
  <si>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</si>
  <si>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</si>
  <si>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</si>
  <si>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</si>
  <si>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</si>
  <si>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</si>
  <si>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</si>
  <si>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</si>
  <si>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</si>
  <si>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</si>
  <si>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</si>
  <si>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</si>
  <si>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</si>
  <si>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</si>
  <si>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</si>
  <si>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</si>
  <si>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</si>
  <si>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</si>
  <si>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</si>
  <si>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</si>
  <si>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</si>
  <si>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</si>
  <si>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</si>
  <si>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</si>
  <si>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</si>
  <si>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</si>
  <si>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令和　　年　　月　　日</t>
  </si>
  <si>
    <t xml:space="preserve">　（あて先）嘉麻市長</t>
  </si>
  <si>
    <t xml:space="preserve">事業所・施設名　　　　　　　</t>
  </si>
  <si>
    <t xml:space="preserve">地域密着型サービス事業者又は地域密着型介護予防サービス事業者による介護給付費の割引に係る割引率の設定について</t>
  </si>
  <si>
    <t xml:space="preserve">　1　割引率等</t>
  </si>
  <si>
    <t xml:space="preserve">事業所番号</t>
  </si>
  <si>
    <t xml:space="preserve">サービスの種類</t>
  </si>
  <si>
    <t xml:space="preserve">割引率</t>
  </si>
  <si>
    <t xml:space="preserve">適用条件</t>
  </si>
  <si>
    <t xml:space="preserve">％</t>
  </si>
  <si>
    <t xml:space="preserve">地域密着型特定施設入居者
生活介護</t>
  </si>
  <si>
    <t xml:space="preserve">地域密着型介護老人福祉施設入所者生活介護</t>
  </si>
  <si>
    <t xml:space="preserve">介護予防認知症対応型
通所介護</t>
  </si>
  <si>
    <t xml:space="preserve">介護予防小規模多機能型
居宅介護</t>
  </si>
  <si>
    <t xml:space="preserve">介護予防認知症対応型
共同生活介護</t>
  </si>
  <si>
    <t xml:space="preserve">備考　「適用条件」欄には、当該割引率が適用される時間帯、曜日、日時について具体的に</t>
  </si>
  <si>
    <t xml:space="preserve">　　記載してください。</t>
  </si>
  <si>
    <t xml:space="preserve">　2　適用開始年月日　　　　　　年　　　月　　　日</t>
  </si>
  <si>
    <t xml:space="preserve">（別紙13）</t>
  </si>
  <si>
    <t xml:space="preserve">看取り連携体制加算に係る届出書</t>
  </si>
  <si>
    <t xml:space="preserve">（訪問入浴介護事業所、短期入所生活介護事業所、小規模多機能型居宅介護事業所）</t>
  </si>
  <si>
    <t xml:space="preserve">事 業 所 名</t>
  </si>
  <si>
    <t xml:space="preserve">異動等区分</t>
  </si>
  <si>
    <t xml:space="preserve">1　新規</t>
  </si>
  <si>
    <t xml:space="preserve">2　変更</t>
  </si>
  <si>
    <t xml:space="preserve">3　終了</t>
  </si>
  <si>
    <t xml:space="preserve">事業所等の区分</t>
  </si>
  <si>
    <t xml:space="preserve">1　訪問入浴介護事業所</t>
  </si>
  <si>
    <t xml:space="preserve">2　短期入所生活介護事業所</t>
  </si>
  <si>
    <t xml:space="preserve">3　小規模多機能型居宅介護事業所</t>
  </si>
  <si>
    <t xml:space="preserve">看取り連携体制加算に係る届出内容</t>
  </si>
  <si>
    <t xml:space="preserve">有</t>
  </si>
  <si>
    <t xml:space="preserve">無</t>
  </si>
  <si>
    <t xml:space="preserve">訪問入浴
介護</t>
  </si>
  <si>
    <t xml:space="preserve">①</t>
  </si>
  <si>
    <t xml:space="preserve">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</si>
  <si>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 xml:space="preserve">②</t>
  </si>
  <si>
    <t xml:space="preserve">看取り期における対応方針を定め、利用開始の際に、利用者又はその家族等に対して、当該対応方針の内容を説明し、同意を得ている。</t>
  </si>
  <si>
    <t xml:space="preserve">③</t>
  </si>
  <si>
    <t xml:space="preserve">看取りに関する職員研修を行っている。</t>
  </si>
  <si>
    <t xml:space="preserve">④</t>
  </si>
  <si>
    <t xml:space="preserve">「人生の最終段階における医療・ケアの決定プロセスに関するガイドライン」等の内容に沿った取組を行っている。</t>
  </si>
  <si>
    <t xml:space="preserve">短期入所
生活介護</t>
  </si>
  <si>
    <t xml:space="preserve">看護体制加算（Ⅱ）又は（Ⅳ）イ若しくはロを算定している。</t>
  </si>
  <si>
    <t xml:space="preserve">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</si>
  <si>
    <t xml:space="preserve">看取り期における対応方針を定め、利用開始の際に、登録者又はその家族等に当該方針の内容を説明し、同意を得ている。</t>
  </si>
  <si>
    <t xml:space="preserve">ケアカンファレンスや対応の実践を振り返る等により、看取り期における対応方針の内容その他看取り期におけるサービス体制について、適宜見直しを行っている。</t>
  </si>
  <si>
    <t xml:space="preserve">⑤</t>
  </si>
  <si>
    <t xml:space="preserve">短期入所生活介護事業所において看取りを行う際には、個室又は静養室を利用するなど、プライバシーの確保及び家族へ配慮をすることについて十分留意している。</t>
  </si>
  <si>
    <t xml:space="preserve">⑥</t>
  </si>
  <si>
    <t xml:space="preserve">看護職員配置加算（Ⅰ）を算定している。</t>
  </si>
  <si>
    <t xml:space="preserve">看護師により24時間連絡できる体制を確保している。</t>
  </si>
  <si>
    <t xml:space="preserve">宿泊室等において看取りを行う場合に、プライバシーの確保及び家族へ配慮をすることについて十分留意している。</t>
  </si>
  <si>
    <t xml:space="preserve">備考　要件を満たすことが分かる根拠書類を準備し、指定権者からの求めがあった場合には、</t>
  </si>
  <si>
    <t xml:space="preserve">　　速やかに提出すること。</t>
  </si>
  <si>
    <t xml:space="preserve">（別紙14－5）</t>
  </si>
  <si>
    <t xml:space="preserve">サービス提供体制強化加算に関する届出書</t>
  </si>
  <si>
    <t xml:space="preserve">（（介護予防）小規模多機能型居宅介護、看護小規模多機能型居宅介護）</t>
  </si>
  <si>
    <t xml:space="preserve">1　事 業 所 名</t>
  </si>
  <si>
    <t xml:space="preserve">2　異 動 区 分</t>
  </si>
  <si>
    <t xml:space="preserve">3　施 設 種 別</t>
  </si>
  <si>
    <t xml:space="preserve">1（介護予防）小規模多機能型居宅介護</t>
  </si>
  <si>
    <t xml:space="preserve">2　看護小規模多機能型居宅介護</t>
  </si>
  <si>
    <t xml:space="preserve">4　届 出 項 目</t>
  </si>
  <si>
    <t xml:space="preserve">1 サービス提供体制強化加算（Ⅰ）</t>
  </si>
  <si>
    <t xml:space="preserve">2 サービス提供体制強化加算（Ⅱ）</t>
  </si>
  <si>
    <t xml:space="preserve">3 サービス提供体制強化加算（Ⅲ）</t>
  </si>
  <si>
    <t xml:space="preserve">5　研修等に
     関する状況</t>
  </si>
  <si>
    <t xml:space="preserve">①　研修計画を作成し、当該計画に従い、研修（外部における研修を
　含む）を実施又は実施を予定していること。</t>
  </si>
  <si>
    <t xml:space="preserve">②　利用者に関する情報若しくはサービス提供にあたっての留意事項
　の伝達又は技術指導を目的とした会議を定期的に開催すること。</t>
  </si>
  <si>
    <t xml:space="preserve">6　介護職員等の状況</t>
  </si>
  <si>
    <t xml:space="preserve">（１）サービス提供体制強化加算（Ⅰ）</t>
  </si>
  <si>
    <t xml:space="preserve">介護福祉士等の
状況</t>
  </si>
  <si>
    <t xml:space="preserve">①に占める②の割合が70％以上</t>
  </si>
  <si>
    <t xml:space="preserve">従業者（看護師又は准看護師である者を除く（※））の総数（常勤換算）</t>
  </si>
  <si>
    <t xml:space="preserve">人</t>
  </si>
  <si>
    <t xml:space="preserve">①のうち介護福祉士の総数（常勤換算）</t>
  </si>
  <si>
    <t xml:space="preserve">※看護小規模多機能型居宅介護にあっては、「保健師、看護師又は
　准看護師である者を除く。」と読み替えるものとする。</t>
  </si>
  <si>
    <t xml:space="preserve">又は</t>
  </si>
  <si>
    <t xml:space="preserve">①に占める③の割合が25％以上</t>
  </si>
  <si>
    <t xml:space="preserve">①のうち勤続年数10年以上の介護福祉士の総数（常勤換算）</t>
  </si>
  <si>
    <t xml:space="preserve">（２）サービス提供体制強化加算（Ⅱ）</t>
  </si>
  <si>
    <t xml:space="preserve">①に占める②の割合が50％以上</t>
  </si>
  <si>
    <r>
      <rPr>
        <sz val="11"/>
        <rFont val="HGSｺﾞｼｯｸM"/>
        <family val="3"/>
        <charset val="128"/>
      </rPr>
      <t xml:space="preserve">（３）サービス提供体制強化加算（Ⅲ）</t>
    </r>
    <r>
      <rPr>
        <sz val="8"/>
        <rFont val="HGSｺﾞｼｯｸM"/>
        <family val="3"/>
        <charset val="128"/>
      </rPr>
      <t xml:space="preserve"> </t>
    </r>
  </si>
  <si>
    <t xml:space="preserve">　　※介護福祉士等の状況、常勤職員の状況、勤続年数の状況のうち、いずれか１つを満たすこと。</t>
  </si>
  <si>
    <t xml:space="preserve">①に占める②の割合が40％以上</t>
  </si>
  <si>
    <t xml:space="preserve">常勤職員の
状況</t>
  </si>
  <si>
    <t xml:space="preserve">①に占める②の割合が60％以上</t>
  </si>
  <si>
    <t xml:space="preserve">従業者の総数（常勤換算）</t>
  </si>
  <si>
    <t xml:space="preserve">①のうち常勤の者の総数（常勤換算）</t>
  </si>
  <si>
    <t xml:space="preserve">勤続年数の状況</t>
  </si>
  <si>
    <t xml:space="preserve">①に占める②の割合が30％以上</t>
  </si>
  <si>
    <t xml:space="preserve">①のうち勤続年数７年以上の者の総数
　（常勤換算）</t>
  </si>
  <si>
    <t xml:space="preserve">備考１</t>
  </si>
  <si>
    <t xml:space="preserve">要件を満たすことが分かる根拠書類を準備し、指定権者からの求めがあった場合には、速やかに提出すること。</t>
  </si>
  <si>
    <t xml:space="preserve">備考２</t>
  </si>
  <si>
    <t xml:space="preserve">従業者とは、小規模多機能型居宅介護における小規模多機能型居宅介護従業者、看護小規模多機能型居宅介護における看護小規模多機能型居宅介護従業者をいう。</t>
  </si>
  <si>
    <t xml:space="preserve">（別紙28）</t>
  </si>
  <si>
    <t xml:space="preserve">生産性向上推進体制加算に係る届出書</t>
  </si>
  <si>
    <t xml:space="preserve">施 設 種 別</t>
  </si>
  <si>
    <t xml:space="preserve">１　短期入所生活介護</t>
  </si>
  <si>
    <t xml:space="preserve">２　短期入所療養介護</t>
  </si>
  <si>
    <t xml:space="preserve">３　特定施設入居者生活介護</t>
  </si>
  <si>
    <t xml:space="preserve">４　小規模多機能型居宅介護</t>
  </si>
  <si>
    <t xml:space="preserve">５　認知症対応型共同生活介護</t>
  </si>
  <si>
    <t xml:space="preserve">６　地域密着型特定施設入居者生活介護</t>
  </si>
  <si>
    <t xml:space="preserve">７　地域密着型介護老人福祉施設</t>
  </si>
  <si>
    <t xml:space="preserve">８　看護小規模多機能型居宅介護</t>
  </si>
  <si>
    <t xml:space="preserve">９　介護老人福祉施設</t>
  </si>
  <si>
    <t xml:space="preserve">10　介護老人保健施設</t>
  </si>
  <si>
    <t xml:space="preserve">11　介護医療院</t>
  </si>
  <si>
    <t xml:space="preserve">12　介護予防短期入所生活介護</t>
  </si>
  <si>
    <t xml:space="preserve">13　介護予防短期入所療養介護</t>
  </si>
  <si>
    <t xml:space="preserve">14　介護予防特定施設入居者生活介護</t>
  </si>
  <si>
    <t xml:space="preserve">15　介護予防小規模多機能型居宅介護</t>
  </si>
  <si>
    <t xml:space="preserve">16　介護予防認知症対応型共同生活介護</t>
  </si>
  <si>
    <t xml:space="preserve">届出区分</t>
  </si>
  <si>
    <t xml:space="preserve">１　生産性向上推進体制加算（Ⅰ）　２　生産性向上推進体制加算（Ⅱ）</t>
  </si>
  <si>
    <t xml:space="preserve">生産性向上推進体制加算（Ⅰ）に係る届出</t>
  </si>
  <si>
    <t xml:space="preserve">① 加算（Ⅱ）のデータ等により業務改善の取組による成果を確認</t>
  </si>
  <si>
    <t xml:space="preserve">② 以下のⅰ～ⅲの項目の機器をすべて使用</t>
  </si>
  <si>
    <t xml:space="preserve">　ⅰ入所（利用）者全員に見守り機器を使用</t>
  </si>
  <si>
    <t xml:space="preserve">　ⅱ 職員全員がインカム等のICTを使用 </t>
  </si>
  <si>
    <t xml:space="preserve">　ⅲ 介護記録ソフト、スマートフォン等の介護記録の作成の効率化に</t>
  </si>
  <si>
    <t xml:space="preserve">  資するICTを使用 </t>
  </si>
  <si>
    <t xml:space="preserve">（導入機器）</t>
  </si>
  <si>
    <t xml:space="preserve">　</t>
  </si>
  <si>
    <t xml:space="preserve">名　称</t>
  </si>
  <si>
    <t xml:space="preserve">製造事業者</t>
  </si>
  <si>
    <t xml:space="preserve">用　途</t>
  </si>
  <si>
    <t xml:space="preserve">③ 職員間の適切な役割分担（いわゆる介護助手の活用等）の取組等を実施</t>
  </si>
  <si>
    <t xml:space="preserve">④ 利用者の安全並びに介護サービスの質の確保及び職員の負担軽減に資する方策を検討するため</t>
  </si>
  <si>
    <t xml:space="preserve">　 の委員会（以下「委員会」という。）において、以下のすべての項目について必要な検討を行い、</t>
  </si>
  <si>
    <t xml:space="preserve">　 当該項目の実施を確認</t>
  </si>
  <si>
    <t xml:space="preserve">ⅰ ②の機器を利用する場合における利用者の安全やケアの質の確保</t>
  </si>
  <si>
    <t xml:space="preserve">ⅱ 職員に対する十分な休憩時間の確保等の勤務・雇用条件への配慮</t>
  </si>
  <si>
    <t xml:space="preserve">ⅲ 機器の不具合の定期チェックの実施（メーカーとの連携を含む）</t>
  </si>
  <si>
    <t xml:space="preserve">ⅳ 業務の効率化、ケアの質の確保、職員の負担軽減を図るための職</t>
  </si>
  <si>
    <t xml:space="preserve">　 員に対する教育の実施</t>
  </si>
  <si>
    <t xml:space="preserve">生産性向上推進体制加算（Ⅱ）に係る届出</t>
  </si>
  <si>
    <t xml:space="preserve">① 以下のⅰ～ⅲの項目の機器のうち１つ以上を使用</t>
  </si>
  <si>
    <t xml:space="preserve">　ⅰ入所（利用）者１名以上に見守り機器を使用</t>
  </si>
  <si>
    <t xml:space="preserve">　入所（利用）者数</t>
  </si>
  <si>
    <t xml:space="preserve">　見守り機器を導入して見守りを行っている対象者数</t>
  </si>
  <si>
    <t xml:space="preserve">② 委員会において、以下のすべての項目について必要な検討を行い、当該項目の実施を確認</t>
  </si>
  <si>
    <t xml:space="preserve">ⅰ ①の機器を利用する場合における利用者の安全やケアの質の確保</t>
  </si>
  <si>
    <t xml:space="preserve">備考１　加算（Ⅰ）の要件①については、当該要件に係る各種指標に関する調査結果のデータを提出すること。</t>
  </si>
  <si>
    <t xml:space="preserve">備考２　要件を満たすことが分かる委員会の議事概要を提出すること。このほか要件を満たすことが分かる根拠書類を準備し、</t>
  </si>
  <si>
    <t xml:space="preserve">　　　指定権者からの求めがあった場合には、速やかに提出すること。</t>
  </si>
  <si>
    <t xml:space="preserve">備考３　本加算を算定する場合は、事業年度毎に取組の実績をオンラインで厚生労働省に報告すること。</t>
  </si>
  <si>
    <t xml:space="preserve">備考４　届出にあたっては、別途通知（「生産性向上推進体制加算に関する基本的考え方並びに事務処理手順及び様式例</t>
  </si>
  <si>
    <t xml:space="preserve">　　　等の提示について」）を参照すること。</t>
  </si>
  <si>
    <t xml:space="preserve">（別紙42）</t>
  </si>
  <si>
    <t xml:space="preserve">総合マネジメント体制強化加算に係る届出書</t>
  </si>
  <si>
    <t xml:space="preserve">1　定期巡回・随時対応型訪問介護看護事業所</t>
  </si>
  <si>
    <t xml:space="preserve">2　(介護予防）小規模多機能型居宅介護事業所</t>
  </si>
  <si>
    <t xml:space="preserve">3　看護小規模多機能型居宅介護事業所</t>
  </si>
  <si>
    <t xml:space="preserve">届 出 項 目</t>
  </si>
  <si>
    <t xml:space="preserve">1　総合マネジメント体制強化加算（Ⅰ）</t>
  </si>
  <si>
    <t xml:space="preserve">2　総合マネジメント体制強化加算（Ⅱ）</t>
  </si>
  <si>
    <t xml:space="preserve">１　総合マネジメント体制強化加算（Ⅰ）に係る体制の届出内容</t>
  </si>
  <si>
    <t xml:space="preserve">○定期巡回・随時対応型訪問介護看護</t>
  </si>
  <si>
    <t xml:space="preserve">① </t>
  </si>
  <si>
    <t xml:space="preserve">利用者の心身の状況又はその家族等を取り巻く環境の変化に応じ、随時、計画作成責任者、看護師、准看護師、介護職員その他の関係者が共同し、定期巡回・随時対応型訪問介護看護計画の見直しを行っている。</t>
  </si>
  <si>
    <t xml:space="preserve">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</si>
  <si>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 xml:space="preserve">日常的に利用者と関わりのある地域住民等の相談に対応する体制を確保していること。</t>
  </si>
  <si>
    <t xml:space="preserve">地域住民等との連携により、地域資源を効果的に活用し、利用者の状態に応じた支援を行っている。</t>
  </si>
  <si>
    <t xml:space="preserve">事業所の
特性に
応じて
１つ以上実施している</t>
  </si>
  <si>
    <t xml:space="preserve">障害福祉サービス事業所、児童福祉施設等と協働し、地域において世代間の交流を行っている。</t>
  </si>
  <si>
    <t xml:space="preserve">地域住民等、他事業所等と共同で事例検討会、研修会等を実施している。 </t>
  </si>
  <si>
    <t xml:space="preserve">市町村が実施する通いの場や在宅医療・介護連携推進事業等の地域支援事業等に参加している。</t>
  </si>
  <si>
    <t xml:space="preserve">地域住民及び利用者の住まいに関する相談に応じ、必要な支援を行っている。</t>
  </si>
  <si>
    <t xml:space="preserve">○（介護予防）小規模多機能型居宅介護</t>
  </si>
  <si>
    <t xml:space="preserve">利用者の心身の状況又はその家族等を取り巻く環境の変化に応じ、随時、介護支援専門員、看護師、准看護師、介護職員その他の関係者が共同し、小規模多機能型居宅介護計画の見直しを行っている。</t>
  </si>
  <si>
    <t xml:space="preserve">利用者の地域における多様な活動が確保されるよう、日常的に地域住民等との交流を図り、利用者の状態に応じて、地域の行事や活動等に積極的に参加している。</t>
  </si>
  <si>
    <t xml:space="preserve">必要に応じて、多様な主体が提供する生活支援のサービス（インフォーマルサービス含む）が包括的に提供されるような居宅サービス計画を作成している。</t>
  </si>
  <si>
    <t xml:space="preserve">障害福祉サービス事業所、児童福祉施設等と協働し、地域において世代間の交流の場の拠点となっている。</t>
  </si>
  <si>
    <t xml:space="preserve">○看護小規模多機能型居宅介護</t>
  </si>
  <si>
    <t xml:space="preserve">利用者の心身の状況又はその家族等を取り巻く環境の変化に応じ、随時、介護支援専門員、看護師、准看護師、介護職員その他の関係者が共同し、看護小規模多機能型居宅介護計画の見直しを行っている。</t>
  </si>
  <si>
    <t xml:space="preserve">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</si>
  <si>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xml:space="preserve">２　総合マネジメント体制強化加算（Ⅱ）に係る体制の届出内容</t>
  </si>
  <si>
    <r>
      <rPr>
        <sz val="9"/>
        <rFont val="HGSｺﾞｼｯｸM"/>
        <family val="3"/>
        <charset val="128"/>
      </rPr>
      <t xml:space="preserve">○定期巡回・随時対応型訪問介護看護、（介護予防）小規模多機能型居宅介護
</t>
    </r>
    <r>
      <rPr>
        <sz val="8"/>
        <rFont val="HGSｺﾞｼｯｸM"/>
        <family val="3"/>
        <charset val="128"/>
      </rPr>
      <t xml:space="preserve">※該当する要件は、「総合マネジメント体制強化加算（Ⅰ）に係る体制の届出内容」に記入すること。</t>
    </r>
  </si>
  <si>
    <t xml:space="preserve">総合マネジメント体制強化加算（Ⅰ）の基準の①～②のいずれにも該当している。</t>
  </si>
  <si>
    <r>
      <rPr>
        <sz val="9"/>
        <rFont val="HGSｺﾞｼｯｸM"/>
        <family val="3"/>
        <charset val="128"/>
      </rPr>
      <t xml:space="preserve">○看護小規模多機能型居宅介護
</t>
    </r>
    <r>
      <rPr>
        <sz val="8"/>
        <rFont val="HGSｺﾞｼｯｸM"/>
        <family val="3"/>
        <charset val="128"/>
      </rPr>
      <t xml:space="preserve">※該当する要件は、「総合マネジメント体制強化加算（Ⅰ）に係る体制の届出内容」に記入すること。</t>
    </r>
  </si>
  <si>
    <t xml:space="preserve">総合マネジメント体制強化加算（Ⅰ）の基準の①～③のいずれにも該当している。</t>
  </si>
  <si>
    <t xml:space="preserve">（別紙44）</t>
  </si>
  <si>
    <t xml:space="preserve">認知症加算（Ⅰ）・（Ⅱ）に係る届出書</t>
  </si>
  <si>
    <t xml:space="preserve">（小規模多機能型居宅介護、看護小規模多機能型居宅介護）</t>
  </si>
  <si>
    <t xml:space="preserve">1　小規模多機能型居宅介護事業所</t>
  </si>
  <si>
    <t xml:space="preserve">2　看護小規模多機能型居宅介護事業所</t>
  </si>
  <si>
    <t xml:space="preserve">１．認知症加算（Ⅰ）に係る届出内容</t>
  </si>
  <si>
    <t xml:space="preserve">(1)</t>
  </si>
  <si>
    <t xml:space="preserve">認知症介護に係る専門的な研修を修了している者を、日常生活自立度のランクⅢ、Ⅳ又はMに該当する者の数に応じて必要数以上配置し、チームとして専門的な認知症ケアを実施している</t>
  </si>
  <si>
    <t xml:space="preserve">認知症介護に係る専門的な研修を修了している者の数</t>
  </si>
  <si>
    <t xml:space="preserve">【参考】</t>
  </si>
  <si>
    <t xml:space="preserve">日常生活自立度のランクⅢ、Ⅳ又はＭに該当する者の数</t>
  </si>
  <si>
    <t xml:space="preserve">研修修了者の必要数</t>
  </si>
  <si>
    <t xml:space="preserve">20人未満</t>
  </si>
  <si>
    <t xml:space="preserve">１以上</t>
  </si>
  <si>
    <t xml:space="preserve">20以上30未満</t>
  </si>
  <si>
    <t xml:space="preserve">２以上</t>
  </si>
  <si>
    <t xml:space="preserve">30以上40未満</t>
  </si>
  <si>
    <t xml:space="preserve">３以上</t>
  </si>
  <si>
    <t xml:space="preserve">40以上50未満</t>
  </si>
  <si>
    <t xml:space="preserve">４以上</t>
  </si>
  <si>
    <t xml:space="preserve">50以上60未満</t>
  </si>
  <si>
    <t xml:space="preserve">５以上</t>
  </si>
  <si>
    <t xml:space="preserve">60以上70未満</t>
  </si>
  <si>
    <t xml:space="preserve">６以上</t>
  </si>
  <si>
    <t xml:space="preserve">～</t>
  </si>
  <si>
    <t xml:space="preserve">(2)</t>
  </si>
  <si>
    <t xml:space="preserve">従業者に対して、認知症ケアに関する留意事項の伝達又は技術的指導に係る会議を定期的に開催している</t>
  </si>
  <si>
    <t xml:space="preserve">(3)</t>
  </si>
  <si>
    <t xml:space="preserve">認知症介護の指導に係る専門的な研修を修了している者を１名以上配置し、事業所全体の認知症ケアの指導等を実施している</t>
  </si>
  <si>
    <t xml:space="preserve">(4)</t>
  </si>
  <si>
    <t xml:space="preserve">事業所において介護職員、看護職員ごとの認知症ケアに関する研修計画を作成し、当該計画に従い、研修を実施又は実施を予定している</t>
  </si>
  <si>
    <t xml:space="preserve">２．認知症加算（Ⅱ）に係る届出内容</t>
  </si>
  <si>
    <r>
      <rPr>
        <sz val="11"/>
        <rFont val="HGSｺﾞｼｯｸM"/>
        <family val="3"/>
        <charset val="128"/>
      </rPr>
      <t xml:space="preserve">認知症加算（Ⅰ）の(1)・(2)の基準のいずれにも該当している
</t>
    </r>
    <r>
      <rPr>
        <sz val="10"/>
        <rFont val="HGSｺﾞｼｯｸM"/>
        <family val="3"/>
        <charset val="128"/>
      </rPr>
      <t xml:space="preserve">※認知症加算（Ⅰ）に係る届出内容(1)・(2)も記入すること。</t>
    </r>
  </si>
  <si>
    <t xml:space="preserve">備考１　要件を満たすことが分かる根拠書類を準備し、指定権者からの求めがあった場合には、速やかに
　　　提出すること。</t>
  </si>
  <si>
    <t xml:space="preserve">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</si>
  <si>
    <t xml:space="preserve">※認知症看護に係る適切な研修：</t>
  </si>
  <si>
    <t xml:space="preserve">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</si>
  <si>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xml:space="preserve">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</si>
  <si>
    <t xml:space="preserve">（別紙45）</t>
  </si>
  <si>
    <t xml:space="preserve">訪問体制強化加算に係る届出書</t>
  </si>
  <si>
    <t xml:space="preserve">訪問体制強化加算に係る届出内容</t>
  </si>
  <si>
    <t xml:space="preserve">職員配置の状況</t>
  </si>
  <si>
    <r>
      <rPr>
        <sz val="11"/>
        <rFont val="HGSｺﾞｼｯｸM"/>
        <family val="3"/>
        <charset val="128"/>
      </rPr>
      <t xml:space="preserve">事業所が提供する訪問サービスの提供に当たる常勤の従業者を２名以上配置している。
</t>
    </r>
    <r>
      <rPr>
        <sz val="8"/>
        <rFont val="HGSｺﾞｼｯｸM"/>
        <family val="3"/>
        <charset val="128"/>
      </rPr>
      <t xml:space="preserve">※ただし、看護小規模多機能型居宅介護の場合、看護サービスを除く。また、常勤の従業者については、保健師、看護師、准看護師、理学療法士、作業療法士、言語聴覚士を除く。</t>
    </r>
  </si>
  <si>
    <t xml:space="preserve">事業所の
状況</t>
  </si>
  <si>
    <t xml:space="preserve">事業所と同一建物に集合住宅（養護老人ホーム、軽費老人ホーム、有料老人ホーム、サービス付き高齢者向け住宅であって登録を受けたもの）を併設している。</t>
  </si>
  <si>
    <t xml:space="preserve">サービス提供の状況</t>
  </si>
  <si>
    <t xml:space="preserve"> (1) 事業所が同一建物に集合住宅を併設していない（２で無を選択した）場合</t>
  </si>
  <si>
    <t xml:space="preserve">　訪問回数が１月当たり延べ200回以上である。</t>
  </si>
  <si>
    <t xml:space="preserve"> (2) 事業所が同一建物に集合住宅を併設している（２で有を選択した）場合</t>
  </si>
  <si>
    <t xml:space="preserve">　①に占める②の割合が50％以上</t>
  </si>
  <si>
    <t xml:space="preserve">登録者の総数</t>
  </si>
  <si>
    <t xml:space="preserve">同一建物居住者以外の者（（看護）小規模多機能型居宅介護費のイ(1)を算定する者）の数</t>
  </si>
  <si>
    <t xml:space="preserve">　②の者に対する訪問回数が１月当たり延べ200回以上である。</t>
  </si>
  <si>
    <t xml:space="preserve">事業所・施設名</t>
  </si>
  <si>
    <t xml:space="preserve">若年性認知症利用者（入所者・患者・入居者）受入加算に関する届出書</t>
  </si>
  <si>
    <t xml:space="preserve">若年性認知症利用者（入所者・患者・入居者）に対応する担当職員職・氏名</t>
  </si>
  <si>
    <t xml:space="preserve">施設種別</t>
  </si>
  <si>
    <t xml:space="preserve">職　名</t>
  </si>
  <si>
    <t xml:space="preserve">氏　　名</t>
  </si>
  <si>
    <t xml:space="preserve">　通所介護</t>
  </si>
  <si>
    <t xml:space="preserve">　通所リハビリテーション</t>
  </si>
  <si>
    <t xml:space="preserve">　短期入所生活介護</t>
  </si>
  <si>
    <t xml:space="preserve">　短期入所療養介護</t>
  </si>
  <si>
    <t xml:space="preserve">　特定施設入居者生活介護</t>
  </si>
  <si>
    <t xml:space="preserve">　地域密着型通所介護</t>
  </si>
  <si>
    <t xml:space="preserve">　認知症対応型通所介護</t>
  </si>
  <si>
    <t xml:space="preserve">　小規模多機能型居宅介護</t>
  </si>
  <si>
    <t xml:space="preserve">　認知症対応型共同生活介護</t>
  </si>
  <si>
    <t xml:space="preserve">　地域密着型特定施設入居者生活介護</t>
  </si>
  <si>
    <t xml:space="preserve">　地域密着型介護老人福祉施設</t>
  </si>
  <si>
    <t xml:space="preserve">　看護小規模多機能型居宅介護</t>
  </si>
  <si>
    <t xml:space="preserve">　介護老人福祉施設</t>
  </si>
  <si>
    <t xml:space="preserve">　介護老人保健施設</t>
  </si>
  <si>
    <t xml:space="preserve">　介護療養型医療施設</t>
  </si>
  <si>
    <t xml:space="preserve">　介護医療院</t>
  </si>
  <si>
    <t xml:space="preserve">  介護予防通所リハビリテーション</t>
  </si>
  <si>
    <t xml:space="preserve">  介護予防短期入所生活介護</t>
  </si>
  <si>
    <t xml:space="preserve">  介護予防短期入所療養介護</t>
  </si>
  <si>
    <t xml:space="preserve">　介護予防特定施設入居者生活介護</t>
  </si>
  <si>
    <t xml:space="preserve">  介護予防認知症対応型通所介護</t>
  </si>
  <si>
    <t xml:space="preserve">  介護予防小規模多機能型居宅介護</t>
  </si>
  <si>
    <t xml:space="preserve">  介護予防認知症対応型共同生活介護</t>
  </si>
  <si>
    <t xml:space="preserve">　受け入れた若年性認知症利用者（入所者・患者）ごとに個別の担当者を定めているか。</t>
  </si>
  <si>
    <t xml:space="preserve">有　・　無</t>
  </si>
  <si>
    <t xml:space="preserve">サービス提供体制強化加算に関する確認書　（介護福祉士）　〔（介護予防）小規模多機能型居宅介護〕</t>
  </si>
  <si>
    <t xml:space="preserve">〔前年度の実績が６月に満たない事業所用〕</t>
  </si>
  <si>
    <t xml:space="preserve">事業所名</t>
  </si>
  <si>
    <t xml:space="preserve">介護従業者（看護師、准看護師を除く。）の常勤換算数　（届出月前３か月の平均）</t>
  </si>
  <si>
    <t xml:space="preserve">換算月</t>
  </si>
  <si>
    <t xml:space="preserve">常勤換算平均【A】</t>
  </si>
  <si>
    <t xml:space="preserve">常勤換算数</t>
  </si>
  <si>
    <t xml:space="preserve">介護従業者のうち、介護福祉士の氏名、常勤換算数　（届出月前３か月の平均）</t>
  </si>
  <si>
    <t xml:space="preserve">資格の種類</t>
  </si>
  <si>
    <t xml:space="preserve">氏　　　名</t>
  </si>
  <si>
    <t xml:space="preserve">登録証登録番号</t>
  </si>
  <si>
    <t xml:space="preserve">登録年月日</t>
  </si>
  <si>
    <t xml:space="preserve">介護福祉士</t>
  </si>
  <si>
    <t xml:space="preserve">月の常勤換算数</t>
  </si>
  <si>
    <t xml:space="preserve">常勤換算平均　【B】</t>
  </si>
  <si>
    <t xml:space="preserve">※</t>
  </si>
  <si>
    <t xml:space="preserve">　「×月の常勤換算数」の欄は、月ごとに小数点第２位以下を切り捨ててください。</t>
  </si>
  <si>
    <t xml:space="preserve">　「常勤換算平均」の欄は、常勤換算方法により算出した届出日の属する月の前３か月の平均を記入してください。</t>
  </si>
  <si>
    <t xml:space="preserve">介護福祉士の割合</t>
  </si>
  <si>
    <t xml:space="preserve">B ／ A × 100</t>
  </si>
  <si>
    <t xml:space="preserve">適　・　否</t>
  </si>
  <si>
    <t xml:space="preserve">←</t>
  </si>
  <si>
    <t xml:space="preserve">Ⅰ→７０％以上又は勤続年数１０年以上介護福祉士２５％以上
Ⅱ→５０％以上
Ⅲ→４０％以上</t>
  </si>
  <si>
    <t xml:space="preserve">（注意事項）</t>
  </si>
  <si>
    <t xml:space="preserve">　届出月前３か月の平均の状況で作成すること。（４月１日から算定を行う場合は、１２月、１月、２月の平均）</t>
  </si>
  <si>
    <t xml:space="preserve">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</si>
  <si>
    <t xml:space="preserve">サービス提供体制強化加算に関する確認書　（常勤職員）　〔（介護予防）小規模多機能型居宅介護〕</t>
  </si>
  <si>
    <t xml:space="preserve">介護従業者の常勤換算数　（届出月前３か月の平均）</t>
  </si>
  <si>
    <t xml:space="preserve">介護従業者のうち、常勤職員の氏名、常勤換算数　（届出月前３か月の平均）</t>
  </si>
  <si>
    <t xml:space="preserve">職　　種</t>
  </si>
  <si>
    <t xml:space="preserve">看護職員・介護職員</t>
  </si>
  <si>
    <t xml:space="preserve">常勤職員の割合</t>
  </si>
  <si>
    <t xml:space="preserve">加算Ⅲ：６０％以上が適</t>
  </si>
  <si>
    <t xml:space="preserve">サービス提供体制強化加算に関する確認書　（勤続年数）　〔（介護予防）小規模多機能型居宅介護〕</t>
  </si>
  <si>
    <t xml:space="preserve">介護従業者のうち勤続年数３年以上の者の氏名、常勤換算数　（届出月前３か月の平均）</t>
  </si>
  <si>
    <t xml:space="preserve">勤続期間</t>
  </si>
  <si>
    <t xml:space="preserve">勤続年数</t>
  </si>
  <si>
    <t xml:space="preserve">勤続年数７年以上の者の割合</t>
  </si>
  <si>
    <t xml:space="preserve">加算Ⅲ：勤続年数７年以上の者が３０％以上で適</t>
  </si>
  <si>
    <t xml:space="preserve">　勤続年数とは、各月の前月の末日時点における勤続年数をいう。</t>
  </si>
  <si>
    <r>
      <rPr>
        <sz val="9"/>
        <rFont val="ＭＳ Ｐ明朝"/>
        <family val="1"/>
        <charset val="128"/>
      </rPr>
      <t xml:space="preserve">（例：令和</t>
    </r>
    <r>
      <rPr>
        <sz val="9"/>
        <color rgb="FFFF0000"/>
        <rFont val="ＭＳ Ｐ明朝"/>
        <family val="1"/>
        <charset val="128"/>
      </rPr>
      <t xml:space="preserve">６</t>
    </r>
    <r>
      <rPr>
        <sz val="9"/>
        <rFont val="ＭＳ Ｐ明朝"/>
        <family val="1"/>
        <charset val="128"/>
      </rPr>
      <t xml:space="preserve">年４月における勤続年数７年以上の者とは、令和</t>
    </r>
    <r>
      <rPr>
        <sz val="9"/>
        <color rgb="FFFF0000"/>
        <rFont val="ＭＳ Ｐ明朝"/>
        <family val="1"/>
        <charset val="128"/>
      </rPr>
      <t xml:space="preserve">６</t>
    </r>
    <r>
      <rPr>
        <sz val="9"/>
        <rFont val="ＭＳ Ｐ明朝"/>
        <family val="1"/>
        <charset val="128"/>
      </rPr>
      <t xml:space="preserve">年３月３１日時点で勤続年数７年以上の者。）</t>
    </r>
  </si>
  <si>
    <t xml:space="preserve">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</si>
  <si>
    <t xml:space="preserve">サービス提供体制強化加算に関する確認書　（介護福祉士）</t>
  </si>
  <si>
    <t xml:space="preserve">〔（介護予防）小規模多機能型居宅介護〕</t>
  </si>
  <si>
    <t xml:space="preserve">介護職員の常勤換算数　（３月を除く前年度の平均）</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</si>
  <si>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</si>
  <si>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</si>
  <si>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</si>
  <si>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</si>
  <si>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</si>
  <si>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</si>
  <si>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</si>
  <si>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</si>
  <si>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</si>
  <si>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</si>
  <si>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</si>
  <si>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常勤換算平均 【A】</t>
  </si>
  <si>
    <t xml:space="preserve">介護職員のうち、介護福祉士の氏名、常勤換算数　（３月を除く前年度の平均）</t>
  </si>
  <si>
    <t xml:space="preserve">４月の常勤換算数</t>
  </si>
  <si>
    <t xml:space="preserve">５月の常勤換算数</t>
  </si>
  <si>
    <t xml:space="preserve">６月の常勤換算数</t>
  </si>
  <si>
    <t xml:space="preserve">７月の常勤換算数</t>
  </si>
  <si>
    <t xml:space="preserve">８月の常勤換算数</t>
  </si>
  <si>
    <t xml:space="preserve">９月の常勤換算数</t>
  </si>
  <si>
    <t xml:space="preserve">10月</t>
  </si>
  <si>
    <t xml:space="preserve">10月の常勤換算数</t>
  </si>
  <si>
    <t xml:space="preserve">11月</t>
  </si>
  <si>
    <t xml:space="preserve">11月の常勤換算数</t>
  </si>
  <si>
    <t xml:space="preserve">12月</t>
  </si>
  <si>
    <t xml:space="preserve">12月の常勤換算数</t>
  </si>
  <si>
    <t xml:space="preserve">１月の常勤換算数</t>
  </si>
  <si>
    <t xml:space="preserve">２月の常勤換算数</t>
  </si>
  <si>
    <t xml:space="preserve">常勤換算平均 【B】　
（4月～2月の合計÷11）</t>
  </si>
  <si>
    <t xml:space="preserve">　「常勤換算平均」の欄は、常勤換算方法により算出した３月を除く前年度の平均を記入してください。</t>
  </si>
  <si>
    <t xml:space="preserve">　３月を除く前年度の平均の状況で作成すること。</t>
  </si>
  <si>
    <t xml:space="preserve">　届出を行った場合は、職員の割合につき、毎月継続的に記録をとっておくこと。</t>
  </si>
  <si>
    <t xml:space="preserve">サービス提供体制強化加算に関する確認書　（常勤職員）</t>
  </si>
  <si>
    <t xml:space="preserve">看護・介護職員の常勤換算数　（３月を除く前年度の平均）</t>
  </si>
  <si>
    <t xml:space="preserve">看護・介護職員のうち、常勤職員の氏名、常勤換算数　（３月を除く前年度の平均）</t>
  </si>
  <si>
    <t xml:space="preserve">常勤換算平均 【B】　（4月～2月の合計 ÷ １１）</t>
  </si>
  <si>
    <t xml:space="preserve">サービス提供体制強化加算に関する確認書　（勤続年数）</t>
  </si>
  <si>
    <t xml:space="preserve">サービスを直接提供する職員の常勤換算数　（３月を除く前年度の平均）</t>
  </si>
  <si>
    <t xml:space="preserve">サービスを直接提供する職員のうち勤続年数７年以上の者の氏名、常勤換算数　（３月を除く前年度の平均）</t>
  </si>
  <si>
    <t xml:space="preserve">サービス提供体制強化加算に関する確認書　〔（介護予防）小規模多機能型居宅介護〕</t>
  </si>
  <si>
    <t xml:space="preserve">介護職員の常勤換算数　（届出月前３か月の平均）</t>
  </si>
  <si>
    <t xml:space="preserve">介護職員のうち、勤続10年以上の介護福祉士の氏名、常勤換算数</t>
  </si>
  <si>
    <t xml:space="preserve">　（届出月前３か月の平均）</t>
  </si>
  <si>
    <t xml:space="preserve">ア）勤続10年以上の介護福祉士の割合</t>
  </si>
  <si>
    <t xml:space="preserve">
</t>
  </si>
  <si>
    <t xml:space="preserve">Ⅰ→25％以上が適</t>
  </si>
  <si>
    <t xml:space="preserve">　前年度の実績が６月に満たない事業所は、届出月前３か月間の平均の状況で作成すること。（４月１日から算定を行う場合は、１２月、１月、２月の平均）</t>
  </si>
  <si>
    <t xml:space="preserve">　３か月間の平均で届出を行った場合は、届出月以降においても直近３か月間の職員又の割合につき、毎月継続的に所定の割合を維持する必要がある。その割合については、毎月記録するとともに、所定の割合を下回った場合には、加算の取り下げを行うこと。</t>
  </si>
  <si>
    <t xml:space="preserve">　勤続年数の算定に当たっては、当該事業所の勤続年数に加え、同一法人の経営する他の介護サービス事業所、病院、
社会福祉施設等においてサービスを利用者に直接提供する職員として勤務した年数を含めることができる。
</t>
  </si>
  <si>
    <t xml:space="preserve">　（３月を除く前年度の平均）</t>
  </si>
  <si>
    <t xml:space="preserve">４月の常勤換算数　①</t>
  </si>
  <si>
    <t xml:space="preserve">５月の常勤換算数　②</t>
  </si>
  <si>
    <t xml:space="preserve">６月の常勤換算数　③</t>
  </si>
  <si>
    <t xml:space="preserve">７月の常勤換算数　④</t>
  </si>
  <si>
    <t xml:space="preserve">８月の常勤換算数　⑤</t>
  </si>
  <si>
    <t xml:space="preserve">９月の常勤換算数　⑥</t>
  </si>
  <si>
    <t xml:space="preserve">10月の常勤換算数　⑦</t>
  </si>
  <si>
    <t xml:space="preserve">11月の常勤換算数　⑧</t>
  </si>
  <si>
    <t xml:space="preserve">12月の常勤換算数　⑨</t>
  </si>
  <si>
    <t xml:space="preserve">１月の常勤換算数　⑩</t>
  </si>
  <si>
    <t xml:space="preserve">２月の常勤換算数　⑪</t>
  </si>
  <si>
    <t xml:space="preserve">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
</t>
  </si>
  <si>
    <t xml:space="preserve">短期利用型に関する届出書　〔小規模多機能型居宅介護〕</t>
  </si>
  <si>
    <t xml:space="preserve">異動区分</t>
  </si>
  <si>
    <t xml:space="preserve">１　　新規　　　　　　　　　　２　　終了</t>
  </si>
  <si>
    <t xml:space="preserve">算定要件</t>
  </si>
  <si>
    <t xml:space="preserve">　利用者の状態や利用者の家族等の事情により、指定居宅介護支援事業所の介護支援専門員が、緊急に利用することが必要と認めた場合であって、指定小規模多機能型居宅介護事業所の介護支援専門員が、当該指定小規模多機能型居宅介護事業所の登録者に対する指定小規模多機能型居宅介護の提供に支障がないと認めた場合であること。</t>
  </si>
  <si>
    <t xml:space="preserve">　利用の開始に当たって、あらかじめ７日以内（利用者の日常生活上の世話を行う家族等の疾病等やむを得ない事情がある場合は14日以内）の利用期間を定めること。</t>
  </si>
  <si>
    <t xml:space="preserve">　人員配置基準上の従業者の員数を配置していること。</t>
  </si>
  <si>
    <t xml:space="preserve">　サービス提供が過少である場合の減算を算定していないこと。</t>
  </si>
  <si>
    <t xml:space="preserve">（標準様式1）</t>
  </si>
  <si>
    <t xml:space="preserve">従業者の勤務の体制及び勤務形態一覧表　</t>
  </si>
  <si>
    <t xml:space="preserve">サービス種別（</t>
  </si>
  <si>
    <t xml:space="preserve">(</t>
  </si>
  <si>
    <t xml:space="preserve">)</t>
  </si>
  <si>
    <t xml:space="preserve">事業所名（</t>
  </si>
  <si>
    <t xml:space="preserve">○○サービス</t>
  </si>
  <si>
    <t xml:space="preserve">４週</t>
  </si>
  <si>
    <t xml:space="preserve">予定</t>
  </si>
  <si>
    <t xml:space="preserve">(3) 事業所における常勤の従業者が勤務すべき時間数</t>
  </si>
  <si>
    <t xml:space="preserve">時間/週</t>
  </si>
  <si>
    <t xml:space="preserve">時間/月</t>
  </si>
  <si>
    <t xml:space="preserve">当月の日数</t>
  </si>
  <si>
    <t xml:space="preserve">(4) 利用者数（通いサービス）　</t>
  </si>
  <si>
    <t xml:space="preserve">（前年度の平均値または推定数）</t>
  </si>
  <si>
    <t xml:space="preserve">(5) 日中／夜間及び深夜の時間帯の区分</t>
  </si>
  <si>
    <t xml:space="preserve">利用者の生活時間帯（日中）</t>
  </si>
  <si>
    <t xml:space="preserve">夜間及び深夜の時間帯</t>
  </si>
  <si>
    <t xml:space="preserve">No</t>
  </si>
  <si>
    <t xml:space="preserve">(6) 
職種</t>
  </si>
  <si>
    <t xml:space="preserve">(7)
勤務
形態</t>
  </si>
  <si>
    <t xml:space="preserve">(8) 資格</t>
  </si>
  <si>
    <t xml:space="preserve">(9) 氏　名</t>
  </si>
  <si>
    <t xml:space="preserve">日中／夜間及び深夜
の区分</t>
  </si>
  <si>
    <t xml:space="preserve">(10)</t>
  </si>
  <si>
    <t xml:space="preserve">（宿直   ･･･</t>
  </si>
  <si>
    <r>
      <rPr>
        <sz val="12"/>
        <rFont val="HGSｺﾞｼｯｸM"/>
        <family val="3"/>
        <charset val="128"/>
      </rPr>
      <t xml:space="preserve">(12)
</t>
    </r>
    <r>
      <rPr>
        <sz val="11"/>
        <rFont val="HGSｺﾞｼｯｸM"/>
        <family val="3"/>
        <charset val="128"/>
      </rPr>
      <t xml:space="preserve">週平均
勤務時間数</t>
    </r>
  </si>
  <si>
    <t xml:space="preserve">(13) 兼務状況
（兼務先/兼務する職務の内容）等</t>
  </si>
  <si>
    <t xml:space="preserve">1週目</t>
  </si>
  <si>
    <t xml:space="preserve">2週目</t>
  </si>
  <si>
    <t xml:space="preserve">3週目</t>
  </si>
  <si>
    <t xml:space="preserve">4週目</t>
  </si>
  <si>
    <t xml:space="preserve">5週目</t>
  </si>
  <si>
    <t xml:space="preserve">シフト記号</t>
  </si>
  <si>
    <t xml:space="preserve">日中の勤務時間数</t>
  </si>
  <si>
    <t xml:space="preserve">夜間・深夜の勤務時間数</t>
  </si>
  <si>
    <r>
      <rPr>
        <sz val="14"/>
        <rFont val="HGSｺﾞｼｯｸM"/>
        <family val="3"/>
        <charset val="128"/>
      </rPr>
      <t xml:space="preserve">(14) 宿直①　（上記における該当者の</t>
    </r>
    <r>
      <rPr>
        <b val="true"/>
        <sz val="14"/>
        <color rgb="FFFF0000"/>
        <rFont val="HGSｺﾞｼｯｸM"/>
        <family val="3"/>
        <charset val="128"/>
      </rPr>
      <t xml:space="preserve">No</t>
    </r>
    <r>
      <rPr>
        <sz val="14"/>
        <rFont val="HGSｺﾞｼｯｸM"/>
        <family val="3"/>
        <charset val="128"/>
      </rPr>
      <t xml:space="preserve">を記載）</t>
    </r>
  </si>
  <si>
    <r>
      <rPr>
        <sz val="14"/>
        <rFont val="HGSｺﾞｼｯｸM"/>
        <family val="3"/>
        <charset val="128"/>
      </rPr>
      <t xml:space="preserve">(14) 宿直②　（上記における該当者の</t>
    </r>
    <r>
      <rPr>
        <b val="true"/>
        <sz val="14"/>
        <color rgb="FFFF0000"/>
        <rFont val="HGSｺﾞｼｯｸM"/>
        <family val="3"/>
        <charset val="128"/>
      </rPr>
      <t xml:space="preserve">No</t>
    </r>
    <r>
      <rPr>
        <sz val="14"/>
        <rFont val="HGSｺﾞｼｯｸM"/>
        <family val="3"/>
        <charset val="128"/>
      </rPr>
      <t xml:space="preserve">を記載）</t>
    </r>
  </si>
  <si>
    <t xml:space="preserve">(15) 日ごとの通いサービスの実利用者数</t>
  </si>
  <si>
    <t xml:space="preserve">(16) 日ごとの宿泊サービスの実利用者数</t>
  </si>
  <si>
    <t xml:space="preserve">(17) 介護従業者の日中の勤務時間の合計</t>
  </si>
  <si>
    <t xml:space="preserve">(18) 介護従業者の夜間・深夜の勤務時間の合計</t>
  </si>
  <si>
    <t xml:space="preserve">≪要 提出≫</t>
  </si>
  <si>
    <t xml:space="preserve">■シフト記号表（勤務時間帯）</t>
  </si>
  <si>
    <t xml:space="preserve">※24時間表記</t>
  </si>
  <si>
    <t xml:space="preserve">休憩時間1時間は「1:00」、休憩時間45分は「00:45」と入力してください。</t>
  </si>
  <si>
    <t xml:space="preserve">勤務時間</t>
  </si>
  <si>
    <t xml:space="preserve">日中の時間帯</t>
  </si>
  <si>
    <t xml:space="preserve">日中の勤務時間</t>
  </si>
  <si>
    <t xml:space="preserve">夜間及び深夜</t>
  </si>
  <si>
    <t xml:space="preserve">自由記載欄</t>
  </si>
  <si>
    <t xml:space="preserve">記号</t>
  </si>
  <si>
    <t xml:space="preserve">始業時刻</t>
  </si>
  <si>
    <t xml:space="preserve">終業時刻</t>
  </si>
  <si>
    <t xml:space="preserve">うち、休憩時間</t>
  </si>
  <si>
    <t xml:space="preserve">開始時刻</t>
  </si>
  <si>
    <t xml:space="preserve">終了時刻</t>
  </si>
  <si>
    <t xml:space="preserve">の勤務時間</t>
  </si>
  <si>
    <t xml:space="preserve">a</t>
  </si>
  <si>
    <t xml:space="preserve">：</t>
  </si>
  <si>
    <t xml:space="preserve">（</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</si>
  <si>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</si>
  <si>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</si>
  <si>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</si>
  <si>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</si>
  <si>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</si>
  <si>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</si>
  <si>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</si>
  <si>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</si>
  <si>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</si>
  <si>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</si>
  <si>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l</t>
  </si>
  <si>
    <t xml:space="preserve">m</t>
  </si>
  <si>
    <t xml:space="preserve">n</t>
  </si>
  <si>
    <t xml:space="preserve">o</t>
  </si>
  <si>
    <t xml:space="preserve">p</t>
  </si>
  <si>
    <t xml:space="preserve">q</t>
  </si>
  <si>
    <t xml:space="preserve">r</t>
  </si>
  <si>
    <t xml:space="preserve">-</t>
  </si>
  <si>
    <t xml:space="preserve">s</t>
  </si>
  <si>
    <t xml:space="preserve">t</t>
  </si>
  <si>
    <t xml:space="preserve">u</t>
  </si>
  <si>
    <t xml:space="preserve">v</t>
  </si>
  <si>
    <t xml:space="preserve">w</t>
  </si>
  <si>
    <t xml:space="preserve">x</t>
  </si>
  <si>
    <t xml:space="preserve">y</t>
  </si>
  <si>
    <t xml:space="preserve">z</t>
  </si>
  <si>
    <t xml:space="preserve">aa</t>
  </si>
  <si>
    <t xml:space="preserve">ab</t>
  </si>
  <si>
    <t xml:space="preserve">ac</t>
  </si>
  <si>
    <t xml:space="preserve">ad</t>
  </si>
  <si>
    <t xml:space="preserve">ae</t>
  </si>
  <si>
    <t xml:space="preserve">af</t>
  </si>
  <si>
    <t xml:space="preserve">ag</t>
  </si>
  <si>
    <t xml:space="preserve">1日に2回勤務する場合</t>
  </si>
  <si>
    <t xml:space="preserve">ah</t>
  </si>
  <si>
    <t xml:space="preserve">ai</t>
  </si>
  <si>
    <t xml:space="preserve">・職種ごとの勤務時間を「○：○○～○：○○」と表記することが困難な場合は、No18～33を活用し、勤務時間数のみを入力してください。</t>
  </si>
  <si>
    <t xml:space="preserve">・No18～33以外は始業時刻・終業時刻・休憩時間等を入力すると勤務時間数が計算されますが、入力の補助を目的とするものですので、結果に誤りがないかご確認ください。</t>
  </si>
  <si>
    <t xml:space="preserve">・シフト記号が足りない場合は、適宜、行を追加してください。</t>
  </si>
  <si>
    <t xml:space="preserve">・シフト記号は、適宜、使いやすい記号に変更していただいて構いません。</t>
  </si>
  <si>
    <t xml:space="preserve">管理者</t>
  </si>
  <si>
    <t xml:space="preserve">A</t>
  </si>
  <si>
    <t xml:space="preserve">認知症対応型サービス事業管理者研修修了</t>
  </si>
  <si>
    <t xml:space="preserve">厚労　太郎</t>
  </si>
  <si>
    <t xml:space="preserve">介護支援専門員</t>
  </si>
  <si>
    <t xml:space="preserve">○○　A男</t>
  </si>
  <si>
    <t xml:space="preserve">介護従業者</t>
  </si>
  <si>
    <t xml:space="preserve">○○　B子</t>
  </si>
  <si>
    <t xml:space="preserve">○○　C太</t>
  </si>
  <si>
    <t xml:space="preserve">○○　D美</t>
  </si>
  <si>
    <t xml:space="preserve">○○　E夫</t>
  </si>
  <si>
    <t xml:space="preserve">○○　F子</t>
  </si>
  <si>
    <t xml:space="preserve">○○　G太</t>
  </si>
  <si>
    <t xml:space="preserve">看護師</t>
  </si>
  <si>
    <t xml:space="preserve">○○　H美</t>
  </si>
  <si>
    <t xml:space="preserve">C</t>
  </si>
  <si>
    <t xml:space="preserve">○○　J太郎</t>
  </si>
  <si>
    <t xml:space="preserve">○○　K子</t>
  </si>
  <si>
    <t xml:space="preserve">○○　L太</t>
  </si>
  <si>
    <t xml:space="preserve">○○　M子</t>
  </si>
  <si>
    <t xml:space="preserve">○○　N男</t>
  </si>
  <si>
    <t xml:space="preserve">○○　P子</t>
  </si>
  <si>
    <t xml:space="preserve">○○　R次郎</t>
  </si>
  <si>
    <t xml:space="preserve">（夜勤）17:00～翌10:00勤務</t>
  </si>
  <si>
    <t xml:space="preserve">≪提出不要≫</t>
  </si>
  <si>
    <t xml:space="preserve">従業者の勤務の体制及び勤務形態一覧表　記入方法　（小規模多機能型居宅介護）</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</si>
  <si>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</si>
  <si>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</si>
  <si>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</si>
  <si>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</si>
  <si>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</si>
  <si>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t xml:space="preserve">　(1) 「４週」・「暦月」のいずれかを選択してください。</t>
  </si>
  <si>
    <t xml:space="preserve">　(2) 「予定」・「実績」・「予定・実績」のいずれかを選択してください。（「予定・実績」は予定と実績が同じだったことを示す場合に選択してください。）</t>
  </si>
  <si>
    <t xml:space="preserve">　(3) 事業所における常勤の従業者が勤務すべき時間数を入力してください。</t>
  </si>
  <si>
    <t xml:space="preserve">　(4) 通いサービスの利用者数（前年度の平均値：前年度の全利用者等の延数を当該前年度の日数で除して得た数。小数点第２位以下を切り上げ）を入力してください。</t>
  </si>
  <si>
    <t xml:space="preserve">　　  新規又は再開の場合は、推定数を入力してください。</t>
  </si>
  <si>
    <t xml:space="preserve">　(5) 事業所における日中、夜間及び深夜の時間帯の区分を入力してください。</t>
  </si>
  <si>
    <t xml:space="preserve">　(6) 従業者の職種について、下記のうち該当する職種をプルダウンより選択してください。</t>
  </si>
  <si>
    <t xml:space="preserve"> 　　 記入の順序は、職種ごとにまとめてください。</t>
  </si>
  <si>
    <t xml:space="preserve">職種名</t>
  </si>
  <si>
    <t xml:space="preserve">（正式名称：小規模多機能型居宅介護従事者）</t>
  </si>
  <si>
    <t xml:space="preserve">計画作成担当者</t>
  </si>
  <si>
    <t xml:space="preserve">（サテライトの場合に選択）</t>
  </si>
  <si>
    <t xml:space="preserve">　(7) 従業者の勤務形態について、下記のうち該当する区分の記号をプルダウンより選択してください。</t>
  </si>
  <si>
    <t xml:space="preserve"> 　　 記入の順序は、各職種の中で勤務形態の区分ごとにまとめてください。</t>
  </si>
  <si>
    <t xml:space="preserve">区分</t>
  </si>
  <si>
    <t xml:space="preserve">常勤で専従</t>
  </si>
  <si>
    <t xml:space="preserve">B</t>
  </si>
  <si>
    <t xml:space="preserve">常勤で兼務</t>
  </si>
  <si>
    <t xml:space="preserve">非常勤で専従</t>
  </si>
  <si>
    <t xml:space="preserve">D</t>
  </si>
  <si>
    <t xml:space="preserve">非常勤で兼務</t>
  </si>
  <si>
    <t xml:space="preserve">（注）常勤・非常勤の区分について</t>
  </si>
  <si>
    <r>
      <rPr>
        <sz val="12"/>
        <rFont val="HGSｺﾞｼｯｸM"/>
        <family val="3"/>
        <charset val="128"/>
      </rPr>
      <t xml:space="preserve">　　　当該事業所における勤務時間が、当該事業所において定められている常勤の従業者が勤務すべき時間数に達していることをいいます。</t>
    </r>
    <r>
      <rPr>
        <u val="single"/>
        <sz val="12"/>
        <rFont val="HGSｺﾞｼｯｸE"/>
        <family val="3"/>
        <charset val="128"/>
      </rPr>
      <t xml:space="preserve">雇用の形態は考慮しません</t>
    </r>
    <r>
      <rPr>
        <sz val="12"/>
        <rFont val="HGSｺﾞｼｯｸM"/>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</si>
  <si>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</si>
  <si>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(8) 従業者の保有する資格について、該当する資格名称をプルダウンより選択してください。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</si>
  <si>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</si>
  <si>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</si>
  <si>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xml:space="preserve">　(9) 従業者の氏名を記入してください。</t>
  </si>
  <si>
    <t xml:space="preserve">　(10) 申請する事業に係る従業者（管理者を含む。）の1ヶ月分の勤務時間を入力してください。（別シートの「シフト記号表」を作成し、シフト記号を選択または入力してください。）</t>
  </si>
  <si>
    <t xml:space="preserve">　　  ※ 指定基準の確認に際しては、４週分の入力で差し支えありません。</t>
  </si>
  <si>
    <t xml:space="preserve">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</si>
  <si>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</si>
  <si>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xml:space="preserve">　(12) 従業者ごとに、週平均の勤務時間数が自動計算されますので、誤りがないか確認してください。</t>
  </si>
  <si>
    <t xml:space="preserve">　(13) 申請する事業所以外の事業所・施設との兼務がある場合は、兼務先の事業所・施設の名称及び兼務する職務の内容について記入してください。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</si>
  <si>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</si>
  <si>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</si>
  <si>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(14) 宿直の従業者の「No（ナンバー）」（本一覧表におけるNo）を記載してください。入力すると従業者の該当の日付のセルが</t>
  </si>
  <si>
    <t xml:space="preserve">に色づけされます。</t>
  </si>
  <si>
    <t xml:space="preserve">　(15) 通いサービスの利用者数を入力してください。</t>
  </si>
  <si>
    <t xml:space="preserve">　(16) 宿泊サービスの利用者数を入力してください。</t>
  </si>
  <si>
    <t xml:space="preserve">　(17) 介護従業者の日中の勤務時間の合計が自動計算されますので、誤りがないか確認してください。</t>
  </si>
  <si>
    <t xml:space="preserve">　(18) 介護従業者の夜間・深夜の勤務時間の合計が自動計算されますので、誤りがないか確認してください。</t>
  </si>
  <si>
    <t xml:space="preserve">１．サービス種別</t>
  </si>
  <si>
    <t xml:space="preserve">サービス種別</t>
  </si>
  <si>
    <t xml:space="preserve">小規模多機能型居宅介護・介護予防小規模多機能型居宅介護</t>
  </si>
  <si>
    <t xml:space="preserve">（サテライト型）小規模多機能型居宅介護</t>
  </si>
  <si>
    <t xml:space="preserve">（サテライト型）介護予防小規模多機能型居宅介護</t>
  </si>
  <si>
    <t xml:space="preserve">（サテライト型）小規模多機能型居宅介護・介護予防小規模多機能型居宅介護</t>
  </si>
  <si>
    <t xml:space="preserve">２．職種名・資格名称</t>
  </si>
  <si>
    <t xml:space="preserve">資格</t>
  </si>
  <si>
    <t xml:space="preserve">小規模多機能型サービス等計画作成担当者研修修了</t>
  </si>
  <si>
    <t xml:space="preserve">みなし措置</t>
  </si>
  <si>
    <t xml:space="preserve">准看護師</t>
  </si>
  <si>
    <t xml:space="preserve">※小規模多機能型居宅介護従業者（正式名称）</t>
  </si>
  <si>
    <t xml:space="preserve">※計画作成担当者　⇒　サテライトの場合。（サテライトではない場合は介護支援専門員が計画を作成）</t>
  </si>
  <si>
    <t xml:space="preserve">【自治体の皆様へ】</t>
  </si>
  <si>
    <t xml:space="preserve">※ INDIRECT関数使用のため、以下のとおりセルに「名前の定義」をしています。</t>
  </si>
  <si>
    <t xml:space="preserve">　C14～L14・・・「職種」</t>
  </si>
  <si>
    <t xml:space="preserve">　C列・・・「管理者」</t>
  </si>
  <si>
    <t xml:space="preserve">　D列・・・「介護従業者」</t>
  </si>
  <si>
    <t xml:space="preserve">　E列・・・「介護支援専門員」</t>
  </si>
  <si>
    <t xml:space="preserve">　F列・・・「計画作成担当者」</t>
  </si>
  <si>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</si>
  <si>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</si>
  <si>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t xml:space="preserve">※職種を追加したい場合は、14行目に職種名を追加し、それぞれの列に必要資格を入力してください。</t>
  </si>
  <si>
    <t xml:space="preserve">　その後、以下の手順で必要資格について「名前の定義」をします。</t>
  </si>
  <si>
    <t xml:space="preserve">　・「数式」タブ　⇒　「名前の定義」を選択</t>
  </si>
  <si>
    <t xml:space="preserve">　・「名前」に職種名を入力</t>
  </si>
  <si>
    <t xml:space="preserve">　・「参照範囲」にその職種の必要資格を範囲設定する　⇒　OKボタン</t>
  </si>
  <si>
    <t xml:space="preserve">　編集したい場合は、「数式」タブ　⇒　「名前の管理」で編集してください。</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</si>
  <si>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</si>
  <si>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</si>
  <si>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</si>
  <si>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</si>
  <si>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</si>
  <si>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</si>
  <si>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</si>
  <si>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</si>
  <si>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登録年</t>
  </si>
  <si>
    <t xml:space="preserve">市町村が定める率</t>
  </si>
  <si>
    <t xml:space="preserve">訪問介護</t>
  </si>
  <si>
    <t xml:space="preserve"> 1新規　2変更　3終了</t>
  </si>
  <si>
    <t xml:space="preserve">訪問入浴介護</t>
  </si>
  <si>
    <t xml:space="preserve">通所介護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</si>
  <si>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</si>
  <si>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</si>
  <si>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</si>
  <si>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</si>
  <si>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</si>
  <si>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</si>
  <si>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</si>
  <si>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</si>
  <si>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</si>
  <si>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t xml:space="preserve">　　3　「法人所轄庁」欄は、申請者が認可法人である場合に、その主務官庁の名称を記載してください。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</si>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</sst>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11">
    <numFmt numFmtId="164" formatCode="#,##0"/>
    <numFmt numFmtId="165" formatCode="General"/>
    <numFmt numFmtId="166" formatCode="0%"/>
    <numFmt numFmtId="167" formatCode="#,##0;[RED]\-#,##0"/>
    <numFmt numFmtId="168" formatCode="yyyy/mm/dd"/>
    <numFmt numFmtId="169" formatCode="0.0%"/>
    <numFmt numFmtId="170" formatCode="@"/>
    <numFmt numFmtId="171" formatCode="h:mm"/>
    <numFmt numFmtId="172" formatCode="0.0"/>
    <numFmt numFmtId="173" formatCode="#,##0.0#"/>
    <numFmt numFmtId="174" formatCode="h:mm;@"/>
  </numFmts>
  <fonts count="57">
    <font>
      <sz val="11"/>
      <name val="ＭＳ Ｐゴシック"/>
      <family val="3"/>
      <charset val="128"/>
    </font>
    <font>
      <sz val="10"/>
      <name val="Arial"/>
      <family val="0"/>
      <charset val="128"/>
    </font>
    <font>
      <sz val="10"/>
      <name val="Arial"/>
      <family val="0"/>
      <charset val="128"/>
    </font>
    <font>
      <sz val="10"/>
      <name val="Arial"/>
      <family val="0"/>
      <charset val="128"/>
    </font>
    <font>
      <sz val="8"/>
      <name val="ＭＳ 明朝"/>
      <family val="1"/>
      <charset val="128"/>
    </font>
    <font>
      <sz val="11"/>
      <color theme="1"/>
      <name val="ＭＳ Ｐゴシック"/>
      <family val="3"/>
      <charset val="128"/>
    </font>
    <font>
      <sz val="11"/>
      <color theme="1"/>
      <name val="ＭＳ Ｐゴシック"/>
      <family val="2"/>
      <charset val="128"/>
    </font>
    <font>
      <sz val="9"/>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trike val="true"/>
      <sz val="9"/>
      <name val="ＭＳ Ｐゴシック"/>
      <family val="3"/>
      <charset val="128"/>
    </font>
    <font>
      <strike val="true"/>
      <sz val="8"/>
      <name val="ＭＳ Ｐゴシック"/>
      <family val="3"/>
      <charset val="128"/>
    </font>
    <font>
      <sz val="9"/>
      <color theme="1"/>
      <name val="ＭＳ Ｐゴシック"/>
      <family val="3"/>
      <charset val="128"/>
    </font>
    <font>
      <sz val="11"/>
      <name val="HGSｺﾞｼｯｸM"/>
      <family val="3"/>
      <charset val="128"/>
    </font>
    <font>
      <sz val="10"/>
      <name val="HGSｺﾞｼｯｸM"/>
      <family val="3"/>
      <charset val="128"/>
    </font>
    <font>
      <u val="single"/>
      <sz val="11"/>
      <name val="HGSｺﾞｼｯｸM"/>
      <family val="3"/>
      <charset val="128"/>
    </font>
    <font>
      <sz val="10.5"/>
      <name val="ＭＳ 明朝"/>
      <family val="1"/>
      <charset val="128"/>
    </font>
    <font>
      <sz val="16"/>
      <name val="HGSｺﾞｼｯｸM"/>
      <family val="3"/>
      <charset val="128"/>
    </font>
    <font>
      <sz val="11"/>
      <color theme="1"/>
      <name val="HGSｺﾞｼｯｸM"/>
      <family val="3"/>
      <charset val="128"/>
    </font>
    <font>
      <sz val="11"/>
      <color rgb="FFFF0000"/>
      <name val="HGSｺﾞｼｯｸM"/>
      <family val="3"/>
      <charset val="128"/>
    </font>
    <font>
      <strike val="true"/>
      <sz val="11"/>
      <name val="HGSｺﾞｼｯｸM"/>
      <family val="3"/>
      <charset val="128"/>
    </font>
    <font>
      <sz val="11"/>
      <color rgb="FFFF0000"/>
      <name val="ＭＳ Ｐゴシック"/>
      <family val="3"/>
      <charset val="128"/>
    </font>
    <font>
      <strike val="true"/>
      <sz val="11"/>
      <name val="ＭＳ Ｐゴシック"/>
      <family val="3"/>
      <charset val="128"/>
    </font>
    <font>
      <strike val="true"/>
      <sz val="11"/>
      <color rgb="FFFF0000"/>
      <name val="HGSｺﾞｼｯｸM"/>
      <family val="3"/>
      <charset val="128"/>
    </font>
    <font>
      <strike val="true"/>
      <sz val="11"/>
      <name val="游ゴシック Light"/>
      <family val="3"/>
      <charset val="128"/>
    </font>
    <font>
      <strike val="true"/>
      <sz val="11"/>
      <color rgb="FFFF0000"/>
      <name val="ＭＳ Ｐゴシック"/>
      <family val="3"/>
      <charset val="128"/>
    </font>
    <font>
      <b val="true"/>
      <sz val="12"/>
      <name val="HGSｺﾞｼｯｸM"/>
      <family val="3"/>
      <charset val="128"/>
    </font>
    <font>
      <b val="true"/>
      <sz val="11"/>
      <color rgb="FF000000"/>
      <name val="ＭＳ Ｐゴシック"/>
      <family val="0"/>
      <charset val="128"/>
    </font>
    <font>
      <sz val="14"/>
      <name val="HGSｺﾞｼｯｸM"/>
      <family val="3"/>
      <charset val="128"/>
    </font>
    <font>
      <b val="true"/>
      <sz val="11"/>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9"/>
      <name val="ＭＳ Ｐ明朝"/>
      <family val="1"/>
      <charset val="128"/>
    </font>
    <font>
      <sz val="11"/>
      <name val="ＭＳ Ｐ明朝"/>
      <family val="1"/>
      <charset val="128"/>
    </font>
    <font>
      <sz val="10"/>
      <name val="ＭＳ Ｐ明朝"/>
      <family val="1"/>
      <charset val="128"/>
    </font>
    <font>
      <sz val="14"/>
      <name val="ＭＳ Ｐゴシック"/>
      <family val="3"/>
      <charset val="128"/>
    </font>
    <font>
      <sz val="9"/>
      <color rgb="FFFF0000"/>
      <name val="ＭＳ Ｐ明朝"/>
      <family val="1"/>
      <charset val="128"/>
    </font>
    <font>
      <sz val="11"/>
      <name val="ＭＳ 明朝"/>
      <family val="1"/>
      <charset val="128"/>
    </font>
    <font>
      <sz val="10"/>
      <name val="ＭＳ 明朝"/>
      <family val="1"/>
      <charset val="128"/>
    </font>
    <font>
      <sz val="12"/>
      <name val="HGSｺﾞｼｯｸM"/>
      <family val="3"/>
      <charset val="128"/>
    </font>
    <font>
      <b val="true"/>
      <sz val="16"/>
      <name val="HGSｺﾞｼｯｸM"/>
      <family val="3"/>
      <charset val="128"/>
    </font>
    <font>
      <b val="true"/>
      <sz val="14"/>
      <color rgb="FFFF0000"/>
      <name val="HGSｺﾞｼｯｸM"/>
      <family val="3"/>
      <charset val="128"/>
    </font>
    <font>
      <sz val="16"/>
      <color theme="1"/>
      <name val="ＭＳ Ｐゴシック"/>
      <family val="3"/>
      <charset val="128"/>
    </font>
    <font>
      <b val="true"/>
      <sz val="16"/>
      <color rgb="FFFF0000"/>
      <name val="ＭＳ Ｐゴシック"/>
      <family val="2"/>
      <charset val="128"/>
    </font>
    <font>
      <sz val="16"/>
      <color rgb="FFFF0000"/>
      <name val="ＭＳ Ｐゴシック"/>
      <family val="3"/>
      <charset val="128"/>
    </font>
    <font>
      <sz val="14"/>
      <color theme="1"/>
      <name val="ＭＳ Ｐゴシック"/>
      <family val="3"/>
      <charset val="128"/>
    </font>
    <font>
      <sz val="16"/>
      <name val="ＭＳ Ｐゴシック"/>
      <family val="3"/>
      <charset val="128"/>
    </font>
    <font>
      <sz val="16"/>
      <color rgb="FFFF0000"/>
      <name val="ＭＳ ゴシック"/>
      <family val="5"/>
      <charset val="128"/>
    </font>
    <font>
      <b val="true"/>
      <sz val="14"/>
      <name val="HGSｺﾞｼｯｸM"/>
      <family val="3"/>
      <charset val="128"/>
    </font>
    <font>
      <b val="true"/>
      <sz val="12"/>
      <color rgb="FFFF0000"/>
      <name val="HGSｺﾞｼｯｸM"/>
      <family val="3"/>
      <charset val="128"/>
    </font>
    <font>
      <sz val="12"/>
      <name val="HGSｺﾞｼｯｸE"/>
      <family val="3"/>
      <charset val="128"/>
    </font>
    <font>
      <u val="single"/>
      <sz val="12"/>
      <name val="HGSｺﾞｼｯｸE"/>
      <family val="3"/>
      <charset val="128"/>
    </font>
    <font>
      <sz val="11"/>
      <color rgb="FF000000"/>
      <name val="游明朝"/>
      <family val="2"/>
      <charset val="128"/>
    </font>
    <font>
      <sz val="11"/>
      <color rgb="FF000000"/>
      <name val="Calibri"/>
      <family val="0"/>
      <charset val="128"/>
    </font>
    <font>
      <sz val="16"/>
      <color theme="1"/>
      <name val="ＭＳ Ｐゴシック"/>
      <family val="2"/>
      <charset val="128"/>
    </font>
  </fonts>
  <fills count="8">
    <fill>
      <patternFill patternType="none"/>
    </fill>
    <fill>
      <patternFill patternType="gray125"/>
    </fill>
    <fill>
      <patternFill patternType="solid">
        <fgColor rgb="FFCCFFCC"/>
        <bgColor rgb="FFCCFFFF"/>
      </patternFill>
    </fill>
    <fill>
      <patternFill patternType="solid">
        <fgColor rgb="FFFFFF00"/>
        <bgColor rgb="FFFFFF00"/>
      </patternFill>
    </fill>
    <fill>
      <patternFill patternType="solid">
        <fgColor theme="0"/>
        <bgColor rgb="FFEAEAEA"/>
      </patternFill>
    </fill>
    <fill>
      <patternFill patternType="solid">
        <fgColor rgb="FF92D050"/>
        <bgColor rgb="FFC0C0C0"/>
      </patternFill>
    </fill>
    <fill>
      <patternFill patternType="solid">
        <fgColor theme="8" tint="0.7999"/>
        <bgColor rgb="FFEAEAEA"/>
      </patternFill>
    </fill>
    <fill>
      <patternFill patternType="solid">
        <fgColor rgb="FFFFCCFF"/>
        <bgColor rgb="FFEAEAEA"/>
      </patternFill>
    </fill>
  </fills>
  <borders count="20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right style="thin"/>
      <top style="thin"/>
      <bottom style="hair"/>
      <diagonal/>
    </border>
    <border diagonalUp="false" diagonalDown="false">
      <left style="thin"/>
      <right style="thin"/>
      <top/>
      <bottom style="hair"/>
      <diagonal/>
    </border>
    <border diagonalUp="false" diagonalDown="false">
      <left/>
      <right style="thin"/>
      <top/>
      <bottom style="hair"/>
      <diagonal/>
    </border>
    <border diagonalUp="false" diagonalDown="false">
      <left style="thin"/>
      <right/>
      <top/>
      <bottom/>
      <diagonal/>
    </border>
    <border diagonalUp="false" diagonalDown="false">
      <left style="hair"/>
      <right style="thin"/>
      <top style="hair"/>
      <bottom style="hair"/>
      <diagonal/>
    </border>
    <border diagonalUp="false" diagonalDown="false">
      <left style="thin"/>
      <right style="hair"/>
      <top/>
      <bottom/>
      <diagonal/>
    </border>
    <border diagonalUp="true" diagonalDown="false">
      <left style="thin"/>
      <right style="thin"/>
      <top style="hair"/>
      <bottom style="hair"/>
      <diagonal style="hair"/>
    </border>
    <border diagonalUp="true" diagonalDown="false">
      <left/>
      <right style="thin"/>
      <top style="hair"/>
      <bottom style="hair"/>
      <diagonal style="hair"/>
    </border>
    <border diagonalUp="false" diagonalDown="false">
      <left style="thin"/>
      <right style="thin"/>
      <top/>
      <bottom/>
      <diagonal/>
    </border>
    <border diagonalUp="false" diagonalDown="false">
      <left/>
      <right/>
      <top/>
      <bottom style="hair"/>
      <diagonal/>
    </border>
    <border diagonalUp="true" diagonalDown="false">
      <left style="thin"/>
      <right style="thin"/>
      <top style="hair"/>
      <bottom style="hair"/>
      <diagonal style="thin"/>
    </border>
    <border diagonalUp="true" diagonalDown="false">
      <left/>
      <right style="thin"/>
      <top style="hair"/>
      <bottom style="hair"/>
      <diagonal style="thin"/>
    </border>
    <border diagonalUp="false" diagonalDown="false">
      <left/>
      <right style="thin"/>
      <top style="hair"/>
      <bottom/>
      <diagonal/>
    </border>
    <border diagonalUp="false" diagonalDown="false">
      <left/>
      <right/>
      <top style="hair"/>
      <bottom style="hair"/>
      <diagonal/>
    </border>
    <border diagonalUp="false" diagonalDown="false">
      <left style="thin"/>
      <right/>
      <top/>
      <bottom style="thin"/>
      <diagonal/>
    </border>
    <border diagonalUp="false" diagonalDown="false">
      <left style="hair"/>
      <right style="thin"/>
      <top/>
      <bottom/>
      <diagonal/>
    </border>
    <border diagonalUp="false" diagonalDown="false">
      <left/>
      <right style="thin"/>
      <top/>
      <bottom/>
      <diagonal/>
    </border>
    <border diagonalUp="true" diagonalDown="false">
      <left/>
      <right style="thin"/>
      <top style="hair"/>
      <bottom/>
      <diagonal style="hair"/>
    </border>
    <border diagonalUp="false" diagonalDown="false">
      <left/>
      <right style="thin"/>
      <top style="hair"/>
      <bottom style="thin"/>
      <diagonal/>
    </border>
    <border diagonalUp="false" diagonalDown="false">
      <left style="thin"/>
      <right style="thin"/>
      <top style="hair"/>
      <bottom style="thin"/>
      <diagonal/>
    </border>
    <border diagonalUp="false" diagonalDown="false">
      <left style="thin"/>
      <right style="thin"/>
      <top style="hair"/>
      <bottom/>
      <diagonal/>
    </border>
    <border diagonalUp="false" diagonalDown="false">
      <left/>
      <right/>
      <top style="hair"/>
      <bottom/>
      <diagonal/>
    </border>
    <border diagonalUp="false" diagonalDown="false">
      <left style="thin"/>
      <right style="thin"/>
      <top style="thin"/>
      <bottom style="dashed"/>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style="thin"/>
      <right/>
      <top style="thin"/>
      <bottom/>
      <diagonal/>
    </border>
    <border diagonalUp="false" diagonalDown="false">
      <left style="dashed"/>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top style="thin"/>
      <bottom style="thin"/>
      <diagonal/>
    </border>
    <border diagonalUp="false" diagonalDown="false">
      <left/>
      <right style="dashed"/>
      <top/>
      <bottom style="thin"/>
      <diagonal/>
    </border>
    <border diagonalUp="false" diagonalDown="false">
      <left/>
      <right style="dashed"/>
      <top/>
      <bottom style="double"/>
      <diagonal/>
    </border>
    <border diagonalUp="false" diagonalDown="false">
      <left style="thin"/>
      <right/>
      <top style="double"/>
      <bottom style="thin"/>
      <diagonal/>
    </border>
    <border diagonalUp="false" diagonalDown="false">
      <left/>
      <right style="dashed"/>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dashed"/>
      <right/>
      <top style="thin"/>
      <bottom/>
      <diagonal/>
    </border>
    <border diagonalUp="false" diagonalDown="false">
      <left style="thin"/>
      <right style="dashed"/>
      <top style="thin"/>
      <bottom style="thin"/>
      <diagonal/>
    </border>
    <border diagonalUp="false" diagonalDown="false">
      <left style="thin"/>
      <right style="thin"/>
      <top/>
      <bottom style="dashed"/>
      <diagonal/>
    </border>
    <border diagonalUp="false" diagonalDown="false">
      <left style="thin"/>
      <right/>
      <top/>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style="thin"/>
      <right/>
      <top style="dashed"/>
      <bottom/>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thin"/>
      <bottom style="dashed"/>
      <diagonal/>
    </border>
    <border diagonalUp="false" diagonalDown="false">
      <left/>
      <right style="dotted"/>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style="double"/>
      <bottom style="thin"/>
      <diagonal/>
    </border>
    <border diagonalUp="false" diagonalDown="false">
      <left/>
      <right/>
      <top style="double"/>
      <bottom/>
      <diagonal/>
    </border>
    <border diagonalUp="false" diagonalDown="false">
      <left/>
      <right style="thin"/>
      <top style="double"/>
      <bottom/>
      <diagonal/>
    </border>
    <border diagonalUp="false" diagonalDown="false">
      <left style="thin"/>
      <right style="thin"/>
      <top style="double"/>
      <bottom/>
      <diagonal/>
    </border>
    <border diagonalUp="false" diagonalDown="false">
      <left style="medium"/>
      <right style="medium"/>
      <top style="medium"/>
      <bottom style="double"/>
      <diagonal/>
    </border>
    <border diagonalUp="false" diagonalDown="false">
      <left style="medium"/>
      <right/>
      <top style="medium"/>
      <bottom style="double"/>
      <diagonal/>
    </border>
    <border diagonalUp="false" diagonalDown="false">
      <left/>
      <right style="thin"/>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thin"/>
      <right style="double"/>
      <top style="thin"/>
      <bottom/>
      <diagonal/>
    </border>
    <border diagonalUp="false" diagonalDown="false">
      <left style="double"/>
      <right style="thin"/>
      <top style="double"/>
      <bottom/>
      <diagonal/>
    </border>
    <border diagonalUp="false" diagonalDown="false">
      <left style="thin"/>
      <right style="double"/>
      <top style="double"/>
      <bottom style="thin"/>
      <diagonal/>
    </border>
    <border diagonalUp="false" diagonalDown="false">
      <left style="double"/>
      <right style="thin"/>
      <top/>
      <bottom/>
      <diagonal/>
    </border>
    <border diagonalUp="false" diagonalDown="false">
      <left style="thin"/>
      <right style="double"/>
      <top style="thin"/>
      <bottom style="thin"/>
      <diagonal/>
    </border>
    <border diagonalUp="false" diagonalDown="false">
      <left style="double"/>
      <right style="thin"/>
      <top/>
      <bottom style="double"/>
      <diagonal/>
    </border>
    <border diagonalUp="true" diagonalDown="false">
      <left style="thin"/>
      <right style="thin"/>
      <top style="thin"/>
      <bottom style="double"/>
      <diagonal style="thin"/>
    </border>
    <border diagonalUp="false" diagonalDown="false">
      <left/>
      <right style="thin"/>
      <top style="thin"/>
      <bottom style="double"/>
      <diagonal/>
    </border>
    <border diagonalUp="false" diagonalDown="false">
      <left style="thin"/>
      <right style="double"/>
      <top style="thin"/>
      <bottom style="double"/>
      <diagonal/>
    </border>
    <border diagonalUp="false" diagonalDown="false">
      <left/>
      <right style="double"/>
      <top style="thin"/>
      <bottom style="double"/>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top/>
      <bottom/>
      <diagonal/>
    </border>
    <border diagonalUp="false" diagonalDown="false">
      <left/>
      <right/>
      <top style="medium"/>
      <bottom style="double"/>
      <diagonal/>
    </border>
    <border diagonalUp="false" diagonalDown="false">
      <left style="thin"/>
      <right style="medium"/>
      <top style="medium"/>
      <bottom style="double"/>
      <diagonal/>
    </border>
    <border diagonalUp="false" diagonalDown="false">
      <left style="medium"/>
      <right/>
      <top style="double"/>
      <bottom style="medium"/>
      <diagonal/>
    </border>
    <border diagonalUp="false" diagonalDown="false">
      <left style="thin"/>
      <right/>
      <top/>
      <bottom style="medium"/>
      <diagonal/>
    </border>
    <border diagonalUp="false" diagonalDown="false">
      <left/>
      <right/>
      <top/>
      <bottom style="medium"/>
      <diagonal/>
    </border>
    <border diagonalUp="false" diagonalDown="false">
      <left style="thin"/>
      <right style="medium"/>
      <top style="double"/>
      <bottom style="medium"/>
      <diagonal/>
    </border>
    <border diagonalUp="true" diagonalDown="false">
      <left style="thin"/>
      <right/>
      <top style="thin"/>
      <bottom style="double"/>
      <diagonal style="thin"/>
    </border>
    <border diagonalUp="false" diagonalDown="false">
      <left style="thin"/>
      <right style="thin"/>
      <top style="thin"/>
      <bottom style="double"/>
      <diagonal/>
    </border>
    <border diagonalUp="false" diagonalDown="false">
      <left style="thin"/>
      <right/>
      <top style="double"/>
      <botto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double"/>
      <right style="thin"/>
      <top style="double"/>
      <bottom style="double"/>
      <diagonal/>
    </border>
    <border diagonalUp="false" diagonalDown="false">
      <left style="thin"/>
      <right style="thin"/>
      <top style="double"/>
      <bottom style="double"/>
      <diagonal/>
    </border>
    <border diagonalUp="false" diagonalDown="false">
      <left style="thin"/>
      <right style="double"/>
      <top style="double"/>
      <bottom style="double"/>
      <diagonal/>
    </border>
    <border diagonalUp="false" diagonalDown="false">
      <left style="thin"/>
      <right style="double"/>
      <top/>
      <bottom style="thin"/>
      <diagonal/>
    </border>
    <border diagonalUp="false" diagonalDown="false">
      <left style="thin"/>
      <right style="thin"/>
      <top/>
      <bottom style="double"/>
      <diagonal/>
    </border>
    <border diagonalUp="false" diagonalDown="false">
      <left style="thin"/>
      <right style="medium"/>
      <top/>
      <bottom style="double"/>
      <diagonal/>
    </border>
    <border diagonalUp="false" diagonalDown="false">
      <left style="thin"/>
      <right style="medium"/>
      <top style="double"/>
      <bottom style="thin"/>
      <diagonal/>
    </border>
    <border diagonalUp="false" diagonalDown="false">
      <left style="thin"/>
      <right style="medium"/>
      <top style="thin"/>
      <bottom style="thin"/>
      <diagonal/>
    </border>
    <border diagonalUp="false" diagonalDown="false">
      <left/>
      <right style="medium"/>
      <top style="thin"/>
      <bottom style="double"/>
      <diagonal/>
    </border>
    <border diagonalUp="false" diagonalDown="false">
      <left style="thin"/>
      <right/>
      <top style="thin"/>
      <bottom style="double"/>
      <diagonal/>
    </border>
    <border diagonalUp="false" diagonalDown="false">
      <left style="thin"/>
      <right/>
      <top style="double"/>
      <bottom style="double"/>
      <diagonal/>
    </border>
    <border diagonalUp="false" diagonalDown="false">
      <left style="thin"/>
      <right style="double"/>
      <top style="double"/>
      <bottom style="medium"/>
      <diagonal/>
    </border>
    <border diagonalUp="false" diagonalDown="false">
      <left style="medium"/>
      <right style="thin"/>
      <top style="medium"/>
      <bottom style="medium"/>
      <diagonal/>
    </border>
    <border diagonalUp="false" diagonalDown="false">
      <left/>
      <right style="thin"/>
      <top style="medium"/>
      <botto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right style="double"/>
      <top style="medium"/>
      <bottom style="thin"/>
      <diagonal/>
    </border>
    <border diagonalUp="false" diagonalDown="false">
      <left style="double"/>
      <right style="medium"/>
      <top style="medium"/>
      <bottom style="medium"/>
      <diagonal/>
    </border>
    <border diagonalUp="false" diagonalDown="false">
      <left/>
      <right style="medium"/>
      <top style="thin"/>
      <bottom style="thin"/>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style="medium"/>
      <right style="thin"/>
      <top style="thin"/>
      <bottom style="thin"/>
      <diagonal/>
    </border>
    <border diagonalUp="false" diagonalDown="false">
      <left/>
      <right style="thin"/>
      <top/>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medium"/>
      <right style="medium"/>
      <top style="medium"/>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medium"/>
      <top style="medium"/>
      <bottom/>
      <diagonal/>
    </border>
    <border diagonalUp="false" diagonalDown="false">
      <left style="medium"/>
      <right style="thin"/>
      <top style="medium"/>
      <bottom/>
      <diagonal/>
    </border>
    <border diagonalUp="true" diagonalDown="false">
      <left style="double"/>
      <right style="medium"/>
      <top style="medium"/>
      <bottom style="dotted"/>
      <diagonal style="hair"/>
    </border>
    <border diagonalUp="true" diagonalDown="false">
      <left style="medium"/>
      <right style="medium"/>
      <top style="medium"/>
      <bottom style="dotted"/>
      <diagonal style="hair"/>
    </border>
    <border diagonalUp="false" diagonalDown="false">
      <left style="medium"/>
      <right style="medium"/>
      <top/>
      <bottom/>
      <diagonal/>
    </border>
    <border diagonalUp="false" diagonalDown="false">
      <left style="thin"/>
      <right/>
      <top style="dotted"/>
      <bottom style="dotted"/>
      <diagonal/>
    </border>
    <border diagonalUp="false" diagonalDown="false">
      <left/>
      <right/>
      <top style="dotted"/>
      <bottom style="dotted"/>
      <diagonal/>
    </border>
    <border diagonalUp="false" diagonalDown="false">
      <left/>
      <right style="medium"/>
      <top style="dotted"/>
      <bottom style="dotted"/>
      <diagonal/>
    </border>
    <border diagonalUp="false" diagonalDown="false">
      <left style="medium"/>
      <right style="thin"/>
      <top style="dotted"/>
      <bottom style="dotted"/>
      <diagonal/>
    </border>
    <border diagonalUp="false" diagonalDown="false">
      <left style="thin"/>
      <right style="thin"/>
      <top style="dotted"/>
      <bottom style="dotted"/>
      <diagonal/>
    </border>
    <border diagonalUp="false" diagonalDown="false">
      <left style="thin"/>
      <right style="medium"/>
      <top style="dotted"/>
      <bottom style="dotted"/>
      <diagonal/>
    </border>
    <border diagonalUp="false" diagonalDown="false">
      <left style="double"/>
      <right style="medium"/>
      <top style="dotted"/>
      <bottom style="dotted"/>
      <diagonal/>
    </border>
    <border diagonalUp="false" diagonalDown="false">
      <left style="medium"/>
      <right style="medium"/>
      <top style="dotted"/>
      <bottom style="dotted"/>
      <diagonal/>
    </border>
    <border diagonalUp="false" diagonalDown="false">
      <left style="medium"/>
      <right style="medium"/>
      <top/>
      <bottom style="thin"/>
      <diagonal/>
    </border>
    <border diagonalUp="false" diagonalDown="false">
      <left style="thin"/>
      <right/>
      <top/>
      <bottom style="dashDot"/>
      <diagonal/>
    </border>
    <border diagonalUp="false" diagonalDown="false">
      <left/>
      <right/>
      <top/>
      <bottom style="dashDot"/>
      <diagonal/>
    </border>
    <border diagonalUp="false" diagonalDown="false">
      <left/>
      <right style="medium"/>
      <top/>
      <bottom style="dashDot"/>
      <diagonal/>
    </border>
    <border diagonalUp="false" diagonalDown="false">
      <left style="medium"/>
      <right style="thin"/>
      <top style="dotted"/>
      <bottom style="thin"/>
      <diagonal/>
    </border>
    <border diagonalUp="false" diagonalDown="false">
      <left style="thin"/>
      <right style="thin"/>
      <top style="dotted"/>
      <bottom style="thin"/>
      <diagonal/>
    </border>
    <border diagonalUp="false" diagonalDown="false">
      <left style="thin"/>
      <right style="medium"/>
      <top style="dotted"/>
      <bottom style="thin"/>
      <diagonal/>
    </border>
    <border diagonalUp="false" diagonalDown="false">
      <left style="double"/>
      <right style="medium"/>
      <top style="dotted"/>
      <bottom style="thin"/>
      <diagonal/>
    </border>
    <border diagonalUp="false" diagonalDown="false">
      <left style="medium"/>
      <right style="medium"/>
      <top style="dotted"/>
      <bottom style="thin"/>
      <diagonal/>
    </border>
    <border diagonalUp="false" diagonalDown="false">
      <left style="medium"/>
      <right style="medium"/>
      <top style="thin"/>
      <bottom/>
      <diagonal/>
    </border>
    <border diagonalUp="false" diagonalDown="false">
      <left/>
      <right style="medium"/>
      <top style="thin"/>
      <bottom/>
      <diagonal/>
    </border>
    <border diagonalUp="false" diagonalDown="false">
      <left style="medium"/>
      <right style="thin"/>
      <top style="thin"/>
      <bottom style="dotted"/>
      <diagonal/>
    </border>
    <border diagonalUp="false" diagonalDown="false">
      <left style="thin"/>
      <right style="thin"/>
      <top style="thin"/>
      <bottom style="dotted"/>
      <diagonal/>
    </border>
    <border diagonalUp="false" diagonalDown="false">
      <left style="thin"/>
      <right style="medium"/>
      <top style="thin"/>
      <bottom style="dotted"/>
      <diagonal/>
    </border>
    <border diagonalUp="true" diagonalDown="false">
      <left style="double"/>
      <right style="medium"/>
      <top style="thin"/>
      <bottom style="dotted"/>
      <diagonal style="hair"/>
    </border>
    <border diagonalUp="true" diagonalDown="false">
      <left style="medium"/>
      <right style="medium"/>
      <top style="thin"/>
      <bottom style="dotted"/>
      <diagonal style="hair"/>
    </border>
    <border diagonalUp="false" diagonalDown="false">
      <left/>
      <right style="medium"/>
      <top/>
      <bottom/>
      <diagonal/>
    </border>
    <border diagonalUp="false" diagonalDown="false">
      <left/>
      <right style="medium"/>
      <top/>
      <bottom style="thin"/>
      <diagonal/>
    </border>
    <border diagonalUp="false" diagonalDown="false">
      <left style="thin"/>
      <right/>
      <top style="dotted"/>
      <bottom style="thin"/>
      <diagonal/>
    </border>
    <border diagonalUp="false" diagonalDown="false">
      <left/>
      <right/>
      <top style="dotted"/>
      <bottom style="thin"/>
      <diagonal/>
    </border>
    <border diagonalUp="false" diagonalDown="false">
      <left/>
      <right style="medium"/>
      <top style="dotted"/>
      <bottom style="thin"/>
      <diagonal/>
    </border>
    <border diagonalUp="false" diagonalDown="false">
      <left style="thin"/>
      <right/>
      <top style="thin"/>
      <bottom style="dotted"/>
      <diagonal/>
    </border>
    <border diagonalUp="false" diagonalDown="false">
      <left/>
      <right/>
      <top style="thin"/>
      <bottom style="dotted"/>
      <diagonal/>
    </border>
    <border diagonalUp="false" diagonalDown="false">
      <left/>
      <right style="medium"/>
      <top style="thin"/>
      <bottom style="dotted"/>
      <diagonal/>
    </border>
    <border diagonalUp="false" diagonalDown="false">
      <left style="medium"/>
      <right style="medium"/>
      <top style="medium"/>
      <bottom style="dotted"/>
      <diagonal/>
    </border>
    <border diagonalUp="false" diagonalDown="false">
      <left/>
      <right style="thin"/>
      <top style="medium"/>
      <bottom style="dotted"/>
      <diagonal/>
    </border>
    <border diagonalUp="false" diagonalDown="false">
      <left style="thin"/>
      <right style="thin"/>
      <top style="medium"/>
      <bottom style="dotted"/>
      <diagonal/>
    </border>
    <border diagonalUp="false" diagonalDown="false">
      <left style="thin"/>
      <right style="medium"/>
      <top style="medium"/>
      <bottom style="dotted"/>
      <diagonal/>
    </border>
    <border diagonalUp="false" diagonalDown="false">
      <left style="medium"/>
      <right style="thin"/>
      <top style="medium"/>
      <bottom style="dotted"/>
      <diagonal/>
    </border>
    <border diagonalUp="false" diagonalDown="false">
      <left style="thin"/>
      <right style="double"/>
      <top style="medium"/>
      <bottom style="dotted"/>
      <diagonal/>
    </border>
    <border diagonalUp="true" diagonalDown="false">
      <left style="double"/>
      <right/>
      <top style="medium"/>
      <bottom style="thin"/>
      <diagonal style="hair"/>
    </border>
    <border diagonalUp="true" diagonalDown="false">
      <left style="medium"/>
      <right style="medium"/>
      <top style="medium"/>
      <bottom style="medium"/>
      <diagonal style="hair"/>
    </border>
    <border diagonalUp="false" diagonalDown="false">
      <left/>
      <right style="thin"/>
      <top style="dotted"/>
      <bottom style="thin"/>
      <diagonal/>
    </border>
    <border diagonalUp="false" diagonalDown="false">
      <left style="thin"/>
      <right style="double"/>
      <top style="dotted"/>
      <bottom style="thin"/>
      <diagonal/>
    </border>
    <border diagonalUp="false" diagonalDown="false">
      <left style="double"/>
      <right/>
      <top style="thin"/>
      <bottom style="thin"/>
      <diagonal/>
    </border>
    <border diagonalUp="false" diagonalDown="false">
      <left style="medium"/>
      <right style="medium"/>
      <top style="dotted"/>
      <bottom style="medium"/>
      <diagonal/>
    </border>
    <border diagonalUp="false" diagonalDown="false">
      <left/>
      <right style="thin"/>
      <top style="dotted"/>
      <bottom style="medium"/>
      <diagonal/>
    </border>
    <border diagonalUp="false" diagonalDown="false">
      <left style="thin"/>
      <right style="thin"/>
      <top style="dotted"/>
      <bottom style="medium"/>
      <diagonal/>
    </border>
    <border diagonalUp="false" diagonalDown="false">
      <left style="thin"/>
      <right style="medium"/>
      <top style="dotted"/>
      <bottom style="medium"/>
      <diagonal/>
    </border>
    <border diagonalUp="false" diagonalDown="false">
      <left style="medium"/>
      <right style="thin"/>
      <top style="dotted"/>
      <bottom style="medium"/>
      <diagonal/>
    </border>
    <border diagonalUp="false" diagonalDown="false">
      <left style="thin"/>
      <right style="double"/>
      <top style="dotted"/>
      <bottom style="medium"/>
      <diagonal/>
    </border>
    <border diagonalUp="false" diagonalDown="false">
      <left style="double"/>
      <right/>
      <top/>
      <bottom style="medium"/>
      <diagonal/>
    </border>
    <border diagonalUp="false" diagonalDown="false">
      <left/>
      <right style="thin"/>
      <top style="medium"/>
      <bottom style="medium"/>
      <diagonal/>
    </border>
    <border diagonalUp="false" diagonalDown="false">
      <left/>
      <right style="thin"/>
      <top style="medium"/>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s>
  <cellStyleXfs count="39">
    <xf numFmtId="165"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6"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cellStyleXfs>
  <cellXfs count="1036">
    <xf numFmtId="165" fontId="0" fillId="0" borderId="0" xfId="0" applyFont="false" applyBorder="false" applyAlignment="false" applyProtection="false">
      <alignment horizontal="general" vertical="bottom" textRotation="0" wrapText="false" indent="0" shrinkToFit="false"/>
      <protection locked="true" hidden="false"/>
    </xf>
    <xf numFmtId="165" fontId="7" fillId="0" borderId="0" xfId="36" applyFont="true" applyBorder="false" applyAlignment="true" applyProtection="false">
      <alignment horizontal="general" vertical="center" textRotation="0" wrapText="false" indent="0" shrinkToFit="false"/>
      <protection locked="true" hidden="false"/>
    </xf>
    <xf numFmtId="165" fontId="7" fillId="0" borderId="0" xfId="36" applyFont="true" applyBorder="false" applyAlignment="true" applyProtection="false">
      <alignment horizontal="left" vertical="center" textRotation="0" wrapText="false" indent="0" shrinkToFit="false"/>
      <protection locked="true" hidden="false"/>
    </xf>
    <xf numFmtId="165" fontId="7" fillId="0" borderId="0" xfId="36" applyFont="true" applyBorder="false" applyAlignment="true" applyProtection="false">
      <alignment horizontal="general" vertical="center" textRotation="0" wrapText="true" indent="0" shrinkToFit="false"/>
      <protection locked="true" hidden="false"/>
    </xf>
    <xf numFmtId="165" fontId="8" fillId="0" borderId="0" xfId="36" applyFont="true" applyBorder="true" applyAlignment="true" applyProtection="false">
      <alignment horizontal="center" vertical="center" textRotation="0" wrapText="true" indent="0" shrinkToFit="false"/>
      <protection locked="true" hidden="false"/>
    </xf>
    <xf numFmtId="165" fontId="8" fillId="0" borderId="0" xfId="36" applyFont="true" applyBorder="false" applyAlignment="true" applyProtection="false">
      <alignment horizontal="center" vertical="center" textRotation="0" wrapText="true" indent="0" shrinkToFit="false"/>
      <protection locked="true" hidden="false"/>
    </xf>
    <xf numFmtId="165" fontId="8" fillId="0" borderId="0" xfId="36" applyFont="true" applyBorder="false" applyAlignment="true" applyProtection="false">
      <alignment horizontal="center" vertical="center" textRotation="0" wrapText="false" indent="0" shrinkToFit="false"/>
      <protection locked="true" hidden="false"/>
    </xf>
    <xf numFmtId="165" fontId="7" fillId="0" borderId="0" xfId="32" applyFont="true" applyBorder="false" applyAlignment="true" applyProtection="false">
      <alignment horizontal="general" vertical="center" textRotation="0" wrapText="false" indent="0" shrinkToFit="false"/>
      <protection locked="true" hidden="false"/>
    </xf>
    <xf numFmtId="165" fontId="7" fillId="2" borderId="1" xfId="38" applyFont="true" applyBorder="true" applyAlignment="true" applyProtection="false">
      <alignment horizontal="center" vertical="center" textRotation="0" wrapText="false" indent="0" shrinkToFit="false"/>
      <protection locked="true" hidden="false"/>
    </xf>
    <xf numFmtId="165" fontId="9" fillId="2" borderId="2" xfId="38" applyFont="true" applyBorder="true" applyAlignment="true" applyProtection="false">
      <alignment horizontal="center" vertical="center" textRotation="0" wrapText="true" indent="0" shrinkToFit="false"/>
      <protection locked="true" hidden="false"/>
    </xf>
    <xf numFmtId="165" fontId="7" fillId="2" borderId="3" xfId="38" applyFont="true" applyBorder="true" applyAlignment="true" applyProtection="false">
      <alignment horizontal="center" vertical="center" textRotation="0" wrapText="false" indent="0" shrinkToFit="false"/>
      <protection locked="true" hidden="false"/>
    </xf>
    <xf numFmtId="165" fontId="7" fillId="2" borderId="1" xfId="38" applyFont="true" applyBorder="true" applyAlignment="true" applyProtection="false">
      <alignment horizontal="center" vertical="center" textRotation="0" wrapText="true" indent="0" shrinkToFit="false"/>
      <protection locked="true" hidden="false"/>
    </xf>
    <xf numFmtId="165" fontId="7" fillId="0" borderId="0" xfId="38" applyFont="true" applyBorder="false" applyAlignment="true" applyProtection="false">
      <alignment horizontal="general" vertical="center" textRotation="0" wrapText="false" indent="0" shrinkToFit="false"/>
      <protection locked="true" hidden="false"/>
    </xf>
    <xf numFmtId="165" fontId="7" fillId="0" borderId="4" xfId="38" applyFont="true" applyBorder="true" applyAlignment="true" applyProtection="false">
      <alignment horizontal="center" vertical="center" textRotation="0" wrapText="true" indent="0" shrinkToFit="false"/>
      <protection locked="true" hidden="false"/>
    </xf>
    <xf numFmtId="165" fontId="7" fillId="0" borderId="5" xfId="38" applyFont="true" applyBorder="true" applyAlignment="true" applyProtection="false">
      <alignment horizontal="center" vertical="center" textRotation="0" wrapText="false" indent="0" shrinkToFit="false"/>
      <protection locked="true" hidden="false"/>
    </xf>
    <xf numFmtId="165" fontId="7" fillId="0" borderId="6" xfId="38" applyFont="true" applyBorder="true" applyAlignment="true" applyProtection="false">
      <alignment horizontal="center" vertical="center" textRotation="0" wrapText="false" indent="0" shrinkToFit="false"/>
      <protection locked="true" hidden="false"/>
    </xf>
    <xf numFmtId="165" fontId="7" fillId="0" borderId="7" xfId="38" applyFont="true" applyBorder="true" applyAlignment="true" applyProtection="false">
      <alignment horizontal="left" vertical="center" textRotation="0" wrapText="false" indent="0" shrinkToFit="false"/>
      <protection locked="true" hidden="false"/>
    </xf>
    <xf numFmtId="165" fontId="9" fillId="0" borderId="5" xfId="38" applyFont="true" applyBorder="true" applyAlignment="true" applyProtection="false">
      <alignment horizontal="general" vertical="center" textRotation="0" wrapText="true" indent="0" shrinkToFit="false"/>
      <protection locked="true" hidden="false"/>
    </xf>
    <xf numFmtId="165" fontId="7" fillId="0" borderId="6" xfId="38" applyFont="true" applyBorder="true" applyAlignment="true" applyProtection="false">
      <alignment horizontal="left" vertical="center" textRotation="0" wrapText="true" indent="0" shrinkToFit="false"/>
      <protection locked="true" hidden="false"/>
    </xf>
    <xf numFmtId="165" fontId="7" fillId="0" borderId="8" xfId="38" applyFont="true" applyBorder="true" applyAlignment="true" applyProtection="false">
      <alignment horizontal="center" vertical="center" textRotation="0" wrapText="false" indent="0" shrinkToFit="false"/>
      <protection locked="true" hidden="false"/>
    </xf>
    <xf numFmtId="165" fontId="7" fillId="0" borderId="9" xfId="38" applyFont="true" applyBorder="true" applyAlignment="true" applyProtection="false">
      <alignment horizontal="center" vertical="center" textRotation="0" wrapText="false" indent="0" shrinkToFit="false"/>
      <protection locked="true" hidden="false"/>
    </xf>
    <xf numFmtId="165" fontId="7" fillId="0" borderId="6" xfId="38" applyFont="true" applyBorder="true" applyAlignment="true" applyProtection="false">
      <alignment horizontal="left" vertical="center" textRotation="0" wrapText="false" indent="0" shrinkToFit="false"/>
      <protection locked="true" hidden="false"/>
    </xf>
    <xf numFmtId="165" fontId="7" fillId="0" borderId="10" xfId="38" applyFont="true" applyBorder="true" applyAlignment="true" applyProtection="false">
      <alignment horizontal="general" vertical="center" textRotation="0" wrapText="false" indent="0" shrinkToFit="false"/>
      <protection locked="true" hidden="false"/>
    </xf>
    <xf numFmtId="165" fontId="7" fillId="0" borderId="11" xfId="38" applyFont="true" applyBorder="true" applyAlignment="true" applyProtection="false">
      <alignment horizontal="left" vertical="center" textRotation="0" wrapText="true" indent="0" shrinkToFit="false"/>
      <protection locked="true" hidden="false"/>
    </xf>
    <xf numFmtId="165" fontId="10" fillId="0" borderId="12" xfId="36" applyFont="true" applyBorder="true" applyAlignment="true" applyProtection="false">
      <alignment horizontal="center" vertical="center" textRotation="0" wrapText="false" indent="0" shrinkToFit="false"/>
      <protection locked="true" hidden="false"/>
    </xf>
    <xf numFmtId="165" fontId="10" fillId="0" borderId="11" xfId="36" applyFont="true" applyBorder="true" applyAlignment="true" applyProtection="false">
      <alignment horizontal="left" vertical="center" textRotation="0" wrapText="false" indent="0" shrinkToFit="false"/>
      <protection locked="true" hidden="false"/>
    </xf>
    <xf numFmtId="165" fontId="10" fillId="0" borderId="13" xfId="36" applyFont="true" applyBorder="true" applyAlignment="true" applyProtection="false">
      <alignment horizontal="center" vertical="center" textRotation="0" wrapText="false" indent="0" shrinkToFit="false"/>
      <protection locked="true" hidden="false"/>
    </xf>
    <xf numFmtId="165" fontId="7" fillId="0" borderId="14" xfId="36" applyFont="true" applyBorder="true" applyAlignment="true" applyProtection="false">
      <alignment horizontal="center" vertical="center" textRotation="0" wrapText="false" indent="0" shrinkToFit="false"/>
      <protection locked="true" hidden="false"/>
    </xf>
    <xf numFmtId="165" fontId="9" fillId="0" borderId="15" xfId="36" applyFont="true" applyBorder="true" applyAlignment="true" applyProtection="false">
      <alignment horizontal="left" vertical="center" textRotation="0" wrapText="true" indent="0" shrinkToFit="false"/>
      <protection locked="true" hidden="false"/>
    </xf>
    <xf numFmtId="165" fontId="7" fillId="0" borderId="12" xfId="36" applyFont="true" applyBorder="true" applyAlignment="true" applyProtection="false">
      <alignment horizontal="center" vertical="center" textRotation="0" wrapText="false" indent="0" shrinkToFit="false"/>
      <protection locked="true" hidden="false"/>
    </xf>
    <xf numFmtId="165" fontId="7" fillId="0" borderId="6" xfId="36" applyFont="true" applyBorder="true" applyAlignment="true" applyProtection="false">
      <alignment horizontal="left" vertical="center" textRotation="0" wrapText="true" indent="0" shrinkToFit="false"/>
      <protection locked="true" hidden="false"/>
    </xf>
    <xf numFmtId="165" fontId="7" fillId="0" borderId="13" xfId="36" applyFont="true" applyBorder="true" applyAlignment="true" applyProtection="false">
      <alignment horizontal="center" vertical="center" textRotation="0" wrapText="true" indent="0" shrinkToFit="false"/>
      <protection locked="true" hidden="false"/>
    </xf>
    <xf numFmtId="165" fontId="7" fillId="0" borderId="6" xfId="36" applyFont="true" applyBorder="true" applyAlignment="true" applyProtection="false">
      <alignment horizontal="center" vertical="center" textRotation="0" wrapText="true" indent="0" shrinkToFit="false"/>
      <protection locked="true" hidden="false"/>
    </xf>
    <xf numFmtId="165" fontId="7" fillId="0" borderId="6" xfId="32" applyFont="true" applyBorder="true" applyAlignment="true" applyProtection="false">
      <alignment horizontal="left" vertical="center" textRotation="0" wrapText="true" indent="0" shrinkToFit="false"/>
      <protection locked="true" hidden="false"/>
    </xf>
    <xf numFmtId="165" fontId="9" fillId="0" borderId="5" xfId="36" applyFont="true" applyBorder="true" applyAlignment="true" applyProtection="false">
      <alignment horizontal="left" vertical="center" textRotation="0" wrapText="true" indent="0" shrinkToFit="false"/>
      <protection locked="true" hidden="false"/>
    </xf>
    <xf numFmtId="165" fontId="9" fillId="0" borderId="5" xfId="32" applyFont="true" applyBorder="true" applyAlignment="true" applyProtection="false">
      <alignment horizontal="general" vertical="center" textRotation="0" wrapText="true" indent="0" shrinkToFit="false"/>
      <protection locked="true" hidden="false"/>
    </xf>
    <xf numFmtId="165" fontId="7" fillId="0" borderId="16" xfId="36" applyFont="true" applyBorder="true" applyAlignment="true" applyProtection="false">
      <alignment horizontal="center" vertical="center" textRotation="0" wrapText="true" indent="0" shrinkToFit="false"/>
      <protection locked="true" hidden="false"/>
    </xf>
    <xf numFmtId="165" fontId="7" fillId="0" borderId="5" xfId="32" applyFont="true" applyBorder="true" applyAlignment="true" applyProtection="false">
      <alignment horizontal="left" vertical="center" textRotation="0" wrapText="true" indent="0" shrinkToFit="false"/>
      <protection locked="true" hidden="false"/>
    </xf>
    <xf numFmtId="165" fontId="7" fillId="0" borderId="9" xfId="36" applyFont="true" applyBorder="true" applyAlignment="true" applyProtection="false">
      <alignment horizontal="left" vertical="center" textRotation="0" wrapText="true" indent="0" shrinkToFit="false"/>
      <protection locked="true" hidden="false"/>
    </xf>
    <xf numFmtId="165" fontId="7" fillId="0" borderId="17" xfId="36" applyFont="true" applyBorder="true" applyAlignment="true" applyProtection="false">
      <alignment horizontal="center" vertical="center" textRotation="0" wrapText="true" indent="0" shrinkToFit="false"/>
      <protection locked="true" hidden="false"/>
    </xf>
    <xf numFmtId="165" fontId="7" fillId="0" borderId="18" xfId="36" applyFont="true" applyBorder="true" applyAlignment="true" applyProtection="false">
      <alignment horizontal="center" vertical="center" textRotation="0" wrapText="true" indent="0" shrinkToFit="false"/>
      <protection locked="true" hidden="false"/>
    </xf>
    <xf numFmtId="165" fontId="11" fillId="0" borderId="14" xfId="32" applyFont="true" applyBorder="true" applyAlignment="true" applyProtection="false">
      <alignment horizontal="center" vertical="center" textRotation="0" wrapText="true" indent="0" shrinkToFit="false"/>
      <protection locked="true" hidden="false"/>
    </xf>
    <xf numFmtId="165" fontId="12" fillId="0" borderId="5" xfId="32" applyFont="true" applyBorder="true" applyAlignment="true" applyProtection="false">
      <alignment horizontal="general" vertical="center" textRotation="0" wrapText="true" indent="0" shrinkToFit="false"/>
      <protection locked="true" hidden="false"/>
    </xf>
    <xf numFmtId="165" fontId="7" fillId="0" borderId="6" xfId="36" applyFont="true" applyBorder="true" applyAlignment="true" applyProtection="false">
      <alignment horizontal="general" vertical="center" textRotation="0" wrapText="true" indent="0" shrinkToFit="false"/>
      <protection locked="true" hidden="false"/>
    </xf>
    <xf numFmtId="165" fontId="7" fillId="0" borderId="14" xfId="32" applyFont="true" applyBorder="true" applyAlignment="true" applyProtection="false">
      <alignment horizontal="left" vertical="center" textRotation="0" wrapText="true" indent="0" shrinkToFit="false"/>
      <protection locked="true" hidden="false"/>
    </xf>
    <xf numFmtId="165" fontId="7" fillId="0" borderId="19" xfId="36" applyFont="true" applyBorder="true" applyAlignment="true" applyProtection="false">
      <alignment horizontal="general" vertical="center" textRotation="0" wrapText="true" indent="0" shrinkToFit="false"/>
      <protection locked="true" hidden="false"/>
    </xf>
    <xf numFmtId="165" fontId="7" fillId="0" borderId="5" xfId="36" applyFont="true" applyBorder="true" applyAlignment="true" applyProtection="false">
      <alignment horizontal="center" vertical="center" textRotation="0" wrapText="true" indent="0" shrinkToFit="false"/>
      <protection locked="true" hidden="false"/>
    </xf>
    <xf numFmtId="165" fontId="7" fillId="0" borderId="11" xfId="36" applyFont="true" applyBorder="true" applyAlignment="true" applyProtection="false">
      <alignment horizontal="general" vertical="center" textRotation="0" wrapText="true" indent="0" shrinkToFit="false"/>
      <protection locked="true" hidden="false"/>
    </xf>
    <xf numFmtId="165" fontId="7" fillId="0" borderId="11" xfId="38" applyFont="true" applyBorder="true" applyAlignment="true" applyProtection="false">
      <alignment horizontal="general" vertical="center" textRotation="0" wrapText="true" indent="0" shrinkToFit="false"/>
      <protection locked="true" hidden="false"/>
    </xf>
    <xf numFmtId="165" fontId="7" fillId="0" borderId="6" xfId="38" applyFont="true" applyBorder="true" applyAlignment="true" applyProtection="false">
      <alignment horizontal="general" vertical="center" textRotation="0" wrapText="false" indent="0" shrinkToFit="false"/>
      <protection locked="true" hidden="false"/>
    </xf>
    <xf numFmtId="165" fontId="12" fillId="0" borderId="5" xfId="38" applyFont="true" applyBorder="true" applyAlignment="true" applyProtection="false">
      <alignment horizontal="general" vertical="center" textRotation="0" wrapText="true" indent="0" shrinkToFit="false"/>
      <protection locked="true" hidden="false"/>
    </xf>
    <xf numFmtId="165" fontId="7" fillId="0" borderId="12" xfId="36" applyFont="true" applyBorder="true" applyAlignment="true" applyProtection="false">
      <alignment horizontal="general" vertical="center" textRotation="0" wrapText="false" indent="0" shrinkToFit="false"/>
      <protection locked="true" hidden="false"/>
    </xf>
    <xf numFmtId="165" fontId="7" fillId="0" borderId="17" xfId="32" applyFont="true" applyBorder="true" applyAlignment="true" applyProtection="false">
      <alignment horizontal="center" vertical="center" textRotation="0" wrapText="true" indent="0" shrinkToFit="false"/>
      <protection locked="true" hidden="false"/>
    </xf>
    <xf numFmtId="165" fontId="7" fillId="0" borderId="20" xfId="36" applyFont="true" applyBorder="true" applyAlignment="true" applyProtection="false">
      <alignment horizontal="center" vertical="center" textRotation="0" wrapText="true" indent="0" shrinkToFit="false"/>
      <protection locked="true" hidden="false"/>
    </xf>
    <xf numFmtId="165" fontId="7" fillId="0" borderId="5" xfId="36" applyFont="true" applyBorder="true" applyAlignment="true" applyProtection="false">
      <alignment horizontal="left" vertical="center" textRotation="0" wrapText="true" indent="0" shrinkToFit="false"/>
      <protection locked="true" hidden="false"/>
    </xf>
    <xf numFmtId="165" fontId="12" fillId="0" borderId="5" xfId="36" applyFont="true" applyBorder="true" applyAlignment="true" applyProtection="false">
      <alignment horizontal="general" vertical="center" textRotation="0" wrapText="true" indent="0" shrinkToFit="false"/>
      <protection locked="true" hidden="false"/>
    </xf>
    <xf numFmtId="165" fontId="7" fillId="0" borderId="16" xfId="32" applyFont="true" applyBorder="true" applyAlignment="true" applyProtection="false">
      <alignment horizontal="center" vertical="center" textRotation="0" wrapText="true" indent="0" shrinkToFit="false"/>
      <protection locked="true" hidden="false"/>
    </xf>
    <xf numFmtId="165" fontId="7" fillId="0" borderId="5" xfId="38" applyFont="true" applyBorder="true" applyAlignment="true" applyProtection="false">
      <alignment horizontal="left" vertical="center" textRotation="0" wrapText="true" indent="0" shrinkToFit="false"/>
      <protection locked="true" hidden="false"/>
    </xf>
    <xf numFmtId="165" fontId="7" fillId="0" borderId="21" xfId="38" applyFont="true" applyBorder="true" applyAlignment="true" applyProtection="false">
      <alignment horizontal="general" vertical="center" textRotation="0" wrapText="false" indent="0" shrinkToFit="false"/>
      <protection locked="true" hidden="false"/>
    </xf>
    <xf numFmtId="165" fontId="7" fillId="0" borderId="22" xfId="38" applyFont="true" applyBorder="true" applyAlignment="true" applyProtection="false">
      <alignment horizontal="left" vertical="center" textRotation="0" wrapText="true" indent="0" shrinkToFit="false"/>
      <protection locked="true" hidden="false"/>
    </xf>
    <xf numFmtId="165" fontId="7" fillId="0" borderId="15" xfId="38" applyFont="true" applyBorder="true" applyAlignment="true" applyProtection="false">
      <alignment horizontal="center" vertical="center" textRotation="0" wrapText="false" indent="0" shrinkToFit="false"/>
      <protection locked="true" hidden="false"/>
    </xf>
    <xf numFmtId="165" fontId="7" fillId="0" borderId="23" xfId="38" applyFont="true" applyBorder="true" applyAlignment="true" applyProtection="false">
      <alignment horizontal="center" vertical="center" textRotation="0" wrapText="false" indent="0" shrinkToFit="false"/>
      <protection locked="true" hidden="false"/>
    </xf>
    <xf numFmtId="165" fontId="7" fillId="0" borderId="24" xfId="38" applyFont="true" applyBorder="true" applyAlignment="true" applyProtection="false">
      <alignment horizontal="center" vertical="center" textRotation="0" wrapText="true" indent="0" shrinkToFit="false"/>
      <protection locked="true" hidden="false"/>
    </xf>
    <xf numFmtId="165" fontId="12" fillId="0" borderId="15" xfId="38" applyFont="true" applyBorder="true" applyAlignment="true" applyProtection="false">
      <alignment horizontal="general" vertical="center" textRotation="0" wrapText="true" indent="0" shrinkToFit="false"/>
      <protection locked="true" hidden="false"/>
    </xf>
    <xf numFmtId="165" fontId="7" fillId="0" borderId="21" xfId="36" applyFont="true" applyBorder="true" applyAlignment="true" applyProtection="false">
      <alignment horizontal="center" vertical="center" textRotation="0" wrapText="false" indent="0" shrinkToFit="false"/>
      <protection locked="true" hidden="false"/>
    </xf>
    <xf numFmtId="165" fontId="13" fillId="0" borderId="25" xfId="27" applyFont="true" applyBorder="true" applyAlignment="true" applyProtection="false">
      <alignment horizontal="left" vertical="center" textRotation="0" wrapText="true" indent="0" shrinkToFit="false"/>
      <protection locked="true" hidden="false"/>
    </xf>
    <xf numFmtId="165" fontId="7" fillId="0" borderId="26" xfId="36" applyFont="true" applyBorder="true" applyAlignment="true" applyProtection="false">
      <alignment horizontal="center" vertical="center" textRotation="0" wrapText="true" indent="0" shrinkToFit="false"/>
      <protection locked="true" hidden="false"/>
    </xf>
    <xf numFmtId="165" fontId="7" fillId="0" borderId="27" xfId="36" applyFont="true" applyBorder="true" applyAlignment="true" applyProtection="false">
      <alignment horizontal="center" vertical="center" textRotation="0" wrapText="false" indent="0" shrinkToFit="false"/>
      <protection locked="true" hidden="false"/>
    </xf>
    <xf numFmtId="165" fontId="7" fillId="0" borderId="28" xfId="36" applyFont="true" applyBorder="true" applyAlignment="true" applyProtection="false">
      <alignment horizontal="general" vertical="center" textRotation="0" wrapText="true" indent="0" shrinkToFit="false"/>
      <protection locked="true" hidden="false"/>
    </xf>
    <xf numFmtId="165" fontId="7" fillId="0" borderId="27" xfId="36" applyFont="true" applyBorder="true" applyAlignment="true" applyProtection="false">
      <alignment horizontal="center" vertical="center" textRotation="0" wrapText="true" indent="0" shrinkToFit="false"/>
      <protection locked="true" hidden="false"/>
    </xf>
    <xf numFmtId="165" fontId="14" fillId="0" borderId="0" xfId="25" applyFont="true" applyBorder="false" applyAlignment="false" applyProtection="false">
      <alignment horizontal="general" vertical="bottom" textRotation="0" wrapText="false" indent="0" shrinkToFit="false"/>
      <protection locked="true" hidden="false"/>
    </xf>
    <xf numFmtId="165" fontId="14" fillId="0" borderId="0" xfId="25" applyFont="true" applyBorder="false" applyAlignment="true" applyProtection="false">
      <alignment horizontal="left" vertical="bottom" textRotation="0" wrapText="false" indent="0" shrinkToFit="false"/>
      <protection locked="true" hidden="false"/>
    </xf>
    <xf numFmtId="165" fontId="14" fillId="0" borderId="0" xfId="25" applyFont="true" applyBorder="false" applyAlignment="true" applyProtection="false">
      <alignment horizontal="general" vertical="center" textRotation="0" wrapText="false" indent="0" shrinkToFit="false"/>
      <protection locked="true" hidden="false"/>
    </xf>
    <xf numFmtId="165" fontId="14" fillId="0" borderId="0" xfId="25" applyFont="true" applyBorder="false" applyAlignment="true" applyProtection="false">
      <alignment horizontal="left" vertical="center" textRotation="0" wrapText="false" indent="0" shrinkToFit="false"/>
      <protection locked="true" hidden="false"/>
    </xf>
    <xf numFmtId="165" fontId="14" fillId="0" borderId="1" xfId="25" applyFont="true" applyBorder="true" applyAlignment="true" applyProtection="false">
      <alignment horizontal="center" vertical="center" textRotation="0" wrapText="true" indent="0" shrinkToFit="false"/>
      <protection locked="true" hidden="false"/>
    </xf>
    <xf numFmtId="165" fontId="14" fillId="0" borderId="1" xfId="25" applyFont="true" applyBorder="true" applyAlignment="true" applyProtection="false">
      <alignment horizontal="center" vertical="center" textRotation="0" wrapText="false" indent="0" shrinkToFit="false"/>
      <protection locked="true" hidden="false"/>
    </xf>
    <xf numFmtId="165" fontId="14" fillId="0" borderId="0" xfId="25" applyFont="true" applyBorder="false" applyAlignment="true" applyProtection="false">
      <alignment horizontal="justify" vertical="center" textRotation="0" wrapText="true" indent="0" shrinkToFit="false"/>
      <protection locked="true" hidden="false"/>
    </xf>
    <xf numFmtId="165" fontId="14" fillId="0" borderId="0" xfId="25" applyFont="true" applyBorder="false" applyAlignment="true" applyProtection="false">
      <alignment horizontal="left" vertical="center" textRotation="0" wrapText="true" indent="0" shrinkToFit="false"/>
      <protection locked="true" hidden="false"/>
    </xf>
    <xf numFmtId="165" fontId="14" fillId="0" borderId="0" xfId="25" applyFont="true" applyBorder="true" applyAlignment="true" applyProtection="false">
      <alignment horizontal="center" vertical="center" textRotation="0" wrapText="false" indent="0" shrinkToFit="false"/>
      <protection locked="true" hidden="false"/>
    </xf>
    <xf numFmtId="165" fontId="14" fillId="0" borderId="0" xfId="25" applyFont="true" applyBorder="false" applyAlignment="true" applyProtection="false">
      <alignment horizontal="right" vertical="center" textRotation="0" wrapText="false" indent="0" shrinkToFit="false"/>
      <protection locked="true" hidden="false"/>
    </xf>
    <xf numFmtId="165" fontId="14" fillId="0" borderId="0" xfId="25" applyFont="true" applyBorder="false" applyAlignment="true" applyProtection="false">
      <alignment horizontal="center" vertical="center" textRotation="0" wrapText="false" indent="0" shrinkToFit="false"/>
      <protection locked="true" hidden="false"/>
    </xf>
    <xf numFmtId="165" fontId="14" fillId="0" borderId="0" xfId="25" applyFont="true" applyBorder="true" applyAlignment="true" applyProtection="false">
      <alignment horizontal="left" vertical="center" textRotation="0" wrapText="false" indent="0" shrinkToFit="false"/>
      <protection locked="true" hidden="false"/>
    </xf>
    <xf numFmtId="165" fontId="14" fillId="0" borderId="1" xfId="25" applyFont="true" applyBorder="true" applyAlignment="true" applyProtection="false">
      <alignment horizontal="center" vertical="center" textRotation="255" wrapText="true" indent="0" shrinkToFit="false"/>
      <protection locked="true" hidden="false"/>
    </xf>
    <xf numFmtId="165" fontId="14" fillId="0" borderId="4" xfId="25" applyFont="true" applyBorder="true" applyAlignment="true" applyProtection="false">
      <alignment horizontal="left" vertical="center" textRotation="0" wrapText="true" indent="0" shrinkToFit="false"/>
      <protection locked="true" hidden="false"/>
    </xf>
    <xf numFmtId="165" fontId="14" fillId="0" borderId="29" xfId="25" applyFont="true" applyBorder="true" applyAlignment="true" applyProtection="false">
      <alignment horizontal="left" vertical="center" textRotation="0" wrapText="false" indent="0" shrinkToFit="false"/>
      <protection locked="true" hidden="false"/>
    </xf>
    <xf numFmtId="165" fontId="14" fillId="0" borderId="30" xfId="25" applyFont="true" applyBorder="true" applyAlignment="true" applyProtection="false">
      <alignment horizontal="left" vertical="center" textRotation="0" wrapText="true" indent="0" shrinkToFit="false"/>
      <protection locked="true" hidden="false"/>
    </xf>
    <xf numFmtId="165" fontId="14" fillId="0" borderId="31" xfId="25" applyFont="true" applyBorder="true" applyAlignment="true" applyProtection="false">
      <alignment horizontal="left" vertical="center" textRotation="0" wrapText="false" indent="0" shrinkToFit="false"/>
      <protection locked="true" hidden="false"/>
    </xf>
    <xf numFmtId="165" fontId="14" fillId="0" borderId="1" xfId="25" applyFont="true" applyBorder="true" applyAlignment="true" applyProtection="false">
      <alignment horizontal="left" vertical="center" textRotation="0" wrapText="true" indent="0" shrinkToFit="false"/>
      <protection locked="true" hidden="false"/>
    </xf>
    <xf numFmtId="165" fontId="14" fillId="0" borderId="32" xfId="25" applyFont="true" applyBorder="true" applyAlignment="true" applyProtection="false">
      <alignment horizontal="center" vertical="center" textRotation="0" wrapText="true" indent="0" shrinkToFit="false"/>
      <protection locked="true" hidden="false"/>
    </xf>
    <xf numFmtId="165" fontId="14" fillId="0" borderId="32" xfId="25" applyFont="true" applyBorder="true" applyAlignment="true" applyProtection="false">
      <alignment horizontal="general" vertical="center" textRotation="0" wrapText="true" indent="0" shrinkToFit="false"/>
      <protection locked="true" hidden="false"/>
    </xf>
    <xf numFmtId="165" fontId="14" fillId="0" borderId="33" xfId="25" applyFont="true" applyBorder="true" applyAlignment="true" applyProtection="false">
      <alignment horizontal="center" vertical="center" textRotation="0" wrapText="true" indent="0" shrinkToFit="false"/>
      <protection locked="true" hidden="false"/>
    </xf>
    <xf numFmtId="165" fontId="14" fillId="0" borderId="34" xfId="25" applyFont="true" applyBorder="true" applyAlignment="true" applyProtection="false">
      <alignment horizontal="center" vertical="center" textRotation="0" wrapText="true" indent="0" shrinkToFit="false"/>
      <protection locked="true" hidden="false"/>
    </xf>
    <xf numFmtId="165" fontId="14" fillId="0" borderId="0" xfId="25" applyFont="true" applyBorder="false" applyAlignment="true" applyProtection="false">
      <alignment horizontal="general" vertical="center" textRotation="0" wrapText="true" indent="0" shrinkToFit="false"/>
      <protection locked="true" hidden="false"/>
    </xf>
    <xf numFmtId="165" fontId="14" fillId="0" borderId="35" xfId="25" applyFont="true" applyBorder="true" applyAlignment="true" applyProtection="false">
      <alignment horizontal="center" vertical="center" textRotation="0" wrapText="true" indent="0" shrinkToFit="false"/>
      <protection locked="true" hidden="false"/>
    </xf>
    <xf numFmtId="165" fontId="14" fillId="0" borderId="36" xfId="25" applyFont="true" applyBorder="true" applyAlignment="true" applyProtection="false">
      <alignment horizontal="left" vertical="center" textRotation="0" wrapText="true" indent="0" shrinkToFit="false"/>
      <protection locked="true" hidden="false"/>
    </xf>
    <xf numFmtId="165" fontId="14" fillId="0" borderId="4" xfId="25" applyFont="true" applyBorder="true" applyAlignment="true" applyProtection="false">
      <alignment horizontal="center" vertical="center" textRotation="0" wrapText="true" indent="0" shrinkToFit="false"/>
      <protection locked="true" hidden="false"/>
    </xf>
    <xf numFmtId="165" fontId="14" fillId="0" borderId="1" xfId="25" applyFont="true" applyBorder="true" applyAlignment="true" applyProtection="false">
      <alignment horizontal="left" vertical="bottom" textRotation="0" wrapText="false" indent="0" shrinkToFit="true"/>
      <protection locked="true" hidden="false"/>
    </xf>
    <xf numFmtId="165" fontId="14" fillId="0" borderId="1" xfId="25" applyFont="true" applyBorder="true" applyAlignment="true" applyProtection="false">
      <alignment horizontal="center" vertical="bottom" textRotation="0" wrapText="true" indent="0" shrinkToFit="false"/>
      <protection locked="true" hidden="false"/>
    </xf>
    <xf numFmtId="165" fontId="14" fillId="0" borderId="1" xfId="25" applyFont="true" applyBorder="true" applyAlignment="true" applyProtection="false">
      <alignment horizontal="left" vertical="bottom" textRotation="0" wrapText="true" indent="0" shrinkToFit="false"/>
      <protection locked="true" hidden="false"/>
    </xf>
    <xf numFmtId="165" fontId="14" fillId="0" borderId="1" xfId="25" applyFont="true" applyBorder="true" applyAlignment="true" applyProtection="false">
      <alignment horizontal="center" vertical="bottom" textRotation="0" wrapText="false" indent="0" shrinkToFit="false"/>
      <protection locked="true" hidden="false"/>
    </xf>
    <xf numFmtId="165" fontId="14" fillId="0" borderId="3" xfId="25" applyFont="true" applyBorder="true" applyAlignment="true" applyProtection="false">
      <alignment horizontal="center" vertical="bottom" textRotation="0" wrapText="true" indent="0" shrinkToFit="false"/>
      <protection locked="true" hidden="false"/>
    </xf>
    <xf numFmtId="165" fontId="14" fillId="0" borderId="1" xfId="25" applyFont="true" applyBorder="true" applyAlignment="true" applyProtection="false">
      <alignment horizontal="center" vertical="center" textRotation="255" wrapText="false" indent="0" shrinkToFit="true"/>
      <protection locked="true" hidden="false"/>
    </xf>
    <xf numFmtId="165" fontId="15" fillId="0" borderId="1" xfId="25" applyFont="true" applyBorder="true" applyAlignment="true" applyProtection="false">
      <alignment horizontal="left" vertical="center" textRotation="0" wrapText="true" indent="0" shrinkToFit="false"/>
      <protection locked="true" hidden="false"/>
    </xf>
    <xf numFmtId="165" fontId="14" fillId="0" borderId="4" xfId="25" applyFont="true" applyBorder="true" applyAlignment="true" applyProtection="false">
      <alignment horizontal="center" vertical="center" textRotation="255" wrapText="false" indent="0" shrinkToFit="true"/>
      <protection locked="true" hidden="false"/>
    </xf>
    <xf numFmtId="165" fontId="14" fillId="0" borderId="37" xfId="25" applyFont="true" applyBorder="true" applyAlignment="true" applyProtection="false">
      <alignment horizontal="left" vertical="top" textRotation="0" wrapText="true" indent="0" shrinkToFit="false"/>
      <protection locked="true" hidden="false"/>
    </xf>
    <xf numFmtId="165" fontId="14" fillId="0" borderId="38" xfId="25" applyFont="true" applyBorder="true" applyAlignment="true" applyProtection="false">
      <alignment horizontal="center" vertical="bottom" textRotation="0" wrapText="true" indent="0" shrinkToFit="false"/>
      <protection locked="true" hidden="false"/>
    </xf>
    <xf numFmtId="165" fontId="14" fillId="0" borderId="37" xfId="25" applyFont="true" applyBorder="true" applyAlignment="true" applyProtection="false">
      <alignment horizontal="left" vertical="bottom" textRotation="0" wrapText="false" indent="0" shrinkToFit="false"/>
      <protection locked="true" hidden="false"/>
    </xf>
    <xf numFmtId="165" fontId="14" fillId="0" borderId="32" xfId="25" applyFont="true" applyBorder="true" applyAlignment="true" applyProtection="false">
      <alignment horizontal="left" vertical="bottom" textRotation="0" wrapText="false" indent="0" shrinkToFit="false"/>
      <protection locked="true" hidden="false"/>
    </xf>
    <xf numFmtId="165" fontId="14" fillId="0" borderId="33" xfId="25" applyFont="true" applyBorder="true" applyAlignment="true" applyProtection="false">
      <alignment horizontal="left" vertical="bottom" textRotation="0" wrapText="false" indent="0" shrinkToFit="false"/>
      <protection locked="true" hidden="false"/>
    </xf>
    <xf numFmtId="165" fontId="14" fillId="0" borderId="4" xfId="25" applyFont="true" applyBorder="true" applyAlignment="true" applyProtection="false">
      <alignment horizontal="left" vertical="bottom" textRotation="0" wrapText="false" indent="0" shrinkToFit="false"/>
      <protection locked="true" hidden="false"/>
    </xf>
    <xf numFmtId="165" fontId="14" fillId="0" borderId="37" xfId="25" applyFont="true" applyBorder="true" applyAlignment="true" applyProtection="false">
      <alignment horizontal="center" vertical="bottom" textRotation="0" wrapText="false" indent="0" shrinkToFit="false"/>
      <protection locked="true" hidden="false"/>
    </xf>
    <xf numFmtId="165" fontId="14" fillId="0" borderId="4" xfId="25" applyFont="true" applyBorder="true" applyAlignment="true" applyProtection="false">
      <alignment horizontal="center" vertical="bottom" textRotation="0" wrapText="false" indent="0" shrinkToFit="true"/>
      <protection locked="true" hidden="false"/>
    </xf>
    <xf numFmtId="165" fontId="14" fillId="0" borderId="21" xfId="25" applyFont="true" applyBorder="true" applyAlignment="true" applyProtection="false">
      <alignment horizontal="left" vertical="bottom" textRotation="0" wrapText="false" indent="0" shrinkToFit="false"/>
      <protection locked="true" hidden="false"/>
    </xf>
    <xf numFmtId="165" fontId="14" fillId="0" borderId="39" xfId="25" applyFont="true" applyBorder="true" applyAlignment="true" applyProtection="false">
      <alignment horizontal="left" vertical="bottom" textRotation="0" wrapText="false" indent="0" shrinkToFit="false"/>
      <protection locked="true" hidden="false"/>
    </xf>
    <xf numFmtId="165" fontId="14" fillId="0" borderId="40" xfId="25" applyFont="true" applyBorder="true" applyAlignment="true" applyProtection="false">
      <alignment horizontal="left" vertical="bottom" textRotation="0" wrapText="false" indent="0" shrinkToFit="false"/>
      <protection locked="true" hidden="false"/>
    </xf>
    <xf numFmtId="165" fontId="14" fillId="0" borderId="10" xfId="25" applyFont="true" applyBorder="true" applyAlignment="true" applyProtection="false">
      <alignment horizontal="left" vertical="bottom" textRotation="0" wrapText="false" indent="0" shrinkToFit="false"/>
      <protection locked="true" hidden="false"/>
    </xf>
    <xf numFmtId="165" fontId="14" fillId="0" borderId="21" xfId="25" applyFont="true" applyBorder="true" applyAlignment="true" applyProtection="false">
      <alignment horizontal="center" vertical="bottom" textRotation="0" wrapText="false" indent="0" shrinkToFit="true"/>
      <protection locked="true" hidden="false"/>
    </xf>
    <xf numFmtId="165" fontId="14" fillId="0" borderId="30" xfId="25" applyFont="true" applyBorder="true" applyAlignment="true" applyProtection="false">
      <alignment horizontal="center" vertical="bottom" textRotation="0" wrapText="false" indent="0" shrinkToFit="true"/>
      <protection locked="true" hidden="false"/>
    </xf>
    <xf numFmtId="165" fontId="14" fillId="0" borderId="30" xfId="25" applyFont="true" applyBorder="true" applyAlignment="true" applyProtection="false">
      <alignment horizontal="center" vertical="center" textRotation="255" wrapText="true" indent="0" shrinkToFit="false"/>
      <protection locked="true" hidden="false"/>
    </xf>
    <xf numFmtId="165" fontId="14" fillId="0" borderId="2" xfId="25" applyFont="true" applyBorder="true" applyAlignment="true" applyProtection="false">
      <alignment horizontal="center" vertical="center" textRotation="255" wrapText="true" indent="0" shrinkToFit="false"/>
      <protection locked="true" hidden="false"/>
    </xf>
    <xf numFmtId="165" fontId="14" fillId="0" borderId="41" xfId="25" applyFont="true" applyBorder="true" applyAlignment="true" applyProtection="false">
      <alignment horizontal="left" vertical="top" textRotation="0" wrapText="false" indent="0" shrinkToFit="false"/>
      <protection locked="true" hidden="false"/>
    </xf>
    <xf numFmtId="165" fontId="14" fillId="0" borderId="42" xfId="25" applyFont="true" applyBorder="true" applyAlignment="true" applyProtection="false">
      <alignment horizontal="center" vertical="bottom" textRotation="0" wrapText="true" indent="0" shrinkToFit="false"/>
      <protection locked="true" hidden="false"/>
    </xf>
    <xf numFmtId="165" fontId="14" fillId="0" borderId="1" xfId="25" applyFont="true" applyBorder="true" applyAlignment="true" applyProtection="false">
      <alignment horizontal="center" vertical="bottom" textRotation="0" wrapText="false" indent="0" shrinkToFit="true"/>
      <protection locked="true" hidden="false"/>
    </xf>
    <xf numFmtId="165" fontId="15" fillId="0" borderId="2" xfId="25" applyFont="true" applyBorder="true" applyAlignment="true" applyProtection="false">
      <alignment horizontal="center" vertical="center" textRotation="0" wrapText="false" indent="0" shrinkToFit="false"/>
      <protection locked="true" hidden="false"/>
    </xf>
    <xf numFmtId="165" fontId="15" fillId="0" borderId="43" xfId="25" applyFont="true" applyBorder="true" applyAlignment="true" applyProtection="false">
      <alignment horizontal="left" vertical="center" textRotation="0" wrapText="true" indent="0" shrinkToFit="false"/>
      <protection locked="true" hidden="false"/>
    </xf>
    <xf numFmtId="165" fontId="15" fillId="0" borderId="43" xfId="25" applyFont="true" applyBorder="true" applyAlignment="true" applyProtection="false">
      <alignment horizontal="center" vertical="center" textRotation="0" wrapText="false" indent="0" shrinkToFit="false"/>
      <protection locked="true" hidden="false"/>
    </xf>
    <xf numFmtId="165" fontId="15" fillId="0" borderId="3" xfId="25" applyFont="true" applyBorder="true" applyAlignment="true" applyProtection="false">
      <alignment horizontal="left" vertical="center" textRotation="0" wrapText="true" indent="0" shrinkToFit="false"/>
      <protection locked="true" hidden="false"/>
    </xf>
    <xf numFmtId="165" fontId="14" fillId="0" borderId="1" xfId="25" applyFont="true" applyBorder="true" applyAlignment="true" applyProtection="false">
      <alignment horizontal="center" vertical="center" textRotation="0" wrapText="false" indent="0" shrinkToFit="true"/>
      <protection locked="true" hidden="false"/>
    </xf>
    <xf numFmtId="165" fontId="14" fillId="0" borderId="41" xfId="25" applyFont="true" applyBorder="true" applyAlignment="true" applyProtection="false">
      <alignment horizontal="left" vertical="top" textRotation="0" wrapText="false" indent="0" shrinkToFit="true"/>
      <protection locked="true" hidden="false"/>
    </xf>
    <xf numFmtId="165" fontId="14" fillId="0" borderId="37" xfId="25" applyFont="true" applyBorder="true" applyAlignment="true" applyProtection="false">
      <alignment horizontal="center" vertical="center" textRotation="255" wrapText="true" indent="0" shrinkToFit="false"/>
      <protection locked="true" hidden="false"/>
    </xf>
    <xf numFmtId="165" fontId="14" fillId="0" borderId="44" xfId="25" applyFont="true" applyBorder="true" applyAlignment="true" applyProtection="false">
      <alignment horizontal="left" vertical="center" textRotation="0" wrapText="false" indent="0" shrinkToFit="true"/>
      <protection locked="true" hidden="false"/>
    </xf>
    <xf numFmtId="165" fontId="14" fillId="0" borderId="45" xfId="25" applyFont="true" applyBorder="true" applyAlignment="true" applyProtection="false">
      <alignment horizontal="left" vertical="top" textRotation="0" wrapText="false" indent="0" shrinkToFit="true"/>
      <protection locked="true" hidden="false"/>
    </xf>
    <xf numFmtId="165" fontId="14" fillId="0" borderId="46" xfId="25" applyFont="true" applyBorder="true" applyAlignment="true" applyProtection="false">
      <alignment horizontal="center" vertical="center" textRotation="255" wrapText="true" indent="0" shrinkToFit="false"/>
      <protection locked="true" hidden="false"/>
    </xf>
    <xf numFmtId="165" fontId="14" fillId="0" borderId="47" xfId="25" applyFont="true" applyBorder="true" applyAlignment="true" applyProtection="false">
      <alignment horizontal="left" vertical="top" textRotation="0" wrapText="false" indent="0" shrinkToFit="true"/>
      <protection locked="true" hidden="false"/>
    </xf>
    <xf numFmtId="165" fontId="14" fillId="0" borderId="10" xfId="25" applyFont="true" applyBorder="true" applyAlignment="true" applyProtection="false">
      <alignment horizontal="center" vertical="center" textRotation="255" wrapText="false" indent="0" shrinkToFit="true"/>
      <protection locked="true" hidden="false"/>
    </xf>
    <xf numFmtId="165" fontId="14" fillId="0" borderId="2" xfId="25" applyFont="true" applyBorder="true" applyAlignment="true" applyProtection="false">
      <alignment horizontal="left" vertical="bottom" textRotation="0" wrapText="true" indent="0" shrinkToFit="false"/>
      <protection locked="true" hidden="false"/>
    </xf>
    <xf numFmtId="165" fontId="14" fillId="0" borderId="48" xfId="25" applyFont="true" applyBorder="true" applyAlignment="true" applyProtection="false">
      <alignment horizontal="center" vertical="bottom" textRotation="0" wrapText="false" indent="0" shrinkToFit="false"/>
      <protection locked="true" hidden="false"/>
    </xf>
    <xf numFmtId="165" fontId="14" fillId="0" borderId="1" xfId="25" applyFont="true" applyBorder="true" applyAlignment="true" applyProtection="false">
      <alignment horizontal="left" vertical="center" textRotation="0" wrapText="false" indent="0" shrinkToFit="true"/>
      <protection locked="true" hidden="false"/>
    </xf>
    <xf numFmtId="165" fontId="14" fillId="0" borderId="49" xfId="25" applyFont="true" applyBorder="true" applyAlignment="true" applyProtection="false">
      <alignment horizontal="center" vertical="center" textRotation="255" wrapText="false" indent="0" shrinkToFit="false"/>
      <protection locked="true" hidden="false"/>
    </xf>
    <xf numFmtId="165" fontId="14" fillId="0" borderId="50" xfId="25" applyFont="true" applyBorder="true" applyAlignment="true" applyProtection="false">
      <alignment horizontal="justify" vertical="bottom" textRotation="0" wrapText="true" indent="0" shrinkToFit="false"/>
      <protection locked="true" hidden="false"/>
    </xf>
    <xf numFmtId="165" fontId="14" fillId="0" borderId="50" xfId="25" applyFont="true" applyBorder="true" applyAlignment="true" applyProtection="false">
      <alignment horizontal="left" vertical="center" textRotation="0" wrapText="false" indent="0" shrinkToFit="false"/>
      <protection locked="true" hidden="false"/>
    </xf>
    <xf numFmtId="165" fontId="14" fillId="0" borderId="51" xfId="25" applyFont="true" applyBorder="true" applyAlignment="true" applyProtection="false">
      <alignment horizontal="left" vertical="center" textRotation="0" wrapText="false" indent="0" shrinkToFit="false"/>
      <protection locked="true" hidden="false"/>
    </xf>
    <xf numFmtId="165" fontId="14" fillId="0" borderId="2" xfId="25" applyFont="true" applyBorder="true" applyAlignment="true" applyProtection="false">
      <alignment horizontal="left" vertical="center" textRotation="0" wrapText="false" indent="0" shrinkToFit="false"/>
      <protection locked="true" hidden="false"/>
    </xf>
    <xf numFmtId="165" fontId="14" fillId="0" borderId="43" xfId="25" applyFont="true" applyBorder="true" applyAlignment="true" applyProtection="false">
      <alignment horizontal="left" vertical="center" textRotation="0" wrapText="false" indent="0" shrinkToFit="false"/>
      <protection locked="true" hidden="false"/>
    </xf>
    <xf numFmtId="165" fontId="14" fillId="0" borderId="43" xfId="25" applyFont="true" applyBorder="true" applyAlignment="true" applyProtection="false">
      <alignment horizontal="justify" vertical="bottom" textRotation="0" wrapText="false" indent="0" shrinkToFit="false"/>
      <protection locked="true" hidden="false"/>
    </xf>
    <xf numFmtId="165" fontId="14" fillId="0" borderId="43" xfId="25" applyFont="true" applyBorder="true" applyAlignment="false" applyProtection="false">
      <alignment horizontal="general" vertical="bottom" textRotation="0" wrapText="false" indent="0" shrinkToFit="false"/>
      <protection locked="true" hidden="false"/>
    </xf>
    <xf numFmtId="165" fontId="14" fillId="0" borderId="43" xfId="25" applyFont="true" applyBorder="true" applyAlignment="true" applyProtection="false">
      <alignment horizontal="left" vertical="bottom" textRotation="0" wrapText="false" indent="0" shrinkToFit="false"/>
      <protection locked="true" hidden="false"/>
    </xf>
    <xf numFmtId="165" fontId="14" fillId="0" borderId="3" xfId="25" applyFont="true" applyBorder="true" applyAlignment="false" applyProtection="false">
      <alignment horizontal="general" vertical="bottom" textRotation="0" wrapText="false" indent="0" shrinkToFit="false"/>
      <protection locked="true" hidden="false"/>
    </xf>
    <xf numFmtId="165" fontId="14" fillId="0" borderId="1" xfId="25" applyFont="true" applyBorder="true" applyAlignment="true" applyProtection="false">
      <alignment horizontal="left" vertical="center" textRotation="255" wrapText="false" indent="0" shrinkToFit="false"/>
      <protection locked="true" hidden="false"/>
    </xf>
    <xf numFmtId="165" fontId="14" fillId="0" borderId="2" xfId="25" applyFont="true" applyBorder="true" applyAlignment="true" applyProtection="false">
      <alignment horizontal="left" vertical="bottom" textRotation="0" wrapText="false" indent="0" shrinkToFit="false"/>
      <protection locked="true" hidden="false"/>
    </xf>
    <xf numFmtId="165" fontId="14" fillId="0" borderId="52" xfId="25" applyFont="true" applyBorder="true" applyAlignment="true" applyProtection="false">
      <alignment horizontal="left" vertical="bottom" textRotation="0" wrapText="false" indent="0" shrinkToFit="false"/>
      <protection locked="true" hidden="false"/>
    </xf>
    <xf numFmtId="165" fontId="14" fillId="0" borderId="42" xfId="25" applyFont="true" applyBorder="true" applyAlignment="true" applyProtection="false">
      <alignment horizontal="justify" vertical="bottom" textRotation="0" wrapText="true" indent="0" shrinkToFit="false"/>
      <protection locked="true" hidden="false"/>
    </xf>
    <xf numFmtId="165" fontId="14" fillId="0" borderId="42" xfId="25" applyFont="true" applyBorder="true" applyAlignment="false" applyProtection="false">
      <alignment horizontal="general" vertical="bottom" textRotation="0" wrapText="false" indent="0" shrinkToFit="false"/>
      <protection locked="true" hidden="false"/>
    </xf>
    <xf numFmtId="165" fontId="14" fillId="0" borderId="42" xfId="25" applyFont="true" applyBorder="true" applyAlignment="true" applyProtection="false">
      <alignment horizontal="left" vertical="center" textRotation="0" wrapText="false" indent="0" shrinkToFit="false"/>
      <protection locked="true" hidden="false"/>
    </xf>
    <xf numFmtId="165" fontId="14" fillId="0" borderId="1" xfId="25" applyFont="true" applyBorder="true" applyAlignment="true" applyProtection="false">
      <alignment horizontal="left" vertical="top" textRotation="0" wrapText="true" indent="0" shrinkToFit="false"/>
      <protection locked="true" hidden="false"/>
    </xf>
    <xf numFmtId="165" fontId="17" fillId="0" borderId="0" xfId="25" applyFont="true" applyBorder="false" applyAlignment="true" applyProtection="false">
      <alignment horizontal="justify" vertical="bottom" textRotation="0" wrapText="false" indent="0" shrinkToFit="false"/>
      <protection locked="true" hidden="false"/>
    </xf>
    <xf numFmtId="165" fontId="0" fillId="0" borderId="0" xfId="25" applyFont="true" applyBorder="false" applyAlignment="false" applyProtection="false">
      <alignment horizontal="general" vertical="bottom" textRotation="0" wrapText="false" indent="0" shrinkToFit="false"/>
      <protection locked="true" hidden="false"/>
    </xf>
    <xf numFmtId="165" fontId="0" fillId="0" borderId="0" xfId="25" applyFont="true" applyBorder="false" applyAlignment="true" applyProtection="false">
      <alignment horizontal="left" vertical="center" textRotation="0" wrapText="false" indent="0" shrinkToFit="false"/>
      <protection locked="true" hidden="false"/>
    </xf>
    <xf numFmtId="165" fontId="18" fillId="0" borderId="0" xfId="25" applyFont="true" applyBorder="false" applyAlignment="true" applyProtection="false">
      <alignment horizontal="left" vertical="center" textRotation="0" wrapText="false" indent="0" shrinkToFit="false"/>
      <protection locked="true" hidden="false"/>
    </xf>
    <xf numFmtId="165" fontId="18" fillId="0" borderId="0" xfId="25" applyFont="true" applyBorder="true" applyAlignment="true" applyProtection="false">
      <alignment horizontal="center" vertical="center" textRotation="0" wrapText="false" indent="0" shrinkToFit="false"/>
      <protection locked="true" hidden="false"/>
    </xf>
    <xf numFmtId="165" fontId="14" fillId="0" borderId="41" xfId="25" applyFont="true" applyBorder="true" applyAlignment="true" applyProtection="false">
      <alignment horizontal="center" vertical="center" textRotation="0" wrapText="false" indent="0" shrinkToFit="false"/>
      <protection locked="true" hidden="false"/>
    </xf>
    <xf numFmtId="165" fontId="14" fillId="0" borderId="42" xfId="25" applyFont="true" applyBorder="true" applyAlignment="true" applyProtection="false">
      <alignment horizontal="center" vertical="center" textRotation="0" wrapText="false" indent="0" shrinkToFit="false"/>
      <protection locked="true" hidden="false"/>
    </xf>
    <xf numFmtId="165" fontId="14" fillId="0" borderId="3" xfId="25" applyFont="true" applyBorder="true" applyAlignment="true" applyProtection="false">
      <alignment horizontal="center" vertical="center" textRotation="0" wrapText="false" indent="0" shrinkToFit="false"/>
      <protection locked="true" hidden="false"/>
    </xf>
    <xf numFmtId="165" fontId="0" fillId="0" borderId="1" xfId="25" applyFont="true" applyBorder="true" applyAlignment="true" applyProtection="false">
      <alignment horizontal="center" vertical="center" textRotation="0" wrapText="false" indent="0" shrinkToFit="false"/>
      <protection locked="true" hidden="false"/>
    </xf>
    <xf numFmtId="165" fontId="14" fillId="0" borderId="37" xfId="25" applyFont="true" applyBorder="true" applyAlignment="true" applyProtection="false">
      <alignment horizontal="center" vertical="center" textRotation="0" wrapText="false" indent="0" shrinkToFit="false"/>
      <protection locked="true" hidden="false"/>
    </xf>
    <xf numFmtId="165" fontId="14" fillId="0" borderId="33" xfId="25" applyFont="true" applyBorder="true" applyAlignment="true" applyProtection="false">
      <alignment horizontal="left" vertical="center" textRotation="0" wrapText="false" indent="0" shrinkToFit="false"/>
      <protection locked="true" hidden="false"/>
    </xf>
    <xf numFmtId="165" fontId="14" fillId="0" borderId="37" xfId="25" applyFont="true" applyBorder="true" applyAlignment="true" applyProtection="false">
      <alignment horizontal="left" vertical="center" textRotation="0" wrapText="false" indent="0" shrinkToFit="false"/>
      <protection locked="true" hidden="false"/>
    </xf>
    <xf numFmtId="165" fontId="0" fillId="0" borderId="33" xfId="25" applyFont="true" applyBorder="true" applyAlignment="true" applyProtection="false">
      <alignment horizontal="left" vertical="center" textRotation="0" wrapText="false" indent="0" shrinkToFit="false"/>
      <protection locked="true" hidden="false"/>
    </xf>
    <xf numFmtId="165" fontId="14" fillId="0" borderId="1" xfId="25" applyFont="true" applyBorder="true" applyAlignment="true" applyProtection="false">
      <alignment horizontal="left" vertical="center" textRotation="0" wrapText="false" indent="0" shrinkToFit="false"/>
      <protection locked="true" hidden="false"/>
    </xf>
    <xf numFmtId="165" fontId="0" fillId="0" borderId="0" xfId="25" applyFont="true" applyBorder="false" applyAlignment="true" applyProtection="false">
      <alignment horizontal="center" vertical="center" textRotation="0" wrapText="false" indent="0" shrinkToFit="false"/>
      <protection locked="true" hidden="false"/>
    </xf>
    <xf numFmtId="165" fontId="14" fillId="0" borderId="32" xfId="25" applyFont="true" applyBorder="true" applyAlignment="true" applyProtection="false">
      <alignment horizontal="general" vertical="center" textRotation="0" wrapText="false" indent="0" shrinkToFit="false"/>
      <protection locked="true" hidden="false"/>
    </xf>
    <xf numFmtId="165" fontId="14" fillId="0" borderId="33" xfId="25" applyFont="true" applyBorder="true" applyAlignment="true" applyProtection="false">
      <alignment horizontal="general" vertical="center" textRotation="0" wrapText="true" indent="0" shrinkToFit="false"/>
      <protection locked="true" hidden="false"/>
    </xf>
    <xf numFmtId="165" fontId="14" fillId="0" borderId="48" xfId="25" applyFont="true" applyBorder="true" applyAlignment="true" applyProtection="false">
      <alignment horizontal="center" vertical="center" textRotation="0" wrapText="false" indent="0" shrinkToFit="false"/>
      <protection locked="true" hidden="false"/>
    </xf>
    <xf numFmtId="165" fontId="14" fillId="0" borderId="21" xfId="25" applyFont="true" applyBorder="true" applyAlignment="true" applyProtection="false">
      <alignment horizontal="center" vertical="center" textRotation="0" wrapText="false" indent="0" shrinkToFit="false"/>
      <protection locked="true" hidden="false"/>
    </xf>
    <xf numFmtId="165" fontId="14" fillId="0" borderId="40" xfId="25" applyFont="true" applyBorder="true" applyAlignment="true" applyProtection="false">
      <alignment horizontal="left" vertical="center" textRotation="0" wrapText="false" indent="0" shrinkToFit="false"/>
      <protection locked="true" hidden="false"/>
    </xf>
    <xf numFmtId="165" fontId="14" fillId="0" borderId="21" xfId="25" applyFont="true" applyBorder="true" applyAlignment="true" applyProtection="false">
      <alignment horizontal="left" vertical="center" textRotation="0" wrapText="false" indent="0" shrinkToFit="false"/>
      <protection locked="true" hidden="false"/>
    </xf>
    <xf numFmtId="165" fontId="0" fillId="0" borderId="40" xfId="25" applyFont="true" applyBorder="true" applyAlignment="true" applyProtection="false">
      <alignment horizontal="left" vertical="center" textRotation="0" wrapText="false" indent="0" shrinkToFit="false"/>
      <protection locked="true" hidden="false"/>
    </xf>
    <xf numFmtId="165" fontId="0" fillId="0" borderId="21" xfId="25" applyFont="true" applyBorder="true" applyAlignment="true" applyProtection="false">
      <alignment horizontal="center" vertical="center" textRotation="0" wrapText="false" indent="0" shrinkToFit="false"/>
      <protection locked="true" hidden="false"/>
    </xf>
    <xf numFmtId="165" fontId="14" fillId="0" borderId="39" xfId="25" applyFont="true" applyBorder="true" applyAlignment="true" applyProtection="false">
      <alignment horizontal="general" vertical="center" textRotation="0" wrapText="false" indent="0" shrinkToFit="false"/>
      <protection locked="true" hidden="false"/>
    </xf>
    <xf numFmtId="165" fontId="14" fillId="0" borderId="39" xfId="25" applyFont="true" applyBorder="true" applyAlignment="true" applyProtection="false">
      <alignment horizontal="general" vertical="center" textRotation="0" wrapText="true" indent="0" shrinkToFit="false"/>
      <protection locked="true" hidden="false"/>
    </xf>
    <xf numFmtId="165" fontId="0" fillId="0" borderId="39" xfId="25" applyFont="true" applyBorder="true" applyAlignment="true" applyProtection="false">
      <alignment horizontal="center" vertical="center" textRotation="0" wrapText="false" indent="0" shrinkToFit="false"/>
      <protection locked="true" hidden="false"/>
    </xf>
    <xf numFmtId="165" fontId="14" fillId="0" borderId="40" xfId="25" applyFont="true" applyBorder="true" applyAlignment="true" applyProtection="false">
      <alignment horizontal="general" vertical="center" textRotation="0" wrapText="true" indent="0" shrinkToFit="false"/>
      <protection locked="true" hidden="false"/>
    </xf>
    <xf numFmtId="165" fontId="14" fillId="0" borderId="37" xfId="25" applyFont="true" applyBorder="true" applyAlignment="true" applyProtection="false">
      <alignment horizontal="general" vertical="center" textRotation="0" wrapText="false" indent="0" shrinkToFit="false"/>
      <protection locked="true" hidden="false"/>
    </xf>
    <xf numFmtId="165" fontId="14" fillId="0" borderId="33" xfId="25" applyFont="true" applyBorder="true" applyAlignment="true" applyProtection="false">
      <alignment horizontal="center" vertical="center" textRotation="0" wrapText="false" indent="0" shrinkToFit="false"/>
      <protection locked="true" hidden="false"/>
    </xf>
    <xf numFmtId="165" fontId="14" fillId="0" borderId="4" xfId="25" applyFont="true" applyBorder="true" applyAlignment="true" applyProtection="false">
      <alignment horizontal="general" vertical="center" textRotation="0" wrapText="true" indent="0" shrinkToFit="false"/>
      <protection locked="true" hidden="false"/>
    </xf>
    <xf numFmtId="165" fontId="14" fillId="0" borderId="37" xfId="25" applyFont="true" applyBorder="true" applyAlignment="true" applyProtection="false">
      <alignment horizontal="left" vertical="center" textRotation="0" wrapText="true" indent="0" shrinkToFit="false"/>
      <protection locked="true" hidden="false"/>
    </xf>
    <xf numFmtId="165" fontId="0" fillId="0" borderId="33" xfId="25" applyFont="true" applyBorder="true" applyAlignment="true" applyProtection="false">
      <alignment horizontal="general" vertical="center" textRotation="0" wrapText="false" indent="0" shrinkToFit="false"/>
      <protection locked="true" hidden="false"/>
    </xf>
    <xf numFmtId="165" fontId="14" fillId="0" borderId="53" xfId="0" applyFont="true" applyBorder="true" applyAlignment="true" applyProtection="false">
      <alignment horizontal="left" vertical="center" textRotation="0" wrapText="false" indent="0" shrinkToFit="true"/>
      <protection locked="true" hidden="false"/>
    </xf>
    <xf numFmtId="165" fontId="0" fillId="0" borderId="54" xfId="0" applyFont="true" applyBorder="true" applyAlignment="true" applyProtection="false">
      <alignment horizontal="center" vertical="center" textRotation="0" wrapText="false" indent="0" shrinkToFit="false"/>
      <protection locked="true" hidden="false"/>
    </xf>
    <xf numFmtId="165" fontId="14" fillId="0" borderId="34" xfId="0" applyFont="true" applyBorder="true" applyAlignment="true" applyProtection="false">
      <alignment horizontal="general" vertical="center" textRotation="0" wrapText="false" indent="0" shrinkToFit="false"/>
      <protection locked="true" hidden="false"/>
    </xf>
    <xf numFmtId="165" fontId="14" fillId="0" borderId="34" xfId="0" applyFont="true" applyBorder="true" applyAlignment="true" applyProtection="false">
      <alignment horizontal="left" vertical="center" textRotation="0" wrapText="true" indent="0" shrinkToFit="false"/>
      <protection locked="true" hidden="false"/>
    </xf>
    <xf numFmtId="165" fontId="0" fillId="0" borderId="34" xfId="0" applyFont="true" applyBorder="true" applyAlignment="true" applyProtection="false">
      <alignment horizontal="center" vertical="center" textRotation="0" wrapText="false" indent="0" shrinkToFit="false"/>
      <protection locked="true" hidden="false"/>
    </xf>
    <xf numFmtId="165" fontId="14" fillId="0" borderId="34" xfId="0" applyFont="true" applyBorder="true" applyAlignment="true" applyProtection="false">
      <alignment horizontal="left" vertical="center" textRotation="0" wrapText="false" indent="0" shrinkToFit="false"/>
      <protection locked="true" hidden="false"/>
    </xf>
    <xf numFmtId="165" fontId="14" fillId="0" borderId="35" xfId="0" applyFont="true" applyBorder="true" applyAlignment="true" applyProtection="false">
      <alignment horizontal="left" vertical="center" textRotation="0" wrapText="false" indent="0" shrinkToFit="false"/>
      <protection locked="true" hidden="false"/>
    </xf>
    <xf numFmtId="165" fontId="0" fillId="0" borderId="37" xfId="25" applyFont="true" applyBorder="true" applyAlignment="true" applyProtection="false">
      <alignment horizontal="center" vertical="center" textRotation="0" wrapText="false" indent="0" shrinkToFit="false"/>
      <protection locked="true" hidden="false"/>
    </xf>
    <xf numFmtId="165" fontId="14" fillId="0" borderId="33" xfId="25" applyFont="true" applyBorder="true" applyAlignment="true" applyProtection="false">
      <alignment horizontal="general" vertical="top" textRotation="0" wrapText="false" indent="0" shrinkToFit="false"/>
      <protection locked="true" hidden="false"/>
    </xf>
    <xf numFmtId="168" fontId="14" fillId="0" borderId="0" xfId="25" applyFont="true" applyBorder="false" applyAlignment="true" applyProtection="false">
      <alignment horizontal="left" vertical="center" textRotation="0" wrapText="false" indent="0" shrinkToFit="false"/>
      <protection locked="true" hidden="false"/>
    </xf>
    <xf numFmtId="165" fontId="14" fillId="0" borderId="10" xfId="25" applyFont="true" applyBorder="true" applyAlignment="true" applyProtection="false">
      <alignment horizontal="general" vertical="center" textRotation="0" wrapText="false" indent="0" shrinkToFit="false"/>
      <protection locked="true" hidden="false"/>
    </xf>
    <xf numFmtId="165" fontId="14" fillId="0" borderId="23" xfId="25" applyFont="true" applyBorder="true" applyAlignment="true" applyProtection="false">
      <alignment horizontal="center" vertical="center" textRotation="0" wrapText="false" indent="0" shrinkToFit="false"/>
      <protection locked="true" hidden="false"/>
    </xf>
    <xf numFmtId="165" fontId="14" fillId="0" borderId="15" xfId="25" applyFont="true" applyBorder="true" applyAlignment="true" applyProtection="false">
      <alignment horizontal="general" vertical="center" textRotation="0" wrapText="true" indent="0" shrinkToFit="false"/>
      <protection locked="true" hidden="false"/>
    </xf>
    <xf numFmtId="165" fontId="14" fillId="0" borderId="10" xfId="25" applyFont="true" applyBorder="true" applyAlignment="true" applyProtection="false">
      <alignment horizontal="left" vertical="center" textRotation="0" wrapText="true" indent="0" shrinkToFit="false"/>
      <protection locked="true" hidden="false"/>
    </xf>
    <xf numFmtId="165" fontId="14" fillId="0" borderId="23" xfId="25" applyFont="true" applyBorder="true" applyAlignment="true" applyProtection="false">
      <alignment horizontal="general" vertical="center" textRotation="0" wrapText="true" indent="0" shrinkToFit="false"/>
      <protection locked="true" hidden="false"/>
    </xf>
    <xf numFmtId="165" fontId="0" fillId="0" borderId="23" xfId="25" applyFont="true" applyBorder="true" applyAlignment="true" applyProtection="false">
      <alignment horizontal="general" vertical="center" textRotation="0" wrapText="false" indent="0" shrinkToFit="false"/>
      <protection locked="true" hidden="false"/>
    </xf>
    <xf numFmtId="165" fontId="19" fillId="0" borderId="55" xfId="0" applyFont="true" applyBorder="true" applyAlignment="true" applyProtection="false">
      <alignment horizontal="general" vertical="center" textRotation="0" wrapText="false" indent="0" shrinkToFit="false"/>
      <protection locked="true" hidden="false"/>
    </xf>
    <xf numFmtId="165" fontId="5" fillId="0" borderId="55" xfId="0" applyFont="true" applyBorder="true" applyAlignment="true" applyProtection="false">
      <alignment horizontal="center" vertical="center" textRotation="0" wrapText="false" indent="0" shrinkToFit="false"/>
      <protection locked="true" hidden="false"/>
    </xf>
    <xf numFmtId="165" fontId="19" fillId="0" borderId="56" xfId="0" applyFont="true" applyBorder="true" applyAlignment="true" applyProtection="false">
      <alignment horizontal="general" vertical="center" textRotation="0" wrapText="false" indent="0" shrinkToFit="false"/>
      <protection locked="true" hidden="false"/>
    </xf>
    <xf numFmtId="165" fontId="5" fillId="0" borderId="56" xfId="0" applyFont="true" applyBorder="true" applyAlignment="true" applyProtection="false">
      <alignment horizontal="general" vertical="center" textRotation="0" wrapText="false" indent="0" shrinkToFit="false"/>
      <protection locked="true" hidden="false"/>
    </xf>
    <xf numFmtId="165" fontId="19" fillId="0" borderId="56" xfId="0" applyFont="true" applyBorder="true" applyAlignment="true" applyProtection="false">
      <alignment horizontal="left" vertical="center" textRotation="0" wrapText="true" indent="0" shrinkToFit="false"/>
      <protection locked="true" hidden="false"/>
    </xf>
    <xf numFmtId="165" fontId="5" fillId="0" borderId="56" xfId="0" applyFont="true" applyBorder="true" applyAlignment="true" applyProtection="false">
      <alignment horizontal="center" vertical="center" textRotation="0" wrapText="false" indent="0" shrinkToFit="false"/>
      <protection locked="true" hidden="false"/>
    </xf>
    <xf numFmtId="165" fontId="5" fillId="0" borderId="56" xfId="0" applyFont="true" applyBorder="true" applyAlignment="true" applyProtection="false">
      <alignment horizontal="left" vertical="center" textRotation="0" wrapText="false" indent="0" shrinkToFit="false"/>
      <protection locked="true" hidden="false"/>
    </xf>
    <xf numFmtId="165" fontId="5" fillId="0" borderId="57" xfId="0" applyFont="true" applyBorder="true" applyAlignment="true" applyProtection="false">
      <alignment horizontal="left" vertical="center" textRotation="0" wrapText="false" indent="0" shrinkToFit="false"/>
      <protection locked="true" hidden="false"/>
    </xf>
    <xf numFmtId="165" fontId="0" fillId="0" borderId="10" xfId="25" applyFont="true" applyBorder="true" applyAlignment="true" applyProtection="false">
      <alignment horizontal="center" vertical="center" textRotation="0" wrapText="false" indent="0" shrinkToFit="false"/>
      <protection locked="true" hidden="false"/>
    </xf>
    <xf numFmtId="165" fontId="14" fillId="0" borderId="23" xfId="25" applyFont="true" applyBorder="true" applyAlignment="true" applyProtection="false">
      <alignment horizontal="general" vertical="top" textRotation="0" wrapText="false" indent="0" shrinkToFit="false"/>
      <protection locked="true" hidden="false"/>
    </xf>
    <xf numFmtId="165" fontId="14" fillId="0" borderId="54" xfId="0" applyFont="true" applyBorder="true" applyAlignment="true" applyProtection="false">
      <alignment horizontal="general" vertical="center" textRotation="0" wrapText="false" indent="0" shrinkToFit="false"/>
      <protection locked="true" hidden="false"/>
    </xf>
    <xf numFmtId="165" fontId="0" fillId="0" borderId="34" xfId="0" applyFont="false" applyBorder="true" applyAlignment="true" applyProtection="false">
      <alignment horizontal="general" vertical="center" textRotation="0" wrapText="false" indent="0" shrinkToFit="false"/>
      <protection locked="true" hidden="false"/>
    </xf>
    <xf numFmtId="165" fontId="0" fillId="0" borderId="34" xfId="0" applyFont="false" applyBorder="true" applyAlignment="true" applyProtection="false">
      <alignment horizontal="left" vertical="center" textRotation="0" wrapText="false" indent="0" shrinkToFit="false"/>
      <protection locked="true" hidden="false"/>
    </xf>
    <xf numFmtId="165" fontId="0" fillId="0" borderId="35" xfId="0" applyFont="false" applyBorder="true" applyAlignment="true" applyProtection="false">
      <alignment horizontal="left" vertical="center" textRotation="0" wrapText="false" indent="0" shrinkToFit="false"/>
      <protection locked="true" hidden="false"/>
    </xf>
    <xf numFmtId="165" fontId="14" fillId="0" borderId="55" xfId="0" applyFont="true" applyBorder="true" applyAlignment="true" applyProtection="false">
      <alignment horizontal="general" vertical="center" textRotation="0" wrapText="false" indent="0" shrinkToFit="false"/>
      <protection locked="true" hidden="false"/>
    </xf>
    <xf numFmtId="165" fontId="0" fillId="0" borderId="55" xfId="0" applyFont="true" applyBorder="true" applyAlignment="true" applyProtection="false">
      <alignment horizontal="center" vertical="center" textRotation="0" wrapText="false" indent="0" shrinkToFit="false"/>
      <protection locked="true" hidden="false"/>
    </xf>
    <xf numFmtId="165" fontId="14" fillId="0" borderId="56" xfId="0" applyFont="true" applyBorder="true" applyAlignment="true" applyProtection="false">
      <alignment horizontal="general" vertical="center" textRotation="0" wrapText="false" indent="0" shrinkToFit="false"/>
      <protection locked="true" hidden="false"/>
    </xf>
    <xf numFmtId="165" fontId="0" fillId="0" borderId="56" xfId="0" applyFont="false" applyBorder="true" applyAlignment="true" applyProtection="false">
      <alignment horizontal="general" vertical="center" textRotation="0" wrapText="false" indent="0" shrinkToFit="false"/>
      <protection locked="true" hidden="false"/>
    </xf>
    <xf numFmtId="165" fontId="14" fillId="0" borderId="56" xfId="0" applyFont="true" applyBorder="true" applyAlignment="true" applyProtection="false">
      <alignment horizontal="left" vertical="center" textRotation="0" wrapText="true" indent="0" shrinkToFit="false"/>
      <protection locked="true" hidden="false"/>
    </xf>
    <xf numFmtId="165" fontId="0" fillId="0" borderId="56" xfId="0" applyFont="true" applyBorder="true" applyAlignment="true" applyProtection="false">
      <alignment horizontal="center" vertical="center" textRotation="0" wrapText="false" indent="0" shrinkToFit="false"/>
      <protection locked="true" hidden="false"/>
    </xf>
    <xf numFmtId="165" fontId="0" fillId="0" borderId="56" xfId="0" applyFont="false" applyBorder="true" applyAlignment="true" applyProtection="false">
      <alignment horizontal="left" vertical="center" textRotation="0" wrapText="false" indent="0" shrinkToFit="false"/>
      <protection locked="true" hidden="false"/>
    </xf>
    <xf numFmtId="165" fontId="0" fillId="0" borderId="57" xfId="0" applyFont="false" applyBorder="true" applyAlignment="true" applyProtection="false">
      <alignment horizontal="left" vertical="center" textRotation="0" wrapText="false" indent="0" shrinkToFit="false"/>
      <protection locked="true" hidden="false"/>
    </xf>
    <xf numFmtId="165" fontId="14" fillId="0" borderId="0" xfId="25" applyFont="true" applyBorder="false" applyAlignment="true" applyProtection="false">
      <alignment horizontal="general" vertical="top" textRotation="0" wrapText="false" indent="0" shrinkToFit="false"/>
      <protection locked="true" hidden="false"/>
    </xf>
    <xf numFmtId="165" fontId="14" fillId="0" borderId="58" xfId="0" applyFont="true" applyBorder="true" applyAlignment="true" applyProtection="false">
      <alignment horizontal="left" vertical="center" textRotation="0" wrapText="true" indent="0" shrinkToFit="false"/>
      <protection locked="true" hidden="false"/>
    </xf>
    <xf numFmtId="165" fontId="0" fillId="0" borderId="59" xfId="0" applyFont="true" applyBorder="true" applyAlignment="true" applyProtection="false">
      <alignment horizontal="center" vertical="center" textRotation="0" wrapText="false" indent="0" shrinkToFit="false"/>
      <protection locked="true" hidden="false"/>
    </xf>
    <xf numFmtId="165" fontId="0" fillId="0" borderId="0" xfId="0" applyFont="true" applyBorder="false" applyAlignment="true" applyProtection="false">
      <alignment horizontal="center" vertical="center" textRotation="0" wrapText="false" indent="0" shrinkToFit="false"/>
      <protection locked="true" hidden="false"/>
    </xf>
    <xf numFmtId="165" fontId="14" fillId="0" borderId="56" xfId="0" applyFont="true" applyBorder="true" applyAlignment="true" applyProtection="false">
      <alignment horizontal="left" vertical="center" textRotation="0" wrapText="false" indent="0" shrinkToFit="false"/>
      <protection locked="true" hidden="false"/>
    </xf>
    <xf numFmtId="165" fontId="14" fillId="0" borderId="57" xfId="0" applyFont="true" applyBorder="true" applyAlignment="true" applyProtection="false">
      <alignment horizontal="left" vertical="center" textRotation="0" wrapText="false" indent="0" shrinkToFit="false"/>
      <protection locked="true" hidden="false"/>
    </xf>
    <xf numFmtId="165" fontId="14" fillId="0" borderId="10" xfId="25" applyFont="true" applyBorder="true" applyAlignment="true" applyProtection="false">
      <alignment horizontal="general" vertical="top" textRotation="0" wrapText="false" indent="0" shrinkToFit="false"/>
      <protection locked="true" hidden="false"/>
    </xf>
    <xf numFmtId="165" fontId="14" fillId="0" borderId="56" xfId="0" applyFont="true" applyBorder="true" applyAlignment="true" applyProtection="false">
      <alignment horizontal="center" vertical="center" textRotation="0" wrapText="true" indent="0" shrinkToFit="false"/>
      <protection locked="true" hidden="false"/>
    </xf>
    <xf numFmtId="165" fontId="0" fillId="0" borderId="60" xfId="0" applyFont="false" applyBorder="true" applyAlignment="true" applyProtection="false">
      <alignment horizontal="general" vertical="center" textRotation="0" wrapText="false" indent="0" shrinkToFit="false"/>
      <protection locked="true" hidden="false"/>
    </xf>
    <xf numFmtId="165" fontId="0" fillId="0" borderId="61" xfId="0" applyFont="false" applyBorder="true" applyAlignment="true" applyProtection="false">
      <alignment horizontal="general" vertical="center" textRotation="0" wrapText="false" indent="0" shrinkToFit="false"/>
      <protection locked="true" hidden="false"/>
    </xf>
    <xf numFmtId="165" fontId="14" fillId="0" borderId="53" xfId="0" applyFont="true" applyBorder="true" applyAlignment="true" applyProtection="false">
      <alignment horizontal="left" vertical="center" textRotation="0" wrapText="true" indent="0" shrinkToFit="false"/>
      <protection locked="true" hidden="false"/>
    </xf>
    <xf numFmtId="165" fontId="0" fillId="0" borderId="60" xfId="0" applyFont="true" applyBorder="true" applyAlignment="true" applyProtection="false">
      <alignment horizontal="center" vertical="center" textRotation="0" wrapText="false" indent="0" shrinkToFit="false"/>
      <protection locked="true" hidden="false"/>
    </xf>
    <xf numFmtId="165" fontId="14" fillId="0" borderId="58" xfId="0" applyFont="true" applyBorder="true" applyAlignment="true" applyProtection="false">
      <alignment horizontal="left" vertical="center" textRotation="0" wrapText="false" indent="0" shrinkToFit="true"/>
      <protection locked="true" hidden="false"/>
    </xf>
    <xf numFmtId="165" fontId="14" fillId="0" borderId="60" xfId="0" applyFont="true" applyBorder="true" applyAlignment="true" applyProtection="false">
      <alignment horizontal="general" vertical="center" textRotation="0" wrapText="false" indent="0" shrinkToFit="false"/>
      <protection locked="true" hidden="false"/>
    </xf>
    <xf numFmtId="165" fontId="0" fillId="0" borderId="57" xfId="0" applyFont="false" applyBorder="true" applyAlignment="true" applyProtection="false">
      <alignment horizontal="general" vertical="center" textRotation="0" wrapText="false" indent="0" shrinkToFit="false"/>
      <protection locked="true" hidden="false"/>
    </xf>
    <xf numFmtId="165" fontId="14" fillId="0" borderId="62" xfId="0" applyFont="true" applyBorder="true" applyAlignment="true" applyProtection="false">
      <alignment horizontal="general" vertical="center" textRotation="0" wrapText="false" indent="0" shrinkToFit="false"/>
      <protection locked="true" hidden="false"/>
    </xf>
    <xf numFmtId="165" fontId="0" fillId="0" borderId="60" xfId="0" applyFont="false" applyBorder="true" applyAlignment="true" applyProtection="false">
      <alignment horizontal="left" vertical="center" textRotation="0" wrapText="false" indent="0" shrinkToFit="false"/>
      <protection locked="true" hidden="false"/>
    </xf>
    <xf numFmtId="165" fontId="0" fillId="0" borderId="61" xfId="0" applyFont="false" applyBorder="true" applyAlignment="true" applyProtection="false">
      <alignment horizontal="left" vertical="center" textRotation="0" wrapText="false" indent="0" shrinkToFit="false"/>
      <protection locked="true" hidden="false"/>
    </xf>
    <xf numFmtId="165" fontId="14" fillId="3" borderId="62" xfId="0" applyFont="true" applyBorder="true" applyAlignment="true" applyProtection="false">
      <alignment horizontal="left" vertical="center" textRotation="0" wrapText="true" indent="0" shrinkToFit="false"/>
      <protection locked="true" hidden="false"/>
    </xf>
    <xf numFmtId="165" fontId="0" fillId="3" borderId="59" xfId="0" applyFont="true" applyBorder="true" applyAlignment="true" applyProtection="false">
      <alignment horizontal="center" vertical="center" textRotation="0" wrapText="false" indent="0" shrinkToFit="false"/>
      <protection locked="true" hidden="false"/>
    </xf>
    <xf numFmtId="165" fontId="14" fillId="3" borderId="60" xfId="0" applyFont="true" applyBorder="true" applyAlignment="true" applyProtection="false">
      <alignment horizontal="general" vertical="center" textRotation="0" wrapText="false" indent="0" shrinkToFit="false"/>
      <protection locked="true" hidden="false"/>
    </xf>
    <xf numFmtId="165" fontId="0" fillId="3" borderId="60" xfId="0" applyFont="true" applyBorder="true" applyAlignment="true" applyProtection="false">
      <alignment horizontal="center" vertical="center" textRotation="0" wrapText="false" indent="0" shrinkToFit="false"/>
      <protection locked="true" hidden="false"/>
    </xf>
    <xf numFmtId="165" fontId="21" fillId="3" borderId="60" xfId="0" applyFont="true" applyBorder="true" applyAlignment="true" applyProtection="false">
      <alignment horizontal="general" vertical="center" textRotation="0" wrapText="false" indent="0" shrinkToFit="false"/>
      <protection locked="true" hidden="false"/>
    </xf>
    <xf numFmtId="165" fontId="14" fillId="3" borderId="60" xfId="0" applyFont="true" applyBorder="true" applyAlignment="true" applyProtection="false">
      <alignment horizontal="center" vertical="center" textRotation="0" wrapText="false" indent="0" shrinkToFit="false"/>
      <protection locked="true" hidden="false"/>
    </xf>
    <xf numFmtId="165" fontId="20" fillId="3" borderId="60" xfId="0" applyFont="true" applyBorder="true" applyAlignment="true" applyProtection="false">
      <alignment horizontal="general" vertical="center" textRotation="0" wrapText="false" indent="0" shrinkToFit="false"/>
      <protection locked="true" hidden="false"/>
    </xf>
    <xf numFmtId="165" fontId="0" fillId="3" borderId="60" xfId="0" applyFont="false" applyBorder="true" applyAlignment="true" applyProtection="false">
      <alignment horizontal="general" vertical="center" textRotation="0" wrapText="false" indent="0" shrinkToFit="false"/>
      <protection locked="true" hidden="false"/>
    </xf>
    <xf numFmtId="165" fontId="0" fillId="3" borderId="60" xfId="0" applyFont="false" applyBorder="true" applyAlignment="true" applyProtection="false">
      <alignment horizontal="left" vertical="center" textRotation="0" wrapText="false" indent="0" shrinkToFit="false"/>
      <protection locked="true" hidden="false"/>
    </xf>
    <xf numFmtId="165" fontId="0" fillId="3" borderId="61" xfId="0" applyFont="false" applyBorder="true" applyAlignment="true" applyProtection="false">
      <alignment horizontal="left" vertical="center" textRotation="0" wrapText="false" indent="0" shrinkToFit="false"/>
      <protection locked="true" hidden="false"/>
    </xf>
    <xf numFmtId="165" fontId="22" fillId="3" borderId="21" xfId="0" applyFont="true" applyBorder="true" applyAlignment="true" applyProtection="false">
      <alignment horizontal="center" vertical="center" textRotation="0" wrapText="false" indent="0" shrinkToFit="false"/>
      <protection locked="true" hidden="false"/>
    </xf>
    <xf numFmtId="165" fontId="14" fillId="3" borderId="39" xfId="0" applyFont="true" applyBorder="true" applyAlignment="true" applyProtection="false">
      <alignment horizontal="general" vertical="center" textRotation="0" wrapText="false" indent="0" shrinkToFit="false"/>
      <protection locked="true" hidden="false"/>
    </xf>
    <xf numFmtId="165" fontId="23" fillId="3" borderId="39" xfId="0" applyFont="true" applyBorder="true" applyAlignment="true" applyProtection="false">
      <alignment horizontal="general" vertical="center" textRotation="0" wrapText="false" indent="0" shrinkToFit="false"/>
      <protection locked="true" hidden="false"/>
    </xf>
    <xf numFmtId="165" fontId="22" fillId="3" borderId="39" xfId="0" applyFont="true" applyBorder="true" applyAlignment="true" applyProtection="false">
      <alignment horizontal="center" vertical="center" textRotation="0" wrapText="false" indent="0" shrinkToFit="false"/>
      <protection locked="true" hidden="false"/>
    </xf>
    <xf numFmtId="165" fontId="20" fillId="3" borderId="39" xfId="0" applyFont="true" applyBorder="true" applyAlignment="true" applyProtection="false">
      <alignment horizontal="general" vertical="center" textRotation="0" wrapText="false" indent="0" shrinkToFit="false"/>
      <protection locked="true" hidden="false"/>
    </xf>
    <xf numFmtId="165" fontId="24" fillId="3" borderId="39" xfId="0" applyFont="true" applyBorder="true" applyAlignment="true" applyProtection="false">
      <alignment horizontal="general" vertical="center" textRotation="0" wrapText="false" indent="0" shrinkToFit="false"/>
      <protection locked="true" hidden="false"/>
    </xf>
    <xf numFmtId="165" fontId="0" fillId="3" borderId="39" xfId="0" applyFont="true" applyBorder="true" applyAlignment="true" applyProtection="false">
      <alignment horizontal="center" vertical="center" textRotation="0" wrapText="false" indent="0" shrinkToFit="false"/>
      <protection locked="true" hidden="false"/>
    </xf>
    <xf numFmtId="165" fontId="25" fillId="3" borderId="39" xfId="0" applyFont="true" applyBorder="true" applyAlignment="true" applyProtection="false">
      <alignment horizontal="general" vertical="center" textRotation="0" wrapText="false" indent="0" shrinkToFit="false"/>
      <protection locked="true" hidden="false"/>
    </xf>
    <xf numFmtId="165" fontId="0" fillId="3" borderId="39" xfId="0" applyFont="false" applyBorder="true" applyAlignment="true" applyProtection="false">
      <alignment horizontal="left" vertical="center" textRotation="0" wrapText="false" indent="0" shrinkToFit="false"/>
      <protection locked="true" hidden="false"/>
    </xf>
    <xf numFmtId="165" fontId="26" fillId="3" borderId="39" xfId="0" applyFont="true" applyBorder="true" applyAlignment="true" applyProtection="false">
      <alignment horizontal="center" vertical="center" textRotation="0" wrapText="false" indent="0" shrinkToFit="false"/>
      <protection locked="true" hidden="false"/>
    </xf>
    <xf numFmtId="165" fontId="23" fillId="3" borderId="39" xfId="0" applyFont="true" applyBorder="true" applyAlignment="true" applyProtection="false">
      <alignment horizontal="left" vertical="center" textRotation="0" wrapText="false" indent="0" shrinkToFit="false"/>
      <protection locked="true" hidden="false"/>
    </xf>
    <xf numFmtId="165" fontId="23" fillId="3" borderId="40" xfId="0" applyFont="true" applyBorder="true" applyAlignment="true" applyProtection="false">
      <alignment horizontal="left" vertical="center" textRotation="0" wrapText="false" indent="0" shrinkToFit="false"/>
      <protection locked="true" hidden="false"/>
    </xf>
    <xf numFmtId="165" fontId="14" fillId="0" borderId="29" xfId="0" applyFont="true" applyBorder="true" applyAlignment="true" applyProtection="false">
      <alignment horizontal="left" vertical="center" textRotation="0" wrapText="false" indent="0" shrinkToFit="true"/>
      <protection locked="true" hidden="false"/>
    </xf>
    <xf numFmtId="165" fontId="0" fillId="0" borderId="63" xfId="0" applyFont="true" applyBorder="true" applyAlignment="true" applyProtection="false">
      <alignment horizontal="center" vertical="center" textRotation="0" wrapText="false" indent="0" shrinkToFit="false"/>
      <protection locked="true" hidden="false"/>
    </xf>
    <xf numFmtId="165" fontId="14" fillId="0" borderId="64" xfId="0" applyFont="true" applyBorder="true" applyAlignment="true" applyProtection="false">
      <alignment horizontal="general" vertical="center" textRotation="0" wrapText="false" indent="0" shrinkToFit="false"/>
      <protection locked="true" hidden="false"/>
    </xf>
    <xf numFmtId="165" fontId="14" fillId="0" borderId="65" xfId="0" applyFont="true" applyBorder="true" applyAlignment="true" applyProtection="false">
      <alignment horizontal="general" vertical="center" textRotation="0" wrapText="false" indent="0" shrinkToFit="false"/>
      <protection locked="true" hidden="false"/>
    </xf>
    <xf numFmtId="165" fontId="14" fillId="0" borderId="65" xfId="0" applyFont="true" applyBorder="true" applyAlignment="true" applyProtection="false">
      <alignment horizontal="left" vertical="center" textRotation="0" wrapText="true" indent="0" shrinkToFit="false"/>
      <protection locked="true" hidden="false"/>
    </xf>
    <xf numFmtId="165" fontId="0" fillId="0" borderId="65" xfId="0" applyFont="true" applyBorder="true" applyAlignment="true" applyProtection="false">
      <alignment horizontal="center" vertical="center" textRotation="0" wrapText="false" indent="0" shrinkToFit="false"/>
      <protection locked="true" hidden="false"/>
    </xf>
    <xf numFmtId="165" fontId="14" fillId="0" borderId="65" xfId="0" applyFont="true" applyBorder="true" applyAlignment="true" applyProtection="false">
      <alignment horizontal="left" vertical="center" textRotation="0" wrapText="false" indent="0" shrinkToFit="false"/>
      <protection locked="true" hidden="false"/>
    </xf>
    <xf numFmtId="165" fontId="14" fillId="0" borderId="66" xfId="0" applyFont="true" applyBorder="true" applyAlignment="true" applyProtection="false">
      <alignment horizontal="left" vertical="center" textRotation="0" wrapText="false" indent="0" shrinkToFit="false"/>
      <protection locked="true" hidden="false"/>
    </xf>
    <xf numFmtId="165" fontId="14" fillId="0" borderId="53"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false" applyAlignment="true" applyProtection="false">
      <alignment horizontal="center" vertical="center" textRotation="0" wrapText="false" indent="0" shrinkToFit="false"/>
      <protection locked="true" hidden="false"/>
    </xf>
    <xf numFmtId="165" fontId="14" fillId="0" borderId="0" xfId="0" applyFont="true" applyBorder="false" applyAlignment="true" applyProtection="false">
      <alignment horizontal="left" vertical="center" textRotation="0" wrapText="false" indent="0" shrinkToFit="false"/>
      <protection locked="true" hidden="false"/>
    </xf>
    <xf numFmtId="165" fontId="0" fillId="4" borderId="0" xfId="0" applyFont="false" applyBorder="false" applyAlignment="true" applyProtection="false">
      <alignment horizontal="center" vertical="center" textRotation="0" wrapText="false" indent="0" shrinkToFit="false"/>
      <protection locked="true" hidden="false"/>
    </xf>
    <xf numFmtId="165" fontId="27" fillId="4" borderId="0" xfId="0" applyFont="true" applyBorder="false" applyAlignment="true" applyProtection="false">
      <alignment horizontal="left" vertical="center" textRotation="0" wrapText="false" indent="0" shrinkToFit="false"/>
      <protection locked="true" hidden="false"/>
    </xf>
    <xf numFmtId="165" fontId="0" fillId="4" borderId="0" xfId="0" applyFont="false" applyBorder="false" applyAlignment="true" applyProtection="false">
      <alignment horizontal="left" vertical="center"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0" shrinkToFit="false"/>
      <protection locked="true" hidden="false"/>
    </xf>
    <xf numFmtId="165" fontId="14" fillId="4" borderId="0" xfId="0" applyFont="true" applyBorder="false" applyAlignment="true" applyProtection="false">
      <alignment horizontal="center" vertical="center" textRotation="0" wrapText="false" indent="0" shrinkToFit="false"/>
      <protection locked="true" hidden="false"/>
    </xf>
    <xf numFmtId="165" fontId="14" fillId="4" borderId="0" xfId="0" applyFont="true" applyBorder="false" applyAlignment="true" applyProtection="false">
      <alignment horizontal="left" vertical="center" textRotation="0" wrapText="true" indent="0" shrinkToFit="false"/>
      <protection locked="true" hidden="false"/>
    </xf>
    <xf numFmtId="165" fontId="14" fillId="4" borderId="0" xfId="0" applyFont="true" applyBorder="false" applyAlignment="true" applyProtection="false">
      <alignment horizontal="left" vertical="center" textRotation="0" wrapText="false" indent="0" shrinkToFit="false"/>
      <protection locked="true" hidden="false"/>
    </xf>
    <xf numFmtId="165" fontId="21" fillId="4" borderId="0" xfId="0" applyFont="true" applyBorder="false" applyAlignment="true" applyProtection="false">
      <alignment horizontal="left" vertical="center" textRotation="0" wrapText="false" indent="0" shrinkToFit="false"/>
      <protection locked="true" hidden="false"/>
    </xf>
    <xf numFmtId="165" fontId="14" fillId="4" borderId="0" xfId="0" applyFont="true" applyBorder="false" applyAlignment="true" applyProtection="false">
      <alignment horizontal="center" vertical="bottom" textRotation="0" wrapText="false" indent="0" shrinkToFit="false"/>
      <protection locked="true" hidden="false"/>
    </xf>
    <xf numFmtId="165" fontId="14" fillId="4" borderId="0" xfId="0" applyFont="true" applyBorder="true" applyAlignment="true" applyProtection="false">
      <alignment horizontal="general" vertical="center" textRotation="0" wrapText="true" indent="0" shrinkToFit="false"/>
      <protection locked="true" hidden="false"/>
    </xf>
    <xf numFmtId="165" fontId="14" fillId="4" borderId="0" xfId="0" applyFont="true" applyBorder="false" applyAlignment="true" applyProtection="false">
      <alignment horizontal="general" vertical="center" textRotation="0" wrapText="false" indent="0" shrinkToFit="false"/>
      <protection locked="true" hidden="false"/>
    </xf>
    <xf numFmtId="165" fontId="14" fillId="4" borderId="0" xfId="0" applyFont="true" applyBorder="false" applyAlignment="false" applyProtection="false">
      <alignment horizontal="general" vertical="bottom" textRotation="0" wrapText="false" indent="0" shrinkToFit="false"/>
      <protection locked="true" hidden="false"/>
    </xf>
    <xf numFmtId="165" fontId="0" fillId="4" borderId="0" xfId="0" applyFont="false" applyBorder="false" applyAlignment="false" applyProtection="false">
      <alignment horizontal="general" vertical="bottom" textRotation="0" wrapText="false" indent="0" shrinkToFit="false"/>
      <protection locked="true" hidden="false"/>
    </xf>
    <xf numFmtId="165" fontId="14" fillId="4" borderId="0" xfId="0" applyFont="true" applyBorder="true" applyAlignment="true" applyProtection="false">
      <alignment horizontal="left" vertical="center" textRotation="0" wrapText="true" indent="0" shrinkToFit="false"/>
      <protection locked="true" hidden="false"/>
    </xf>
    <xf numFmtId="165" fontId="14" fillId="5" borderId="0" xfId="0" applyFont="true" applyBorder="false" applyAlignment="true" applyProtection="false">
      <alignment horizontal="left" vertical="center" textRotation="0" wrapText="false" indent="0" shrinkToFit="false"/>
      <protection locked="true" hidden="false"/>
    </xf>
    <xf numFmtId="165" fontId="23" fillId="4" borderId="0" xfId="0" applyFont="true" applyBorder="false" applyAlignment="true" applyProtection="false">
      <alignment horizontal="center" vertical="center" textRotation="0" wrapText="false" indent="0" shrinkToFit="false"/>
      <protection locked="true" hidden="false"/>
    </xf>
    <xf numFmtId="165" fontId="23" fillId="4" borderId="0" xfId="0" applyFont="true" applyBorder="false" applyAlignment="true" applyProtection="false">
      <alignment horizontal="left" vertical="center" textRotation="0" wrapText="false" indent="0" shrinkToFit="false"/>
      <protection locked="true" hidden="false"/>
    </xf>
    <xf numFmtId="165" fontId="23" fillId="0" borderId="0" xfId="0" applyFont="true" applyBorder="false" applyAlignment="true" applyProtection="false">
      <alignment horizontal="left" vertical="center" textRotation="0" wrapText="false" indent="0" shrinkToFit="false"/>
      <protection locked="true" hidden="false"/>
    </xf>
    <xf numFmtId="165" fontId="14" fillId="4" borderId="0" xfId="0" applyFont="true" applyBorder="false" applyAlignment="true" applyProtection="false">
      <alignment horizontal="general" vertical="top" textRotation="0" wrapText="false" indent="0" shrinkToFit="false"/>
      <protection locked="true" hidden="false"/>
    </xf>
    <xf numFmtId="165" fontId="14" fillId="0" borderId="0" xfId="0" applyFont="true" applyBorder="false" applyAlignment="true" applyProtection="false">
      <alignment horizontal="general" vertical="top" textRotation="0" wrapText="false" indent="0" shrinkToFit="false"/>
      <protection locked="true" hidden="false"/>
    </xf>
    <xf numFmtId="165" fontId="14" fillId="5" borderId="0" xfId="0" applyFont="true" applyBorder="false" applyAlignment="true" applyProtection="false">
      <alignment horizontal="general" vertical="top" textRotation="0" wrapText="false" indent="0" shrinkToFit="false"/>
      <protection locked="true" hidden="false"/>
    </xf>
    <xf numFmtId="165" fontId="14" fillId="0" borderId="21" xfId="0" applyFont="true" applyBorder="true" applyAlignment="true" applyProtection="false">
      <alignment horizontal="center" vertical="center" textRotation="0" wrapText="false" indent="0" shrinkToFit="false"/>
      <protection locked="true" hidden="false"/>
    </xf>
    <xf numFmtId="165" fontId="14" fillId="0" borderId="39" xfId="0" applyFont="true" applyBorder="true" applyAlignment="true" applyProtection="false">
      <alignment horizontal="left" vertical="center" textRotation="0" wrapText="false" indent="0" shrinkToFit="false"/>
      <protection locked="true" hidden="false"/>
    </xf>
    <xf numFmtId="165" fontId="14" fillId="0" borderId="40" xfId="0" applyFont="true" applyBorder="true" applyAlignment="true" applyProtection="false">
      <alignment horizontal="left" vertical="center" textRotation="0" wrapText="false" indent="0" shrinkToFit="false"/>
      <protection locked="true" hidden="false"/>
    </xf>
    <xf numFmtId="165" fontId="29" fillId="4" borderId="0" xfId="25" applyFont="true" applyBorder="false" applyAlignment="true" applyProtection="false">
      <alignment horizontal="left" vertical="top" textRotation="0" wrapText="false" indent="0" shrinkToFit="false"/>
      <protection locked="true" hidden="false"/>
    </xf>
    <xf numFmtId="165" fontId="29" fillId="4" borderId="0" xfId="25" applyFont="true" applyBorder="false" applyAlignment="true" applyProtection="false">
      <alignment horizontal="general" vertical="top" textRotation="0" wrapText="false" indent="0" shrinkToFit="false"/>
      <protection locked="true" hidden="false"/>
    </xf>
    <xf numFmtId="165" fontId="29" fillId="4" borderId="0" xfId="25" applyFont="true" applyBorder="true" applyAlignment="true" applyProtection="false">
      <alignment horizontal="left" vertical="top" textRotation="0" wrapText="true" indent="0" shrinkToFit="false"/>
      <protection locked="true" hidden="false"/>
    </xf>
    <xf numFmtId="165" fontId="29" fillId="4" borderId="0" xfId="25" applyFont="true" applyBorder="false" applyAlignment="true" applyProtection="false">
      <alignment horizontal="center" vertical="top" textRotation="0" wrapText="true" indent="0" shrinkToFit="false"/>
      <protection locked="true" hidden="false"/>
    </xf>
    <xf numFmtId="165" fontId="29" fillId="4" borderId="0" xfId="25" applyFont="true" applyBorder="false" applyAlignment="true" applyProtection="false">
      <alignment horizontal="general" vertical="top" textRotation="0" wrapText="true" indent="0" shrinkToFit="false"/>
      <protection locked="true" hidden="false"/>
    </xf>
    <xf numFmtId="165" fontId="29" fillId="4" borderId="0" xfId="25" applyFont="true" applyBorder="false" applyAlignment="true" applyProtection="false">
      <alignment horizontal="center" vertical="top" textRotation="0" wrapText="false" indent="0" shrinkToFit="false"/>
      <protection locked="true" hidden="false"/>
    </xf>
    <xf numFmtId="165" fontId="29" fillId="4" borderId="1" xfId="25" applyFont="true" applyBorder="true" applyAlignment="true" applyProtection="false">
      <alignment horizontal="center" vertical="center" textRotation="0" wrapText="false" indent="0" shrinkToFit="false"/>
      <protection locked="true" hidden="false"/>
    </xf>
    <xf numFmtId="165" fontId="29" fillId="4" borderId="1" xfId="25" applyFont="true" applyBorder="true" applyAlignment="true" applyProtection="false">
      <alignment horizontal="left" vertical="center" textRotation="0" wrapText="false" indent="0" shrinkToFit="false"/>
      <protection locked="true" hidden="false"/>
    </xf>
    <xf numFmtId="165" fontId="29" fillId="4" borderId="0" xfId="25" applyFont="true" applyBorder="false" applyAlignment="true" applyProtection="false">
      <alignment horizontal="left" vertical="center" textRotation="0" wrapText="false" indent="0" shrinkToFit="false"/>
      <protection locked="true" hidden="false"/>
    </xf>
    <xf numFmtId="165" fontId="29" fillId="4" borderId="3" xfId="25" applyFont="true" applyBorder="true" applyAlignment="true" applyProtection="false">
      <alignment horizontal="center" vertical="center" textRotation="0" wrapText="false" indent="0" shrinkToFit="false"/>
      <protection locked="true" hidden="false"/>
    </xf>
    <xf numFmtId="165" fontId="29" fillId="4" borderId="1" xfId="25" applyFont="true" applyBorder="true" applyAlignment="true" applyProtection="false">
      <alignment horizontal="left" vertical="top" textRotation="0" wrapText="true" indent="0" shrinkToFit="false"/>
      <protection locked="true" hidden="false"/>
    </xf>
    <xf numFmtId="165" fontId="29" fillId="4" borderId="32" xfId="25" applyFont="true" applyBorder="true" applyAlignment="true" applyProtection="false">
      <alignment horizontal="right" vertical="center" textRotation="0" wrapText="false" indent="0" shrinkToFit="false"/>
      <protection locked="true" hidden="false"/>
    </xf>
    <xf numFmtId="165" fontId="29" fillId="4" borderId="33" xfId="25" applyFont="true" applyBorder="true" applyAlignment="true" applyProtection="false">
      <alignment horizontal="left" vertical="center" textRotation="0" wrapText="false" indent="0" shrinkToFit="false"/>
      <protection locked="true" hidden="false"/>
    </xf>
    <xf numFmtId="165" fontId="29" fillId="4" borderId="4" xfId="25" applyFont="true" applyBorder="true" applyAlignment="true" applyProtection="false">
      <alignment horizontal="left" vertical="center" textRotation="0" wrapText="false" indent="0" shrinkToFit="false"/>
      <protection locked="true" hidden="false"/>
    </xf>
    <xf numFmtId="165" fontId="29" fillId="4" borderId="2" xfId="25" applyFont="true" applyBorder="true" applyAlignment="true" applyProtection="false">
      <alignment horizontal="left" vertical="center" textRotation="0" wrapText="false" indent="0" shrinkToFit="false"/>
      <protection locked="true" hidden="false"/>
    </xf>
    <xf numFmtId="165" fontId="29" fillId="4" borderId="3" xfId="25" applyFont="true" applyBorder="true" applyAlignment="true" applyProtection="false">
      <alignment horizontal="left" vertical="center" textRotation="0" wrapText="false" indent="0" shrinkToFit="false"/>
      <protection locked="true" hidden="false"/>
    </xf>
    <xf numFmtId="165" fontId="29" fillId="4" borderId="43" xfId="25" applyFont="true" applyBorder="true" applyAlignment="true" applyProtection="false">
      <alignment horizontal="left" vertical="center" textRotation="0" wrapText="false" indent="0" shrinkToFit="false"/>
      <protection locked="true" hidden="false"/>
    </xf>
    <xf numFmtId="165" fontId="29" fillId="4" borderId="32" xfId="25" applyFont="true" applyBorder="true" applyAlignment="true" applyProtection="false">
      <alignment horizontal="left" vertical="center" textRotation="0" wrapText="false" indent="0" shrinkToFit="false"/>
      <protection locked="true" hidden="false"/>
    </xf>
    <xf numFmtId="165" fontId="29" fillId="4" borderId="39" xfId="25" applyFont="true" applyBorder="true" applyAlignment="true" applyProtection="false">
      <alignment horizontal="left" vertical="center" textRotation="0" wrapText="false" indent="0" shrinkToFit="false"/>
      <protection locked="true" hidden="false"/>
    </xf>
    <xf numFmtId="165" fontId="29" fillId="4" borderId="37" xfId="25" applyFont="true" applyBorder="true" applyAlignment="true" applyProtection="false">
      <alignment horizontal="left" vertical="center" textRotation="0" wrapText="false" indent="0" shrinkToFit="false"/>
      <protection locked="true" hidden="false"/>
    </xf>
    <xf numFmtId="165" fontId="29" fillId="4" borderId="67" xfId="25" applyFont="true" applyBorder="true" applyAlignment="true" applyProtection="false">
      <alignment horizontal="left" vertical="top" textRotation="0" wrapText="true" indent="0" shrinkToFit="false"/>
      <protection locked="true" hidden="false"/>
    </xf>
    <xf numFmtId="165" fontId="29" fillId="4" borderId="68" xfId="25" applyFont="true" applyBorder="true" applyAlignment="true" applyProtection="false">
      <alignment horizontal="right" vertical="center" textRotation="0" wrapText="false" indent="0" shrinkToFit="false"/>
      <protection locked="true" hidden="false"/>
    </xf>
    <xf numFmtId="165" fontId="29" fillId="4" borderId="69" xfId="25" applyFont="true" applyBorder="true" applyAlignment="true" applyProtection="false">
      <alignment horizontal="left" vertical="center" textRotation="0" wrapText="false" indent="0" shrinkToFit="false"/>
      <protection locked="true" hidden="false"/>
    </xf>
    <xf numFmtId="165" fontId="29" fillId="4" borderId="70" xfId="25" applyFont="true" applyBorder="true" applyAlignment="true" applyProtection="false">
      <alignment horizontal="left" vertical="center" textRotation="0" wrapText="false" indent="0" shrinkToFit="false"/>
      <protection locked="true" hidden="false"/>
    </xf>
    <xf numFmtId="165" fontId="14" fillId="0" borderId="0" xfId="0" applyFont="true" applyBorder="true" applyAlignment="true" applyProtection="false">
      <alignment horizontal="center" vertical="center" textRotation="0" wrapText="false" indent="0" shrinkToFit="false"/>
      <protection locked="true" hidden="false"/>
    </xf>
    <xf numFmtId="165" fontId="14" fillId="0" borderId="1" xfId="0" applyFont="true" applyBorder="true" applyAlignment="true" applyProtection="false">
      <alignment horizontal="center" vertical="center" textRotation="0" wrapText="false" indent="0" shrinkToFit="false"/>
      <protection locked="true" hidden="false"/>
    </xf>
    <xf numFmtId="165" fontId="14" fillId="0" borderId="1" xfId="0" applyFont="true" applyBorder="true" applyAlignment="true" applyProtection="false">
      <alignment horizontal="left" vertical="center" textRotation="0" wrapText="false" indent="0" shrinkToFit="false"/>
      <protection locked="true" hidden="false"/>
    </xf>
    <xf numFmtId="165" fontId="14" fillId="0" borderId="43" xfId="0" applyFont="true" applyBorder="true" applyAlignment="true" applyProtection="false">
      <alignment horizontal="center" vertical="center" textRotation="0" wrapText="false" indent="0" shrinkToFit="false"/>
      <protection locked="true" hidden="false"/>
    </xf>
    <xf numFmtId="165" fontId="14" fillId="0" borderId="43" xfId="0" applyFont="true" applyBorder="true" applyAlignment="true" applyProtection="false">
      <alignment horizontal="general" vertical="center" textRotation="0" wrapText="false" indent="0" shrinkToFit="false"/>
      <protection locked="true" hidden="false"/>
    </xf>
    <xf numFmtId="165" fontId="14" fillId="0" borderId="43" xfId="0" applyFont="true" applyBorder="true" applyAlignment="true" applyProtection="false">
      <alignment horizontal="left" vertical="center" textRotation="0" wrapText="false" indent="0" shrinkToFit="false"/>
      <protection locked="true" hidden="false"/>
    </xf>
    <xf numFmtId="165" fontId="14" fillId="0" borderId="3" xfId="0" applyFont="true" applyBorder="true" applyAlignment="true" applyProtection="false">
      <alignment horizontal="left" vertical="center" textRotation="0" wrapText="false" indent="0" shrinkToFit="false"/>
      <protection locked="true" hidden="false"/>
    </xf>
    <xf numFmtId="165" fontId="14" fillId="0" borderId="37" xfId="0" applyFont="true" applyBorder="true" applyAlignment="true" applyProtection="false">
      <alignment horizontal="center" vertical="center" textRotation="0" wrapText="false" indent="0" shrinkToFit="false"/>
      <protection locked="true" hidden="false"/>
    </xf>
    <xf numFmtId="165" fontId="14" fillId="0" borderId="32" xfId="0" applyFont="true" applyBorder="true" applyAlignment="true" applyProtection="false">
      <alignment horizontal="left" vertical="center" textRotation="0" wrapText="false" indent="0" shrinkToFit="false"/>
      <protection locked="true" hidden="false"/>
    </xf>
    <xf numFmtId="165" fontId="14" fillId="0" borderId="32" xfId="0" applyFont="true" applyBorder="true" applyAlignment="true" applyProtection="false">
      <alignment horizontal="left" vertical="center" textRotation="0" wrapText="true" indent="0" shrinkToFit="false"/>
      <protection locked="true" hidden="false"/>
    </xf>
    <xf numFmtId="165" fontId="14" fillId="0" borderId="33" xfId="0" applyFont="true" applyBorder="true" applyAlignment="true" applyProtection="false">
      <alignment horizontal="left" vertical="center" textRotation="0" wrapText="true" indent="0" shrinkToFit="false"/>
      <protection locked="true" hidden="false"/>
    </xf>
    <xf numFmtId="165" fontId="14" fillId="0" borderId="10" xfId="0" applyFont="true" applyBorder="true" applyAlignment="true" applyProtection="false">
      <alignment horizontal="center" vertical="center" textRotation="0" wrapText="false" indent="0" shrinkToFit="false"/>
      <protection locked="true" hidden="false"/>
    </xf>
    <xf numFmtId="165" fontId="14" fillId="0" borderId="0" xfId="0" applyFont="true" applyBorder="false" applyAlignment="true" applyProtection="false">
      <alignment horizontal="left" vertical="center" textRotation="0" wrapText="true" indent="0" shrinkToFit="false"/>
      <protection locked="true" hidden="false"/>
    </xf>
    <xf numFmtId="165" fontId="14" fillId="0" borderId="23" xfId="0" applyFont="true" applyBorder="true" applyAlignment="true" applyProtection="false">
      <alignment horizontal="left" vertical="center" textRotation="0" wrapText="true" indent="0" shrinkToFit="false"/>
      <protection locked="true" hidden="false"/>
    </xf>
    <xf numFmtId="165" fontId="14" fillId="0" borderId="39" xfId="0" applyFont="true" applyBorder="true" applyAlignment="true" applyProtection="false">
      <alignment horizontal="left" vertical="center" textRotation="0" wrapText="true" indent="0" shrinkToFit="false"/>
      <protection locked="true" hidden="false"/>
    </xf>
    <xf numFmtId="165" fontId="14" fillId="0" borderId="40" xfId="0" applyFont="true" applyBorder="true" applyAlignment="true" applyProtection="false">
      <alignment horizontal="left" vertical="center" textRotation="0" wrapText="true" indent="0" shrinkToFit="false"/>
      <protection locked="true" hidden="false"/>
    </xf>
    <xf numFmtId="165" fontId="14" fillId="0" borderId="37" xfId="0" applyFont="true" applyBorder="true" applyAlignment="true" applyProtection="false">
      <alignment horizontal="left" vertical="center" textRotation="0" wrapText="false" indent="0" shrinkToFit="false"/>
      <protection locked="true" hidden="false"/>
    </xf>
    <xf numFmtId="165" fontId="14" fillId="0" borderId="33" xfId="0" applyFont="true" applyBorder="true" applyAlignment="true" applyProtection="false">
      <alignment horizontal="left" vertical="center" textRotation="0" wrapText="false" indent="0" shrinkToFit="false"/>
      <protection locked="true" hidden="false"/>
    </xf>
    <xf numFmtId="165" fontId="14" fillId="0" borderId="10" xfId="0" applyFont="true" applyBorder="true" applyAlignment="true" applyProtection="false">
      <alignment horizontal="left" vertical="center" textRotation="0" wrapText="false" indent="0" shrinkToFit="false"/>
      <protection locked="true" hidden="false"/>
    </xf>
    <xf numFmtId="165" fontId="14" fillId="0" borderId="23" xfId="0" applyFont="true" applyBorder="true" applyAlignment="true" applyProtection="false">
      <alignment horizontal="left" vertical="center" textRotation="0" wrapText="false" indent="0" shrinkToFit="false"/>
      <protection locked="true" hidden="false"/>
    </xf>
    <xf numFmtId="165" fontId="30" fillId="0" borderId="0" xfId="0" applyFont="true" applyBorder="false" applyAlignment="true" applyProtection="false">
      <alignment horizontal="center" vertical="center" textRotation="0" wrapText="false" indent="0" shrinkToFit="false"/>
      <protection locked="true" hidden="false"/>
    </xf>
    <xf numFmtId="165" fontId="14" fillId="0" borderId="1" xfId="0" applyFont="true" applyBorder="true" applyAlignment="true" applyProtection="false">
      <alignment horizontal="center" vertical="center" textRotation="0" wrapText="true" indent="0" shrinkToFit="false"/>
      <protection locked="true" hidden="false"/>
    </xf>
    <xf numFmtId="165" fontId="14" fillId="0" borderId="1" xfId="0" applyFont="true" applyBorder="true" applyAlignment="true" applyProtection="false">
      <alignment horizontal="left" vertical="center" textRotation="0" wrapText="true" indent="0" shrinkToFit="false"/>
      <protection locked="true" hidden="false"/>
    </xf>
    <xf numFmtId="165" fontId="14" fillId="0" borderId="23" xfId="0" applyFont="true" applyBorder="true" applyAlignment="true" applyProtection="false">
      <alignment horizontal="general" vertical="center" textRotation="0" wrapText="false" indent="0" shrinkToFit="false"/>
      <protection locked="true" hidden="false"/>
    </xf>
    <xf numFmtId="165" fontId="14" fillId="0" borderId="23" xfId="0" applyFont="true" applyBorder="true" applyAlignment="true" applyProtection="false">
      <alignment horizontal="general" vertical="center" textRotation="0" wrapText="true" indent="0" shrinkToFit="false"/>
      <protection locked="true" hidden="false"/>
    </xf>
    <xf numFmtId="165" fontId="14" fillId="0" borderId="21" xfId="0" applyFont="true" applyBorder="true" applyAlignment="true" applyProtection="false">
      <alignment horizontal="left" vertical="center" textRotation="0" wrapText="fals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65" fontId="14" fillId="0" borderId="0" xfId="0" applyFont="true" applyBorder="false" applyAlignment="true" applyProtection="false">
      <alignment horizontal="center" vertical="bottom" textRotation="0" wrapText="false" indent="0" shrinkToFit="false"/>
      <protection locked="true" hidden="false"/>
    </xf>
    <xf numFmtId="165" fontId="14" fillId="0" borderId="0" xfId="0" applyFont="true" applyBorder="false" applyAlignment="true" applyProtection="false">
      <alignment horizontal="right" vertical="center" textRotation="0" wrapText="false" indent="0" shrinkToFit="false"/>
      <protection locked="true" hidden="false"/>
    </xf>
    <xf numFmtId="165" fontId="14" fillId="0" borderId="2" xfId="0" applyFont="true" applyBorder="true" applyAlignment="true" applyProtection="false">
      <alignment horizontal="left" vertical="center" textRotation="0" wrapText="false" indent="0" shrinkToFit="false"/>
      <protection locked="true" hidden="false"/>
    </xf>
    <xf numFmtId="165" fontId="31" fillId="0" borderId="1" xfId="0" applyFont="true" applyBorder="true" applyAlignment="true" applyProtection="false">
      <alignment horizontal="left" vertical="center" textRotation="0" wrapText="false" indent="0" shrinkToFit="false"/>
      <protection locked="true" hidden="false"/>
    </xf>
    <xf numFmtId="165" fontId="14" fillId="0" borderId="2" xfId="25" applyFont="true" applyBorder="true" applyAlignment="true" applyProtection="false">
      <alignment horizontal="center" vertical="center" textRotation="0" wrapText="false" indent="0" shrinkToFit="false"/>
      <protection locked="true" hidden="false"/>
    </xf>
    <xf numFmtId="165" fontId="14" fillId="0" borderId="43" xfId="25" applyFont="true" applyBorder="true" applyAlignment="true" applyProtection="false">
      <alignment horizontal="center" vertical="center" textRotation="0" wrapText="false" indent="0" shrinkToFit="false"/>
      <protection locked="true" hidden="false"/>
    </xf>
    <xf numFmtId="165" fontId="31" fillId="0" borderId="43" xfId="0" applyFont="true" applyBorder="true" applyAlignment="true" applyProtection="false">
      <alignment horizontal="general" vertical="center" textRotation="0" wrapText="false" indent="0" shrinkToFit="false"/>
      <protection locked="true" hidden="false"/>
    </xf>
    <xf numFmtId="165" fontId="31" fillId="0" borderId="3" xfId="0" applyFont="true" applyBorder="true" applyAlignment="true" applyProtection="false">
      <alignment horizontal="general" vertical="center" textRotation="0" wrapText="false" indent="0" shrinkToFit="false"/>
      <protection locked="true" hidden="false"/>
    </xf>
    <xf numFmtId="165" fontId="14" fillId="0" borderId="4" xfId="0" applyFont="true" applyBorder="true" applyAlignment="true" applyProtection="false">
      <alignment horizontal="left" vertical="center" textRotation="0" wrapText="false" indent="0" shrinkToFit="false"/>
      <protection locked="true" hidden="false"/>
    </xf>
    <xf numFmtId="165" fontId="14" fillId="0" borderId="32" xfId="0" applyFont="true" applyBorder="true" applyAlignment="true" applyProtection="false">
      <alignment horizontal="general" vertical="center" textRotation="0" wrapText="false" indent="0" shrinkToFit="false"/>
      <protection locked="true" hidden="false"/>
    </xf>
    <xf numFmtId="165" fontId="14" fillId="0" borderId="32" xfId="25" applyFont="true" applyBorder="true" applyAlignment="true" applyProtection="false">
      <alignment horizontal="center" vertical="center" textRotation="0" wrapText="false" indent="0" shrinkToFit="false"/>
      <protection locked="true" hidden="false"/>
    </xf>
    <xf numFmtId="165" fontId="31" fillId="0" borderId="32" xfId="0" applyFont="true" applyBorder="true" applyAlignment="true" applyProtection="false">
      <alignment horizontal="general" vertical="center" textRotation="0" wrapText="false" indent="0" shrinkToFit="false"/>
      <protection locked="true" hidden="false"/>
    </xf>
    <xf numFmtId="165" fontId="31" fillId="0" borderId="33" xfId="0" applyFont="true" applyBorder="true" applyAlignment="true" applyProtection="false">
      <alignment horizontal="general" vertical="center" textRotation="0" wrapText="false" indent="0" shrinkToFit="false"/>
      <protection locked="true" hidden="false"/>
    </xf>
    <xf numFmtId="165" fontId="14" fillId="0" borderId="39" xfId="0" applyFont="true" applyBorder="true" applyAlignment="true" applyProtection="false">
      <alignment horizontal="general" vertical="center" textRotation="0" wrapText="false" indent="0" shrinkToFit="false"/>
      <protection locked="true" hidden="false"/>
    </xf>
    <xf numFmtId="165" fontId="31" fillId="0" borderId="39" xfId="0" applyFont="true" applyBorder="true" applyAlignment="true" applyProtection="false">
      <alignment horizontal="general" vertical="center" textRotation="0" wrapText="false" indent="0" shrinkToFit="false"/>
      <protection locked="true" hidden="false"/>
    </xf>
    <xf numFmtId="165" fontId="31" fillId="0" borderId="39" xfId="0" applyFont="true" applyBorder="true" applyAlignment="true" applyProtection="false">
      <alignment horizontal="left" vertical="center" textRotation="0" wrapText="false" indent="0" shrinkToFit="false"/>
      <protection locked="true" hidden="false"/>
    </xf>
    <xf numFmtId="165" fontId="31" fillId="0" borderId="40" xfId="0" applyFont="true" applyBorder="true" applyAlignment="true" applyProtection="false">
      <alignment horizontal="left" vertical="center" textRotation="0" wrapText="false" indent="0" shrinkToFit="false"/>
      <protection locked="true" hidden="false"/>
    </xf>
    <xf numFmtId="165" fontId="15" fillId="0" borderId="4" xfId="0" applyFont="true" applyBorder="true" applyAlignment="true" applyProtection="false">
      <alignment horizontal="general" vertical="center" textRotation="0" wrapText="true" indent="0" shrinkToFit="false"/>
      <protection locked="true" hidden="false"/>
    </xf>
    <xf numFmtId="165" fontId="14" fillId="0" borderId="37" xfId="0" applyFont="true" applyBorder="true" applyAlignment="true" applyProtection="false">
      <alignment horizontal="general" vertical="center" textRotation="0" wrapText="false" indent="0" shrinkToFit="false"/>
      <protection locked="true" hidden="false"/>
    </xf>
    <xf numFmtId="165" fontId="30" fillId="0" borderId="32" xfId="0" applyFont="true" applyBorder="true" applyAlignment="true" applyProtection="false">
      <alignment horizontal="center" vertical="center" textRotation="0" wrapText="false" indent="0" shrinkToFit="false"/>
      <protection locked="true" hidden="false"/>
    </xf>
    <xf numFmtId="165" fontId="14" fillId="0" borderId="33" xfId="0" applyFont="true" applyBorder="true" applyAlignment="true" applyProtection="false">
      <alignment horizontal="general" vertical="center" textRotation="0" wrapText="false" indent="0" shrinkToFit="false"/>
      <protection locked="true" hidden="false"/>
    </xf>
    <xf numFmtId="165" fontId="15" fillId="0" borderId="15" xfId="0" applyFont="true" applyBorder="true" applyAlignment="true" applyProtection="false">
      <alignment horizontal="left" vertical="center" textRotation="0" wrapText="true" indent="0" shrinkToFit="false"/>
      <protection locked="true" hidden="false"/>
    </xf>
    <xf numFmtId="165" fontId="14" fillId="0" borderId="10" xfId="0" applyFont="true" applyBorder="true" applyAlignment="true" applyProtection="false">
      <alignment horizontal="general" vertical="center" textRotation="0" wrapText="false" indent="0" shrinkToFit="false"/>
      <protection locked="true" hidden="false"/>
    </xf>
    <xf numFmtId="165" fontId="15" fillId="0" borderId="30" xfId="0" applyFont="true" applyBorder="true" applyAlignment="true" applyProtection="false">
      <alignment horizontal="general" vertical="center" textRotation="0" wrapText="true" indent="0" shrinkToFit="false"/>
      <protection locked="true" hidden="false"/>
    </xf>
    <xf numFmtId="165" fontId="14" fillId="0" borderId="21" xfId="0" applyFont="true" applyBorder="true" applyAlignment="true" applyProtection="false">
      <alignment horizontal="general" vertical="center" textRotation="0" wrapText="false" indent="0" shrinkToFit="false"/>
      <protection locked="true" hidden="false"/>
    </xf>
    <xf numFmtId="165" fontId="14" fillId="0" borderId="39" xfId="25" applyFont="true" applyBorder="true" applyAlignment="true" applyProtection="false">
      <alignment horizontal="center" vertical="center" textRotation="0" wrapText="false" indent="0" shrinkToFit="false"/>
      <protection locked="true" hidden="false"/>
    </xf>
    <xf numFmtId="165" fontId="14" fillId="0" borderId="40"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false" indent="0" shrinkToFit="false"/>
      <protection locked="true" hidden="false"/>
    </xf>
    <xf numFmtId="165" fontId="32" fillId="0" borderId="23" xfId="0" applyFont="true" applyBorder="true" applyAlignment="true" applyProtection="false">
      <alignment horizontal="general" vertical="center" textRotation="0" wrapText="false" indent="0" shrinkToFit="true"/>
      <protection locked="true" hidden="false"/>
    </xf>
    <xf numFmtId="165" fontId="31" fillId="0" borderId="1" xfId="0" applyFont="true" applyBorder="true" applyAlignment="true" applyProtection="false">
      <alignment horizontal="general" vertical="center" textRotation="0" wrapText="true" indent="0" shrinkToFit="false"/>
      <protection locked="true" hidden="false"/>
    </xf>
    <xf numFmtId="165" fontId="14" fillId="0" borderId="2" xfId="0" applyFont="true" applyBorder="true" applyAlignment="true" applyProtection="false">
      <alignment horizontal="center"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5" fontId="14" fillId="0" borderId="30" xfId="0" applyFont="true" applyBorder="true" applyAlignment="true" applyProtection="false">
      <alignment horizontal="center" vertical="center" textRotation="0" wrapText="false" indent="0" shrinkToFit="false"/>
      <protection locked="true" hidden="false"/>
    </xf>
    <xf numFmtId="165" fontId="31" fillId="0" borderId="21" xfId="0" applyFont="true" applyBorder="true" applyAlignment="true" applyProtection="false">
      <alignment horizontal="left" vertical="center" textRotation="0" wrapText="false" indent="0" shrinkToFit="false"/>
      <protection locked="true" hidden="false"/>
    </xf>
    <xf numFmtId="169" fontId="14" fillId="0" borderId="0" xfId="0" applyFont="true" applyBorder="false" applyAlignment="true" applyProtection="false">
      <alignment horizontal="general" vertical="center" textRotation="0" wrapText="false" indent="0" shrinkToFit="false"/>
      <protection locked="true" hidden="false"/>
    </xf>
    <xf numFmtId="165" fontId="32" fillId="0" borderId="32" xfId="0" applyFont="true" applyBorder="true" applyAlignment="true" applyProtection="false">
      <alignment horizontal="left" vertical="center" textRotation="0" wrapText="true" indent="0" shrinkToFit="false"/>
      <protection locked="true" hidden="false"/>
    </xf>
    <xf numFmtId="165" fontId="14" fillId="0" borderId="23" xfId="0" applyFont="true" applyBorder="true" applyAlignment="true" applyProtection="false">
      <alignment horizontal="center" vertical="center" textRotation="0" wrapText="false" indent="0" shrinkToFit="false"/>
      <protection locked="true" hidden="false"/>
    </xf>
    <xf numFmtId="169" fontId="14" fillId="0" borderId="39"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false" applyAlignment="true" applyProtection="false">
      <alignment horizontal="center" vertical="center" textRotation="0" wrapText="true" indent="0" shrinkToFit="false"/>
      <protection locked="true" hidden="false"/>
    </xf>
    <xf numFmtId="165" fontId="31" fillId="0" borderId="2" xfId="0" applyFont="true" applyBorder="true" applyAlignment="true" applyProtection="false">
      <alignment horizontal="left" vertical="center" textRotation="0" wrapText="true" indent="0" shrinkToFit="false"/>
      <protection locked="true" hidden="false"/>
    </xf>
    <xf numFmtId="165" fontId="14" fillId="0" borderId="32" xfId="0" applyFont="true" applyBorder="true" applyAlignment="true" applyProtection="false">
      <alignment horizontal="center" vertical="center" textRotation="0" wrapText="true" indent="0" shrinkToFit="false"/>
      <protection locked="true" hidden="false"/>
    </xf>
    <xf numFmtId="165" fontId="32" fillId="0" borderId="0" xfId="0" applyFont="true" applyBorder="false" applyAlignment="true" applyProtection="false">
      <alignment horizontal="general"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true" indent="0" shrinkToFit="false"/>
      <protection locked="true" hidden="false"/>
    </xf>
    <xf numFmtId="165" fontId="31" fillId="0" borderId="2" xfId="0" applyFont="true" applyBorder="true" applyAlignment="true" applyProtection="false">
      <alignment horizontal="general" vertical="center" textRotation="0" wrapText="true" indent="0" shrinkToFit="false"/>
      <protection locked="true" hidden="false"/>
    </xf>
    <xf numFmtId="165" fontId="31" fillId="0" borderId="21" xfId="0" applyFont="true" applyBorder="true" applyAlignment="true" applyProtection="false">
      <alignment horizontal="left" vertical="center" textRotation="0" wrapText="true" indent="0" shrinkToFit="false"/>
      <protection locked="true" hidden="false"/>
    </xf>
    <xf numFmtId="165" fontId="14" fillId="0" borderId="39" xfId="0" applyFont="true" applyBorder="true" applyAlignment="true" applyProtection="false">
      <alignment horizontal="center" vertical="center" textRotation="0" wrapText="false" indent="0" shrinkToFit="false"/>
      <protection locked="true" hidden="false"/>
    </xf>
    <xf numFmtId="165" fontId="14" fillId="0" borderId="32" xfId="0" applyFont="true" applyBorder="true" applyAlignment="true" applyProtection="false">
      <alignment horizontal="center" vertical="center" textRotation="0" wrapText="false" indent="0" shrinkToFit="false"/>
      <protection locked="true" hidden="false"/>
    </xf>
    <xf numFmtId="165" fontId="33" fillId="0" borderId="0" xfId="0" applyFont="true" applyBorder="true" applyAlignment="true" applyProtection="false">
      <alignment horizontal="center" vertical="top" textRotation="0" wrapText="true" indent="0" shrinkToFit="false"/>
      <protection locked="true" hidden="false"/>
    </xf>
    <xf numFmtId="165" fontId="33" fillId="0" borderId="0" xfId="0" applyFont="true" applyBorder="false" applyAlignment="true" applyProtection="false">
      <alignment horizontal="general" vertical="top" textRotation="0" wrapText="false" indent="0" shrinkToFit="false"/>
      <protection locked="true" hidden="false"/>
    </xf>
    <xf numFmtId="165" fontId="33" fillId="0" borderId="0" xfId="0" applyFont="true" applyBorder="true" applyAlignment="true" applyProtection="false">
      <alignment horizontal="general" vertical="top" textRotation="0" wrapText="tru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5" fontId="14" fillId="0" borderId="39" xfId="0" applyFont="true" applyBorder="true" applyAlignment="false" applyProtection="false">
      <alignment horizontal="general" vertical="bottom" textRotation="0" wrapText="false" indent="0" shrinkToFit="false"/>
      <protection locked="true" hidden="false"/>
    </xf>
    <xf numFmtId="165" fontId="14" fillId="0" borderId="32" xfId="0" applyFont="true" applyBorder="true" applyAlignment="false" applyProtection="false">
      <alignment horizontal="general" vertical="bottom" textRotation="0" wrapText="false" indent="0" shrinkToFit="false"/>
      <protection locked="true" hidden="false"/>
    </xf>
    <xf numFmtId="165" fontId="15" fillId="0" borderId="1" xfId="0" applyFont="true" applyBorder="true" applyAlignment="true" applyProtection="false">
      <alignment horizontal="left" vertical="center" textRotation="0" wrapText="false" indent="0" shrinkToFit="true"/>
      <protection locked="true" hidden="false"/>
    </xf>
    <xf numFmtId="165" fontId="33" fillId="0" borderId="1" xfId="0" applyFont="true" applyBorder="true" applyAlignment="true" applyProtection="false">
      <alignment horizontal="left" vertical="center" textRotation="0" wrapText="false" indent="0" shrinkToFit="true"/>
      <protection locked="true" hidden="false"/>
    </xf>
    <xf numFmtId="165" fontId="14" fillId="0" borderId="30" xfId="0" applyFont="true" applyBorder="true" applyAlignment="true" applyProtection="false">
      <alignment horizontal="left" vertical="center" textRotation="0" wrapText="false" indent="0" shrinkToFit="false"/>
      <protection locked="true" hidden="false"/>
    </xf>
    <xf numFmtId="165" fontId="14" fillId="0" borderId="0" xfId="0" applyFont="true" applyBorder="true" applyAlignment="true" applyProtection="false">
      <alignment horizontal="left" vertical="center" textRotation="0" wrapText="false" indent="0" shrinkToFit="false"/>
      <protection locked="true" hidden="false"/>
    </xf>
    <xf numFmtId="165" fontId="14" fillId="0" borderId="3"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true" applyAlignment="true" applyProtection="false">
      <alignment horizontal="left" vertical="center" textRotation="0" wrapText="false" indent="0" shrinkToFit="true"/>
      <protection locked="true" hidden="false"/>
    </xf>
    <xf numFmtId="165" fontId="15" fillId="0" borderId="0" xfId="0" applyFont="true" applyBorder="false" applyAlignment="true" applyProtection="false">
      <alignment horizontal="general" vertical="center" textRotation="0" wrapText="false" indent="0" shrinkToFit="false"/>
      <protection locked="true" hidden="false"/>
    </xf>
    <xf numFmtId="165" fontId="14" fillId="0" borderId="21" xfId="0" applyFont="true" applyBorder="true" applyAlignment="true" applyProtection="false">
      <alignment horizontal="center" vertical="bottom" textRotation="0" wrapText="false" indent="0" shrinkToFit="false"/>
      <protection locked="true" hidden="false"/>
    </xf>
    <xf numFmtId="165" fontId="14" fillId="0" borderId="40" xfId="0" applyFont="true" applyBorder="true" applyAlignment="false" applyProtection="false">
      <alignment horizontal="general" vertical="bottom" textRotation="0" wrapText="false" indent="0" shrinkToFit="false"/>
      <protection locked="true" hidden="false"/>
    </xf>
    <xf numFmtId="165" fontId="14" fillId="0" borderId="2" xfId="0" applyFont="true" applyBorder="true" applyAlignment="true" applyProtection="false">
      <alignment horizontal="general" vertical="center" textRotation="0" wrapText="false" indent="0" shrinkToFit="false"/>
      <protection locked="true" hidden="false"/>
    </xf>
    <xf numFmtId="165" fontId="14" fillId="0" borderId="1" xfId="0" applyFont="true" applyBorder="true" applyAlignment="true" applyProtection="false">
      <alignment horizontal="right" vertical="center" textRotation="0" wrapText="false" indent="0" shrinkToFit="false"/>
      <protection locked="true" hidden="false"/>
    </xf>
    <xf numFmtId="165" fontId="14" fillId="0" borderId="1" xfId="0" applyFont="true" applyBorder="true" applyAlignment="true" applyProtection="false">
      <alignment horizontal="general" vertical="center" textRotation="0" wrapText="false" indent="0" shrinkToFit="false"/>
      <protection locked="true" hidden="false"/>
    </xf>
    <xf numFmtId="165" fontId="33" fillId="0" borderId="0" xfId="0" applyFont="true" applyBorder="true" applyAlignment="true" applyProtection="false">
      <alignment horizontal="left" vertical="center" textRotation="0" wrapText="false" indent="0" shrinkToFit="true"/>
      <protection locked="true" hidden="false"/>
    </xf>
    <xf numFmtId="165" fontId="33" fillId="0" borderId="0" xfId="0" applyFont="true" applyBorder="false" applyAlignment="true" applyProtection="false">
      <alignment horizontal="general" vertical="center" textRotation="0" wrapText="true" indent="0" shrinkToFit="false"/>
      <protection locked="true" hidden="false"/>
    </xf>
    <xf numFmtId="165" fontId="33" fillId="0" borderId="0" xfId="0" applyFont="true" applyBorder="false" applyAlignment="true" applyProtection="false">
      <alignment horizontal="left" vertical="center" textRotation="0" wrapText="true" indent="0" shrinkToFit="false"/>
      <protection locked="true" hidden="false"/>
    </xf>
    <xf numFmtId="165" fontId="33" fillId="0" borderId="0" xfId="0" applyFont="true" applyBorder="false" applyAlignment="true" applyProtection="false">
      <alignment horizontal="left" vertical="bottom" textRotation="0" wrapText="false" indent="0" shrinkToFit="false"/>
      <protection locked="true" hidden="false"/>
    </xf>
    <xf numFmtId="165" fontId="33" fillId="0" borderId="0" xfId="0" applyFont="true" applyBorder="false" applyAlignment="false" applyProtection="false">
      <alignment horizontal="general" vertical="bottom" textRotation="0" wrapText="false" indent="0" shrinkToFit="false"/>
      <protection locked="true" hidden="false"/>
    </xf>
    <xf numFmtId="165" fontId="14" fillId="0" borderId="2" xfId="0" applyFont="true" applyBorder="true" applyAlignment="true" applyProtection="false">
      <alignment horizontal="center" vertical="center" textRotation="0" wrapText="true" indent="0" shrinkToFit="false"/>
      <protection locked="true" hidden="false"/>
    </xf>
    <xf numFmtId="165" fontId="33" fillId="0" borderId="3" xfId="0" applyFont="true" applyBorder="true" applyAlignment="true" applyProtection="false">
      <alignment horizontal="left" vertical="center" textRotation="0" wrapText="true" indent="0" shrinkToFit="false"/>
      <protection locked="true" hidden="false"/>
    </xf>
    <xf numFmtId="165" fontId="33" fillId="0" borderId="3" xfId="0" applyFont="true" applyBorder="true" applyAlignment="true" applyProtection="false">
      <alignment horizontal="general" vertical="center" textRotation="0" wrapText="true" indent="0" shrinkToFit="false"/>
      <protection locked="true" hidden="false"/>
    </xf>
    <xf numFmtId="165" fontId="33" fillId="0" borderId="3" xfId="0" applyFont="true" applyBorder="true" applyAlignment="true" applyProtection="false">
      <alignment horizontal="center" vertical="center" textRotation="0" wrapText="true" indent="0" shrinkToFit="false"/>
      <protection locked="true" hidden="false"/>
    </xf>
    <xf numFmtId="165" fontId="33" fillId="0" borderId="0" xfId="0" applyFont="true" applyBorder="false" applyAlignment="true" applyProtection="false">
      <alignment horizontal="left" vertical="center" textRotation="0" wrapText="false" indent="0" shrinkToFit="false"/>
      <protection locked="true" hidden="false"/>
    </xf>
    <xf numFmtId="165" fontId="33" fillId="0" borderId="0" xfId="0" applyFont="true" applyBorder="false" applyAlignment="true" applyProtection="false">
      <alignment horizontal="general" vertical="center" textRotation="0" wrapText="false" indent="0" shrinkToFit="false"/>
      <protection locked="true" hidden="false"/>
    </xf>
    <xf numFmtId="165" fontId="14" fillId="0" borderId="21" xfId="0" applyFont="true" applyBorder="true" applyAlignment="true" applyProtection="false">
      <alignment horizontal="center" vertical="center" textRotation="0" wrapText="true" indent="0" shrinkToFit="false"/>
      <protection locked="true" hidden="false"/>
    </xf>
    <xf numFmtId="165" fontId="33" fillId="0" borderId="40" xfId="0" applyFont="true" applyBorder="true" applyAlignment="true" applyProtection="false">
      <alignment horizontal="left" vertical="center" textRotation="0" wrapText="true" indent="0" shrinkToFit="false"/>
      <protection locked="true" hidden="false"/>
    </xf>
    <xf numFmtId="165" fontId="33" fillId="0" borderId="32" xfId="0" applyFont="true" applyBorder="true" applyAlignment="true" applyProtection="false">
      <alignment horizontal="left" vertical="center" textRotation="0" wrapText="true" indent="0" shrinkToFit="false"/>
      <protection locked="true" hidden="false"/>
    </xf>
    <xf numFmtId="165" fontId="33" fillId="0" borderId="39" xfId="0" applyFont="true" applyBorder="true" applyAlignment="true" applyProtection="false">
      <alignment horizontal="left" vertical="top" textRotation="0" wrapText="true" indent="0" shrinkToFit="false"/>
      <protection locked="true" hidden="false"/>
    </xf>
    <xf numFmtId="165" fontId="15" fillId="0" borderId="0" xfId="0" applyFont="true" applyBorder="false" applyAlignment="true" applyProtection="false">
      <alignment horizontal="left" vertical="center" textRotation="0" wrapText="false" indent="0" shrinkToFit="false"/>
      <protection locked="true" hidden="false"/>
    </xf>
    <xf numFmtId="165" fontId="33" fillId="0" borderId="0" xfId="0" applyFont="true" applyBorder="true" applyAlignment="true" applyProtection="false">
      <alignment horizontal="left" vertical="center" textRotation="0" wrapText="true" indent="0" shrinkToFit="false"/>
      <protection locked="true" hidden="false"/>
    </xf>
    <xf numFmtId="165" fontId="29" fillId="0" borderId="0" xfId="0" applyFont="true" applyBorder="true" applyAlignment="true" applyProtection="false">
      <alignment horizontal="center" vertical="center" textRotation="0" wrapText="true" indent="0" shrinkToFit="false"/>
      <protection locked="true" hidden="false"/>
    </xf>
    <xf numFmtId="170" fontId="14" fillId="0" borderId="0" xfId="0" applyFont="true" applyBorder="false" applyAlignment="true" applyProtection="false">
      <alignment horizontal="left" vertical="center" textRotation="0" wrapText="false" indent="0" shrinkToFit="false"/>
      <protection locked="true" hidden="false"/>
    </xf>
    <xf numFmtId="165" fontId="14" fillId="0" borderId="0" xfId="0" applyFont="true" applyBorder="true" applyAlignment="true" applyProtection="false">
      <alignment horizontal="left" vertical="top" textRotation="0" wrapText="true" indent="0" shrinkToFit="false"/>
      <protection locked="true" hidden="false"/>
    </xf>
    <xf numFmtId="165" fontId="14" fillId="0" borderId="15" xfId="0" applyFont="true" applyBorder="true" applyAlignment="true" applyProtection="false">
      <alignment horizontal="left" vertical="center" textRotation="0" wrapText="false" indent="0" shrinkToFit="false"/>
      <protection locked="true" hidden="false"/>
    </xf>
    <xf numFmtId="165" fontId="32" fillId="0" borderId="0" xfId="0" applyFont="true" applyBorder="false" applyAlignment="true" applyProtection="false">
      <alignment horizontal="left" vertical="center" textRotation="0" wrapText="false" indent="0" shrinkToFit="false"/>
      <protection locked="true" hidden="false"/>
    </xf>
    <xf numFmtId="165" fontId="32" fillId="0" borderId="1" xfId="0" applyFont="true" applyBorder="true" applyAlignment="true" applyProtection="false">
      <alignment horizontal="center" vertical="center" textRotation="0" wrapText="false" indent="0" shrinkToFit="false"/>
      <protection locked="true" hidden="false"/>
    </xf>
    <xf numFmtId="165" fontId="15" fillId="0" borderId="10" xfId="0" applyFont="true" applyBorder="true" applyAlignment="true" applyProtection="false">
      <alignment horizontal="center" vertical="center" textRotation="0" wrapText="false" indent="0" shrinkToFit="false"/>
      <protection locked="true" hidden="false"/>
    </xf>
    <xf numFmtId="170" fontId="14" fillId="0" borderId="39" xfId="0" applyFont="true" applyBorder="true" applyAlignment="true" applyProtection="false">
      <alignment horizontal="left" vertical="center" textRotation="0" wrapText="false" indent="0" shrinkToFit="false"/>
      <protection locked="true" hidden="false"/>
    </xf>
    <xf numFmtId="165" fontId="14" fillId="0" borderId="32" xfId="0" applyFont="true" applyBorder="true" applyAlignment="true" applyProtection="false">
      <alignment horizontal="left" vertical="top" textRotation="0" wrapText="true" indent="0" shrinkToFit="false"/>
      <protection locked="true" hidden="false"/>
    </xf>
    <xf numFmtId="165" fontId="14" fillId="0" borderId="0" xfId="0" applyFont="true" applyBorder="false" applyAlignment="true" applyProtection="false">
      <alignment horizontal="general" vertical="top" textRotation="0" wrapText="true" indent="0" shrinkToFit="false"/>
      <protection locked="true" hidden="false"/>
    </xf>
    <xf numFmtId="165" fontId="14" fillId="0" borderId="4" xfId="0" applyFont="true" applyBorder="true" applyAlignment="true" applyProtection="false">
      <alignment horizontal="center" vertical="center" textRotation="0" wrapText="false" indent="0" shrinkToFit="false"/>
      <protection locked="true" hidden="false"/>
    </xf>
    <xf numFmtId="165" fontId="14" fillId="0" borderId="3" xfId="0" applyFont="true" applyBorder="true" applyAlignment="true" applyProtection="false">
      <alignment horizontal="center" vertical="center" textRotation="0" wrapText="true" indent="0" shrinkToFit="false"/>
      <protection locked="true" hidden="false"/>
    </xf>
    <xf numFmtId="165" fontId="14" fillId="0" borderId="3" xfId="0" applyFont="true" applyBorder="true" applyAlignment="true" applyProtection="false">
      <alignment horizontal="left" vertical="center" textRotation="0" wrapText="true" indent="0" shrinkToFit="false"/>
      <protection locked="true" hidden="false"/>
    </xf>
    <xf numFmtId="165" fontId="16" fillId="0" borderId="4" xfId="0" applyFont="true" applyBorder="true" applyAlignment="true" applyProtection="false">
      <alignment horizontal="left" vertical="center" textRotation="0" wrapText="true" indent="0" shrinkToFit="false"/>
      <protection locked="true" hidden="false"/>
    </xf>
    <xf numFmtId="165" fontId="16" fillId="0" borderId="15" xfId="0" applyFont="true" applyBorder="true" applyAlignment="true" applyProtection="false">
      <alignment horizontal="left" vertical="center" textRotation="0" wrapText="false" indent="0" shrinkToFit="false"/>
      <protection locked="true" hidden="false"/>
    </xf>
    <xf numFmtId="165" fontId="14" fillId="0" borderId="21" xfId="0" applyFont="true" applyBorder="true" applyAlignment="true" applyProtection="false">
      <alignment horizontal="general" vertical="center" textRotation="0" wrapText="true" indent="0" shrinkToFit="false"/>
      <protection locked="true" hidden="false"/>
    </xf>
    <xf numFmtId="165" fontId="14" fillId="0" borderId="39" xfId="0" applyFont="true" applyBorder="true" applyAlignment="true" applyProtection="false">
      <alignment horizontal="general" vertical="center" textRotation="0" wrapText="true" indent="0" shrinkToFit="false"/>
      <protection locked="true" hidden="false"/>
    </xf>
    <xf numFmtId="165" fontId="0" fillId="0" borderId="0" xfId="35" applyFont="true" applyBorder="false" applyAlignment="true" applyProtection="false">
      <alignment horizontal="general" vertical="center" textRotation="0" wrapText="false" indent="0" shrinkToFit="false"/>
      <protection locked="true" hidden="false"/>
    </xf>
    <xf numFmtId="165" fontId="0" fillId="0" borderId="0" xfId="35" applyFont="true" applyBorder="false" applyAlignment="true" applyProtection="false">
      <alignment horizontal="right" vertical="center" textRotation="0" wrapText="false" indent="0" shrinkToFit="false"/>
      <protection locked="true" hidden="false"/>
    </xf>
    <xf numFmtId="165" fontId="0" fillId="0" borderId="2" xfId="35" applyFont="true" applyBorder="true" applyAlignment="true" applyProtection="false">
      <alignment horizontal="center" vertical="center" textRotation="0" wrapText="false" indent="0" shrinkToFit="false"/>
      <protection locked="true" hidden="false"/>
    </xf>
    <xf numFmtId="165" fontId="0" fillId="0" borderId="1" xfId="35" applyFont="true" applyBorder="true" applyAlignment="true" applyProtection="false">
      <alignment horizontal="center" vertical="center" textRotation="0" wrapText="false" indent="0" shrinkToFit="false"/>
      <protection locked="true" hidden="false"/>
    </xf>
    <xf numFmtId="165" fontId="0" fillId="0" borderId="0" xfId="35" applyFont="true" applyBorder="true" applyAlignment="true" applyProtection="false">
      <alignment horizontal="center" vertical="center" textRotation="0" wrapText="false" indent="0" shrinkToFit="false"/>
      <protection locked="true" hidden="false"/>
    </xf>
    <xf numFmtId="165" fontId="0" fillId="0" borderId="1" xfId="35" applyFont="true" applyBorder="true" applyAlignment="true" applyProtection="false">
      <alignment horizontal="left" vertical="center" textRotation="0" wrapText="false" indent="0" shrinkToFit="false"/>
      <protection locked="true" hidden="false"/>
    </xf>
    <xf numFmtId="165" fontId="0" fillId="0" borderId="2" xfId="35" applyFont="true" applyBorder="true" applyAlignment="true" applyProtection="false">
      <alignment horizontal="left" vertical="center" textRotation="0" wrapText="true" indent="0" shrinkToFit="false"/>
      <protection locked="true" hidden="false"/>
    </xf>
    <xf numFmtId="165" fontId="0" fillId="0" borderId="0" xfId="35" applyFont="true" applyBorder="true" applyAlignment="true" applyProtection="false">
      <alignment horizontal="center" vertical="center" textRotation="0" wrapText="false" indent="0" shrinkToFit="true"/>
      <protection locked="true" hidden="false"/>
    </xf>
    <xf numFmtId="165" fontId="0" fillId="0" borderId="0" xfId="35" applyFont="true" applyBorder="false" applyAlignment="true" applyProtection="false">
      <alignment horizontal="center" vertical="center" textRotation="0" wrapText="false" indent="0" shrinkToFit="false"/>
      <protection locked="true" hidden="false"/>
    </xf>
    <xf numFmtId="165" fontId="10" fillId="0" borderId="1" xfId="35" applyFont="true" applyBorder="true" applyAlignment="true" applyProtection="false">
      <alignment horizontal="center" vertical="center" textRotation="0" wrapText="false" indent="0" shrinkToFit="false"/>
      <protection locked="true" hidden="false"/>
    </xf>
    <xf numFmtId="165" fontId="0" fillId="0" borderId="0" xfId="35" applyFont="true" applyBorder="true" applyAlignment="true" applyProtection="false">
      <alignment horizontal="left" vertical="center" textRotation="0" wrapText="false" indent="0" shrinkToFit="false"/>
      <protection locked="true" hidden="false"/>
    </xf>
    <xf numFmtId="165" fontId="0" fillId="0" borderId="71" xfId="35" applyFont="true" applyBorder="true" applyAlignment="true" applyProtection="false">
      <alignment horizontal="center" vertical="center" textRotation="0" wrapText="false" indent="0" shrinkToFit="false"/>
      <protection locked="true" hidden="false"/>
    </xf>
    <xf numFmtId="165" fontId="0" fillId="0" borderId="72" xfId="35" applyFont="true" applyBorder="true" applyAlignment="true" applyProtection="false">
      <alignment horizontal="center" vertical="center" textRotation="0" wrapText="false" indent="0" shrinkToFit="false"/>
      <protection locked="true" hidden="false"/>
    </xf>
    <xf numFmtId="165" fontId="0" fillId="0" borderId="73" xfId="35" applyFont="true" applyBorder="true" applyAlignment="true" applyProtection="false">
      <alignment horizontal="general" vertical="center" textRotation="0" wrapText="false" indent="0" shrinkToFit="false"/>
      <protection locked="true" hidden="false"/>
    </xf>
    <xf numFmtId="165" fontId="0" fillId="0" borderId="74" xfId="35" applyFont="true" applyBorder="true" applyAlignment="true" applyProtection="false">
      <alignment horizontal="center" vertical="center" textRotation="0" wrapText="false" indent="0" shrinkToFit="false"/>
      <protection locked="true" hidden="false"/>
    </xf>
    <xf numFmtId="165" fontId="0" fillId="0" borderId="75" xfId="35" applyFont="true" applyBorder="true" applyAlignment="true" applyProtection="false">
      <alignment horizontal="general" vertical="center" textRotation="0" wrapText="false" indent="0" shrinkToFit="false"/>
      <protection locked="true" hidden="false"/>
    </xf>
    <xf numFmtId="165" fontId="10" fillId="0" borderId="71" xfId="32" applyFont="true" applyBorder="true" applyAlignment="true" applyProtection="false">
      <alignment horizontal="center" vertical="center" textRotation="0" wrapText="true" indent="0" shrinkToFit="false"/>
      <protection locked="true" hidden="false"/>
    </xf>
    <xf numFmtId="165" fontId="0" fillId="0" borderId="76" xfId="35" applyFont="true" applyBorder="true" applyAlignment="true" applyProtection="false">
      <alignment horizontal="center" vertical="center" textRotation="0" wrapText="false" indent="0" shrinkToFit="false"/>
      <protection locked="true" hidden="false"/>
    </xf>
    <xf numFmtId="165" fontId="0" fillId="0" borderId="77" xfId="35" applyFont="true" applyBorder="true" applyAlignment="true" applyProtection="false">
      <alignment horizontal="center" vertical="center" textRotation="0" wrapText="false" indent="0" shrinkToFit="false"/>
      <protection locked="true" hidden="false"/>
    </xf>
    <xf numFmtId="165" fontId="0" fillId="0" borderId="78" xfId="35" applyFont="true" applyBorder="true" applyAlignment="true" applyProtection="false">
      <alignment horizontal="center" vertical="center" textRotation="0" wrapText="false" indent="0" shrinkToFit="false"/>
      <protection locked="true" hidden="false"/>
    </xf>
    <xf numFmtId="165" fontId="0" fillId="0" borderId="79" xfId="35" applyFont="true" applyBorder="true" applyAlignment="true" applyProtection="false">
      <alignment horizontal="center" vertical="center" textRotation="0" wrapText="false" indent="0" shrinkToFit="false"/>
      <protection locked="true" hidden="false"/>
    </xf>
    <xf numFmtId="165" fontId="4" fillId="0" borderId="76" xfId="32" applyFont="true" applyBorder="true" applyAlignment="true" applyProtection="false">
      <alignment horizontal="center" vertical="center" textRotation="0" wrapText="false" indent="0" shrinkToFit="false"/>
      <protection locked="true" hidden="false"/>
    </xf>
    <xf numFmtId="165" fontId="10" fillId="0" borderId="4" xfId="35" applyFont="true" applyBorder="true" applyAlignment="true" applyProtection="false">
      <alignment horizontal="general" vertical="center" textRotation="0" wrapText="false" indent="0" shrinkToFit="true"/>
      <protection locked="true" hidden="false"/>
    </xf>
    <xf numFmtId="165" fontId="10" fillId="0" borderId="4" xfId="35" applyFont="true" applyBorder="true" applyAlignment="true" applyProtection="false">
      <alignment horizontal="center" vertical="center" textRotation="0" wrapText="false" indent="0" shrinkToFit="false"/>
      <protection locked="true" hidden="false"/>
    </xf>
    <xf numFmtId="165" fontId="10" fillId="0" borderId="80" xfId="35" applyFont="true" applyBorder="true" applyAlignment="true" applyProtection="false">
      <alignment horizontal="center" vertical="center" textRotation="0" wrapText="false" indent="0" shrinkToFit="false"/>
      <protection locked="true" hidden="false"/>
    </xf>
    <xf numFmtId="165" fontId="0" fillId="0" borderId="81" xfId="35" applyFont="true" applyBorder="true" applyAlignment="true" applyProtection="false">
      <alignment horizontal="general" vertical="center" textRotation="0" wrapText="false" indent="0" shrinkToFit="false"/>
      <protection locked="true" hidden="false"/>
    </xf>
    <xf numFmtId="165" fontId="10" fillId="0" borderId="67" xfId="35" applyFont="true" applyBorder="true" applyAlignment="true" applyProtection="false">
      <alignment horizontal="center" vertical="center" textRotation="0" wrapText="false" indent="0" shrinkToFit="false"/>
      <protection locked="true" hidden="false"/>
    </xf>
    <xf numFmtId="165" fontId="0" fillId="0" borderId="67" xfId="35" applyFont="true" applyBorder="true" applyAlignment="true" applyProtection="false">
      <alignment horizontal="center" vertical="center" textRotation="0" wrapText="false" indent="0" shrinkToFit="false"/>
      <protection locked="true" hidden="false"/>
    </xf>
    <xf numFmtId="165" fontId="0" fillId="0" borderId="82" xfId="35" applyFont="true" applyBorder="true" applyAlignment="true" applyProtection="false">
      <alignment horizontal="center" vertical="center" textRotation="0" wrapText="false" indent="0" shrinkToFit="false"/>
      <protection locked="true" hidden="false"/>
    </xf>
    <xf numFmtId="165" fontId="0" fillId="0" borderId="83" xfId="35" applyFont="true" applyBorder="true" applyAlignment="true" applyProtection="false">
      <alignment horizontal="general" vertical="center" textRotation="0" wrapText="false" indent="0" shrinkToFit="false"/>
      <protection locked="true" hidden="false"/>
    </xf>
    <xf numFmtId="165" fontId="0" fillId="0" borderId="84" xfId="35" applyFont="true" applyBorder="true" applyAlignment="true" applyProtection="false">
      <alignment horizontal="center" vertical="center" textRotation="0" wrapText="false" indent="0" shrinkToFit="false"/>
      <protection locked="true" hidden="false"/>
    </xf>
    <xf numFmtId="165" fontId="0" fillId="0" borderId="83" xfId="35" applyFont="true" applyBorder="true" applyAlignment="true" applyProtection="false">
      <alignment horizontal="center" vertical="center" textRotation="0" wrapText="false" indent="0" shrinkToFit="false"/>
      <protection locked="true" hidden="false"/>
    </xf>
    <xf numFmtId="165" fontId="0" fillId="0" borderId="83" xfId="35" applyFont="true" applyBorder="true" applyAlignment="true" applyProtection="false">
      <alignment horizontal="right" vertical="center" textRotation="0" wrapText="false" indent="0" shrinkToFit="false"/>
      <protection locked="true" hidden="false"/>
    </xf>
    <xf numFmtId="165" fontId="0" fillId="0" borderId="4" xfId="35" applyFont="true" applyBorder="true" applyAlignment="true" applyProtection="false">
      <alignment horizontal="center" vertical="center" textRotation="0" wrapText="false" indent="0" shrinkToFit="false"/>
      <protection locked="true" hidden="false"/>
    </xf>
    <xf numFmtId="165" fontId="0" fillId="0" borderId="85" xfId="35" applyFont="true" applyBorder="true" applyAlignment="true" applyProtection="false">
      <alignment horizontal="general" vertical="center" textRotation="0" wrapText="false" indent="0" shrinkToFit="false"/>
      <protection locked="true" hidden="false"/>
    </xf>
    <xf numFmtId="165" fontId="4" fillId="0" borderId="86" xfId="32" applyFont="true" applyBorder="true" applyAlignment="true" applyProtection="false">
      <alignment horizontal="right" vertical="center" textRotation="0" wrapText="false" indent="0" shrinkToFit="false"/>
      <protection locked="true" hidden="false"/>
    </xf>
    <xf numFmtId="165" fontId="0" fillId="0" borderId="87" xfId="32" applyFont="true" applyBorder="true" applyAlignment="true" applyProtection="false">
      <alignment horizontal="center" vertical="center" textRotation="0" wrapText="false" indent="0" shrinkToFit="false"/>
      <protection locked="true" hidden="false"/>
    </xf>
    <xf numFmtId="165" fontId="4" fillId="0" borderId="88" xfId="32" applyFont="true" applyBorder="true" applyAlignment="true" applyProtection="false">
      <alignment horizontal="center" vertical="center" textRotation="0" wrapText="false" indent="0" shrinkToFit="false"/>
      <protection locked="true" hidden="false"/>
    </xf>
    <xf numFmtId="165" fontId="4" fillId="0" borderId="89" xfId="32" applyFont="true" applyBorder="true" applyAlignment="true" applyProtection="false">
      <alignment horizontal="center" vertical="center" textRotation="0" wrapText="false" indent="0" shrinkToFit="false"/>
      <protection locked="true" hidden="false"/>
    </xf>
    <xf numFmtId="165" fontId="0" fillId="0" borderId="67" xfId="32" applyFont="true" applyBorder="true" applyAlignment="true" applyProtection="false">
      <alignment horizontal="center" vertical="center" textRotation="0" wrapText="false" indent="0" shrinkToFit="false"/>
      <protection locked="true" hidden="false"/>
    </xf>
    <xf numFmtId="165" fontId="4" fillId="0" borderId="67" xfId="32" applyFont="true" applyBorder="true" applyAlignment="true" applyProtection="false">
      <alignment horizontal="center" vertical="center" textRotation="0" wrapText="false" indent="0" shrinkToFit="false"/>
      <protection locked="true" hidden="false"/>
    </xf>
    <xf numFmtId="165" fontId="34" fillId="0" borderId="0" xfId="32" applyFont="true" applyBorder="false" applyAlignment="true" applyProtection="false">
      <alignment horizontal="general" vertical="center" textRotation="0" wrapText="false" indent="0" shrinkToFit="false"/>
      <protection locked="true" hidden="false"/>
    </xf>
    <xf numFmtId="165" fontId="34" fillId="0" borderId="0" xfId="32" applyFont="true" applyBorder="false" applyAlignment="true" applyProtection="false">
      <alignment horizontal="right" vertical="center" textRotation="0" wrapText="false" indent="0" shrinkToFit="false"/>
      <protection locked="true" hidden="false"/>
    </xf>
    <xf numFmtId="165" fontId="34" fillId="0" borderId="0" xfId="32" applyFont="true" applyBorder="true" applyAlignment="true" applyProtection="false">
      <alignment horizontal="left" vertical="center" textRotation="0" wrapText="false" indent="0" shrinkToFit="false"/>
      <protection locked="true" hidden="false"/>
    </xf>
    <xf numFmtId="165" fontId="34" fillId="0" borderId="0" xfId="35" applyFont="true" applyBorder="false" applyAlignment="true" applyProtection="false">
      <alignment horizontal="general" vertical="center" textRotation="0" wrapText="false" indent="0" shrinkToFit="false"/>
      <protection locked="true" hidden="false"/>
    </xf>
    <xf numFmtId="165" fontId="34" fillId="0" borderId="0" xfId="35" applyFont="true" applyBorder="false" applyAlignment="true" applyProtection="false">
      <alignment horizontal="right" vertical="center" textRotation="0" wrapText="false" indent="0" shrinkToFit="false"/>
      <protection locked="true" hidden="false"/>
    </xf>
    <xf numFmtId="165" fontId="34" fillId="0" borderId="0" xfId="35" applyFont="true" applyBorder="true" applyAlignment="true" applyProtection="false">
      <alignment horizontal="left" vertical="center" textRotation="0" wrapText="false" indent="0" shrinkToFit="false"/>
      <protection locked="true" hidden="false"/>
    </xf>
    <xf numFmtId="165" fontId="35" fillId="0" borderId="0" xfId="35" applyFont="true" applyBorder="false" applyAlignment="true" applyProtection="false">
      <alignment horizontal="general" vertical="center" textRotation="0" wrapText="false" indent="0" shrinkToFit="false"/>
      <protection locked="true" hidden="false"/>
    </xf>
    <xf numFmtId="165" fontId="0" fillId="0" borderId="90" xfId="35" applyFont="true" applyBorder="true" applyAlignment="true" applyProtection="false">
      <alignment horizontal="center" vertical="center" textRotation="0" wrapText="false" indent="0" shrinkToFit="false"/>
      <protection locked="true" hidden="false"/>
    </xf>
    <xf numFmtId="165" fontId="0" fillId="0" borderId="91" xfId="35" applyFont="true" applyBorder="true" applyAlignment="true" applyProtection="false">
      <alignment horizontal="center" vertical="center" textRotation="0" wrapText="false" indent="0" shrinkToFit="false"/>
      <protection locked="true" hidden="false"/>
    </xf>
    <xf numFmtId="165" fontId="0" fillId="0" borderId="92" xfId="35" applyFont="true" applyBorder="true" applyAlignment="true" applyProtection="false">
      <alignment horizontal="center" vertical="center" textRotation="0" wrapText="false" indent="0" shrinkToFit="false"/>
      <protection locked="true" hidden="false"/>
    </xf>
    <xf numFmtId="165" fontId="0" fillId="0" borderId="93" xfId="35" applyFont="true" applyBorder="true" applyAlignment="true" applyProtection="false">
      <alignment horizontal="center" vertical="center" textRotation="0" wrapText="false" indent="0" shrinkToFit="false"/>
      <protection locked="true" hidden="false"/>
    </xf>
    <xf numFmtId="165" fontId="7" fillId="0" borderId="0" xfId="35" applyFont="true" applyBorder="true" applyAlignment="true" applyProtection="false">
      <alignment horizontal="left" vertical="center" textRotation="0" wrapText="true" indent="0" shrinkToFit="false"/>
      <protection locked="true" hidden="false"/>
    </xf>
    <xf numFmtId="165" fontId="36" fillId="0" borderId="0" xfId="35" applyFont="true" applyBorder="false" applyAlignment="true" applyProtection="false">
      <alignment horizontal="general" vertical="center" textRotation="0" wrapText="false" indent="0" shrinkToFit="false"/>
      <protection locked="true" hidden="false"/>
    </xf>
    <xf numFmtId="165" fontId="34" fillId="0" borderId="0" xfId="35" applyFont="true" applyBorder="true" applyAlignment="true" applyProtection="false">
      <alignment horizontal="left" vertical="center" textRotation="0" wrapText="true" indent="0" shrinkToFit="false"/>
      <protection locked="true" hidden="false"/>
    </xf>
    <xf numFmtId="165" fontId="4" fillId="0" borderId="0" xfId="32" applyFont="true" applyBorder="false" applyAlignment="true" applyProtection="false">
      <alignment horizontal="general" vertical="center" textRotation="0" wrapText="false" indent="0" shrinkToFit="false"/>
      <protection locked="true" hidden="false"/>
    </xf>
    <xf numFmtId="165" fontId="10" fillId="0" borderId="1" xfId="32" applyFont="true" applyBorder="true" applyAlignment="true" applyProtection="false">
      <alignment horizontal="center" vertical="center" textRotation="0" wrapText="false" indent="0" shrinkToFit="false"/>
      <protection locked="true" hidden="false"/>
    </xf>
    <xf numFmtId="165" fontId="4" fillId="0" borderId="2" xfId="32" applyFont="true" applyBorder="true" applyAlignment="true" applyProtection="false">
      <alignment horizontal="center" vertical="center" textRotation="0" wrapText="false" indent="0" shrinkToFit="false"/>
      <protection locked="true" hidden="false"/>
    </xf>
    <xf numFmtId="165" fontId="4" fillId="0" borderId="15" xfId="32" applyFont="true" applyBorder="true" applyAlignment="true" applyProtection="false">
      <alignment horizontal="general" vertical="center" textRotation="0" wrapText="false" indent="0" shrinkToFit="false"/>
      <protection locked="true" hidden="false"/>
    </xf>
    <xf numFmtId="165" fontId="4" fillId="0" borderId="1" xfId="32" applyFont="true" applyBorder="true" applyAlignment="true" applyProtection="false">
      <alignment horizontal="center" vertical="center" textRotation="0" wrapText="false" indent="0" shrinkToFit="false"/>
      <protection locked="true" hidden="false"/>
    </xf>
    <xf numFmtId="165" fontId="4" fillId="0" borderId="0" xfId="32" applyFont="true" applyBorder="false" applyAlignment="true" applyProtection="false">
      <alignment horizontal="center" vertical="center" textRotation="0" wrapText="false" indent="0" shrinkToFit="false"/>
      <protection locked="true" hidden="false"/>
    </xf>
    <xf numFmtId="165" fontId="0" fillId="0" borderId="0" xfId="32" applyFont="true" applyBorder="false" applyAlignment="true" applyProtection="false">
      <alignment horizontal="general" vertical="center" textRotation="0" wrapText="false" indent="0" shrinkToFit="false"/>
      <protection locked="true" hidden="false"/>
    </xf>
    <xf numFmtId="165" fontId="0" fillId="0" borderId="71" xfId="32" applyFont="true" applyBorder="true" applyAlignment="true" applyProtection="false">
      <alignment horizontal="center" vertical="center" textRotation="0" wrapText="false" indent="0" shrinkToFit="false"/>
      <protection locked="true" hidden="false"/>
    </xf>
    <xf numFmtId="165" fontId="0" fillId="0" borderId="72" xfId="32" applyFont="true" applyBorder="true" applyAlignment="true" applyProtection="false">
      <alignment horizontal="general" vertical="center" textRotation="0" wrapText="false" indent="0" shrinkToFit="false"/>
      <protection locked="true" hidden="false"/>
    </xf>
    <xf numFmtId="165" fontId="0" fillId="0" borderId="94" xfId="32" applyFont="true" applyBorder="true" applyAlignment="true" applyProtection="false">
      <alignment horizontal="general" vertical="center" textRotation="0" wrapText="false" indent="0" shrinkToFit="false"/>
      <protection locked="true" hidden="false"/>
    </xf>
    <xf numFmtId="165" fontId="0" fillId="0" borderId="74" xfId="32" applyFont="true" applyBorder="true" applyAlignment="true" applyProtection="false">
      <alignment horizontal="general" vertical="center" textRotation="0" wrapText="false" indent="0" shrinkToFit="false"/>
      <protection locked="true" hidden="false"/>
    </xf>
    <xf numFmtId="165" fontId="0" fillId="0" borderId="94" xfId="32" applyFont="true" applyBorder="true" applyAlignment="true" applyProtection="false">
      <alignment horizontal="left" vertical="center" textRotation="0" wrapText="false" indent="0" shrinkToFit="false"/>
      <protection locked="true" hidden="false"/>
    </xf>
    <xf numFmtId="165" fontId="0" fillId="0" borderId="95" xfId="32" applyFont="true" applyBorder="true" applyAlignment="true" applyProtection="false">
      <alignment horizontal="center" vertical="center" textRotation="0" wrapText="true" indent="0" shrinkToFit="false"/>
      <protection locked="true" hidden="false"/>
    </xf>
    <xf numFmtId="165" fontId="0" fillId="0" borderId="76" xfId="32" applyFont="true" applyBorder="true" applyAlignment="true" applyProtection="false">
      <alignment horizontal="center" vertical="center" textRotation="0" wrapText="false" indent="0" shrinkToFit="false"/>
      <protection locked="true" hidden="false"/>
    </xf>
    <xf numFmtId="165" fontId="0" fillId="0" borderId="96" xfId="32" applyFont="true" applyBorder="true" applyAlignment="true" applyProtection="false">
      <alignment horizontal="center" vertical="center" textRotation="0" wrapText="false" indent="0" shrinkToFit="false"/>
      <protection locked="true" hidden="false"/>
    </xf>
    <xf numFmtId="165" fontId="0" fillId="0" borderId="97" xfId="32" applyFont="true" applyBorder="true" applyAlignment="true" applyProtection="false">
      <alignment horizontal="general" vertical="center" textRotation="0" wrapText="false" indent="0" shrinkToFit="false"/>
      <protection locked="true" hidden="false"/>
    </xf>
    <xf numFmtId="165" fontId="0" fillId="0" borderId="98" xfId="32" applyFont="true" applyBorder="true" applyAlignment="true" applyProtection="false">
      <alignment horizontal="center" vertical="center" textRotation="0" wrapText="false" indent="0" shrinkToFit="false"/>
      <protection locked="true" hidden="false"/>
    </xf>
    <xf numFmtId="165" fontId="0" fillId="0" borderId="98" xfId="32" applyFont="true" applyBorder="true" applyAlignment="true" applyProtection="false">
      <alignment horizontal="general" vertical="center" textRotation="0" wrapText="false" indent="0" shrinkToFit="false"/>
      <protection locked="true" hidden="false"/>
    </xf>
    <xf numFmtId="165" fontId="0" fillId="0" borderId="99" xfId="32" applyFont="true" applyBorder="true" applyAlignment="true" applyProtection="false">
      <alignment horizontal="center" vertical="center" textRotation="0" wrapText="false" indent="0" shrinkToFit="false"/>
      <protection locked="true" hidden="false"/>
    </xf>
    <xf numFmtId="165" fontId="0" fillId="0" borderId="4" xfId="32" applyFont="true" applyBorder="true" applyAlignment="true" applyProtection="false">
      <alignment horizontal="general" vertical="center" textRotation="0" wrapText="false" indent="0" shrinkToFit="true"/>
      <protection locked="true" hidden="false"/>
    </xf>
    <xf numFmtId="165" fontId="0" fillId="0" borderId="4" xfId="32" applyFont="true" applyBorder="true" applyAlignment="true" applyProtection="false">
      <alignment horizontal="center" vertical="center" textRotation="0" wrapText="false" indent="0" shrinkToFit="false"/>
      <protection locked="true" hidden="false"/>
    </xf>
    <xf numFmtId="165" fontId="0" fillId="0" borderId="37" xfId="32" applyFont="true" applyBorder="true" applyAlignment="true" applyProtection="false">
      <alignment horizontal="center" vertical="center" textRotation="0" wrapText="false" indent="0" shrinkToFit="false"/>
      <protection locked="true" hidden="false"/>
    </xf>
    <xf numFmtId="165" fontId="0" fillId="0" borderId="80" xfId="32" applyFont="true" applyBorder="true" applyAlignment="true" applyProtection="false">
      <alignment horizontal="center" vertical="center" textRotation="0" wrapText="false" indent="0" shrinkToFit="false"/>
      <protection locked="true" hidden="false"/>
    </xf>
    <xf numFmtId="165" fontId="0" fillId="0" borderId="81" xfId="32" applyFont="true" applyBorder="true" applyAlignment="true" applyProtection="false">
      <alignment horizontal="general" vertical="center" textRotation="0" wrapText="false" indent="0" shrinkToFit="false"/>
      <protection locked="true" hidden="false"/>
    </xf>
    <xf numFmtId="165" fontId="0" fillId="0" borderId="67" xfId="32" applyFont="true" applyBorder="true" applyAlignment="true" applyProtection="false">
      <alignment horizontal="center" vertical="center" textRotation="0" wrapText="false" indent="0" shrinkToFit="true"/>
      <protection locked="true" hidden="false"/>
    </xf>
    <xf numFmtId="165" fontId="0" fillId="0" borderId="46" xfId="32" applyFont="true" applyBorder="true" applyAlignment="true" applyProtection="false">
      <alignment horizontal="center" vertical="center" textRotation="0" wrapText="false" indent="0" shrinkToFit="false"/>
      <protection locked="true" hidden="false"/>
    </xf>
    <xf numFmtId="165" fontId="0" fillId="0" borderId="82" xfId="32" applyFont="true" applyBorder="true" applyAlignment="true" applyProtection="false">
      <alignment horizontal="center" vertical="center" textRotation="0" wrapText="false" indent="0" shrinkToFit="false"/>
      <protection locked="true" hidden="false"/>
    </xf>
    <xf numFmtId="165" fontId="0" fillId="0" borderId="83" xfId="32" applyFont="true" applyBorder="true" applyAlignment="true" applyProtection="false">
      <alignment horizontal="general" vertical="center" textRotation="0" wrapText="false" indent="0" shrinkToFit="false"/>
      <protection locked="true" hidden="false"/>
    </xf>
    <xf numFmtId="165" fontId="0" fillId="0" borderId="1" xfId="32" applyFont="true" applyBorder="true" applyAlignment="true" applyProtection="false">
      <alignment horizontal="center" vertical="center" textRotation="0" wrapText="false" indent="0" shrinkToFit="true"/>
      <protection locked="true" hidden="false"/>
    </xf>
    <xf numFmtId="165" fontId="0" fillId="0" borderId="2" xfId="32" applyFont="true" applyBorder="true" applyAlignment="true" applyProtection="false">
      <alignment horizontal="center" vertical="center" textRotation="0" wrapText="false" indent="0" shrinkToFit="false"/>
      <protection locked="true" hidden="false"/>
    </xf>
    <xf numFmtId="165" fontId="0" fillId="0" borderId="84" xfId="32" applyFont="true" applyBorder="true" applyAlignment="true" applyProtection="false">
      <alignment horizontal="center" vertical="center" textRotation="0" wrapText="false" indent="0" shrinkToFit="false"/>
      <protection locked="true" hidden="false"/>
    </xf>
    <xf numFmtId="165" fontId="0" fillId="0" borderId="83" xfId="32" applyFont="true" applyBorder="true" applyAlignment="true" applyProtection="false">
      <alignment horizontal="center" vertical="center" textRotation="0" wrapText="false" indent="0" shrinkToFit="false"/>
      <protection locked="true" hidden="false"/>
    </xf>
    <xf numFmtId="165" fontId="0" fillId="0" borderId="83" xfId="32" applyFont="true" applyBorder="true" applyAlignment="true" applyProtection="false">
      <alignment horizontal="right" vertical="center" textRotation="0" wrapText="false" indent="0" shrinkToFit="false"/>
      <protection locked="true" hidden="false"/>
    </xf>
    <xf numFmtId="165" fontId="0" fillId="0" borderId="85" xfId="32" applyFont="true" applyBorder="true" applyAlignment="true" applyProtection="false">
      <alignment horizontal="general" vertical="center" textRotation="0" wrapText="false" indent="0" shrinkToFit="false"/>
      <protection locked="true" hidden="false"/>
    </xf>
    <xf numFmtId="165" fontId="0" fillId="0" borderId="100" xfId="32" applyFont="true" applyBorder="true" applyAlignment="true" applyProtection="false">
      <alignment horizontal="center" vertical="center" textRotation="0" wrapText="false" indent="0" shrinkToFit="false"/>
      <protection locked="true" hidden="false"/>
    </xf>
    <xf numFmtId="165" fontId="0" fillId="0" borderId="101" xfId="32" applyFont="true" applyBorder="true" applyAlignment="true" applyProtection="false">
      <alignment horizontal="right" vertical="center" textRotation="0" wrapText="false" indent="0" shrinkToFit="false"/>
      <protection locked="true" hidden="false"/>
    </xf>
    <xf numFmtId="165" fontId="0" fillId="0" borderId="88" xfId="32" applyFont="true" applyBorder="true" applyAlignment="true" applyProtection="false">
      <alignment horizontal="center" vertical="center" textRotation="0" wrapText="false" indent="0" shrinkToFit="false"/>
      <protection locked="true" hidden="false"/>
    </xf>
    <xf numFmtId="165" fontId="0" fillId="0" borderId="0" xfId="35" applyFont="true" applyBorder="true" applyAlignment="true" applyProtection="false">
      <alignment horizontal="general" vertical="center" textRotation="0" wrapText="false" indent="0" shrinkToFit="false"/>
      <protection locked="true" hidden="false"/>
    </xf>
    <xf numFmtId="165" fontId="37" fillId="0" borderId="0" xfId="35" applyFont="true" applyBorder="false" applyAlignment="true" applyProtection="false">
      <alignment horizontal="general" vertical="center" textRotation="0" wrapText="false" indent="0" shrinkToFit="false"/>
      <protection locked="true" hidden="false"/>
    </xf>
    <xf numFmtId="165" fontId="0" fillId="0" borderId="72" xfId="32" applyFont="true" applyBorder="true" applyAlignment="true" applyProtection="false">
      <alignment horizontal="center" vertical="center" textRotation="0" wrapText="false" indent="0" shrinkToFit="false"/>
      <protection locked="true" hidden="false"/>
    </xf>
    <xf numFmtId="165" fontId="0" fillId="0" borderId="73" xfId="32" applyFont="true" applyBorder="true" applyAlignment="true" applyProtection="false">
      <alignment horizontal="general" vertical="center" textRotation="0" wrapText="false" indent="0" shrinkToFit="false"/>
      <protection locked="true" hidden="false"/>
    </xf>
    <xf numFmtId="165" fontId="0" fillId="0" borderId="74" xfId="32" applyFont="true" applyBorder="true" applyAlignment="true" applyProtection="false">
      <alignment horizontal="center" vertical="center" textRotation="0" wrapText="false" indent="0" shrinkToFit="false"/>
      <protection locked="true" hidden="false"/>
    </xf>
    <xf numFmtId="165" fontId="0" fillId="0" borderId="75" xfId="32" applyFont="true" applyBorder="true" applyAlignment="true" applyProtection="false">
      <alignment horizontal="general" vertical="center" textRotation="0" wrapText="false" indent="0" shrinkToFit="false"/>
      <protection locked="true" hidden="false"/>
    </xf>
    <xf numFmtId="165" fontId="0" fillId="0" borderId="71" xfId="32" applyFont="true" applyBorder="true" applyAlignment="true" applyProtection="false">
      <alignment horizontal="center" vertical="center" textRotation="0" wrapText="true" indent="0" shrinkToFit="false"/>
      <protection locked="true" hidden="false"/>
    </xf>
    <xf numFmtId="165" fontId="0" fillId="0" borderId="77" xfId="32" applyFont="true" applyBorder="true" applyAlignment="true" applyProtection="false">
      <alignment horizontal="center" vertical="center" textRotation="0" wrapText="false" indent="0" shrinkToFit="false"/>
      <protection locked="true" hidden="false"/>
    </xf>
    <xf numFmtId="165" fontId="0" fillId="0" borderId="78" xfId="32" applyFont="true" applyBorder="true" applyAlignment="true" applyProtection="false">
      <alignment horizontal="center" vertical="center" textRotation="0" wrapText="false" indent="0" shrinkToFit="false"/>
      <protection locked="true" hidden="false"/>
    </xf>
    <xf numFmtId="165" fontId="0" fillId="0" borderId="79" xfId="32" applyFont="true" applyBorder="true" applyAlignment="true" applyProtection="false">
      <alignment horizontal="center" vertical="center" textRotation="0" wrapText="false" indent="0" shrinkToFit="false"/>
      <protection locked="true" hidden="false"/>
    </xf>
    <xf numFmtId="165" fontId="0" fillId="0" borderId="102" xfId="32" applyFont="true" applyBorder="true" applyAlignment="true" applyProtection="false">
      <alignment horizontal="center" vertical="center" textRotation="0" wrapText="false" indent="0" shrinkToFit="false"/>
      <protection locked="true" hidden="false"/>
    </xf>
    <xf numFmtId="165" fontId="0" fillId="0" borderId="68" xfId="32" applyFont="true" applyBorder="true" applyAlignment="true" applyProtection="false">
      <alignment horizontal="center" vertical="center" textRotation="0" wrapText="false" indent="0" shrinkToFit="false"/>
      <protection locked="true" hidden="false"/>
    </xf>
    <xf numFmtId="165" fontId="0" fillId="0" borderId="1" xfId="32" applyFont="true" applyBorder="true" applyAlignment="true" applyProtection="false">
      <alignment horizontal="center" vertical="center" textRotation="0" wrapText="false" indent="0" shrinkToFit="false"/>
      <protection locked="true" hidden="false"/>
    </xf>
    <xf numFmtId="165" fontId="0" fillId="0" borderId="43" xfId="32" applyFont="true" applyBorder="true" applyAlignment="true" applyProtection="false">
      <alignment horizontal="center" vertical="center" textRotation="0" wrapText="false" indent="0" shrinkToFit="false"/>
      <protection locked="true" hidden="false"/>
    </xf>
    <xf numFmtId="165" fontId="0" fillId="0" borderId="86" xfId="32" applyFont="true" applyBorder="true" applyAlignment="true" applyProtection="false">
      <alignment horizontal="center" vertical="center" textRotation="0" wrapText="false" indent="0" shrinkToFit="false"/>
      <protection locked="true" hidden="false"/>
    </xf>
    <xf numFmtId="165" fontId="0" fillId="0" borderId="101" xfId="32" applyFont="true" applyBorder="true" applyAlignment="true" applyProtection="false">
      <alignment horizontal="center" vertical="center" textRotation="0" wrapText="false" indent="0" shrinkToFit="false"/>
      <protection locked="true" hidden="false"/>
    </xf>
    <xf numFmtId="165" fontId="0" fillId="0" borderId="0" xfId="34" applyFont="true" applyBorder="true" applyAlignment="true" applyProtection="false">
      <alignment horizontal="left" vertical="center" textRotation="0" wrapText="false" indent="0" shrinkToFit="false"/>
      <protection locked="true" hidden="false"/>
    </xf>
    <xf numFmtId="165" fontId="34" fillId="0" borderId="0" xfId="34" applyFont="true" applyBorder="false" applyAlignment="true" applyProtection="false">
      <alignment horizontal="general" vertical="center" textRotation="0" wrapText="false" indent="0" shrinkToFit="false"/>
      <protection locked="true" hidden="false"/>
    </xf>
    <xf numFmtId="165" fontId="0" fillId="0" borderId="39" xfId="35" applyFont="true" applyBorder="true" applyAlignment="true" applyProtection="false">
      <alignment horizontal="left" vertical="center" textRotation="0" wrapText="false" indent="0" shrinkToFit="false"/>
      <protection locked="true" hidden="false"/>
    </xf>
    <xf numFmtId="165" fontId="10" fillId="0" borderId="2" xfId="35" applyFont="true" applyBorder="true" applyAlignment="true" applyProtection="false">
      <alignment horizontal="center" vertical="center" textRotation="0" wrapText="false" indent="0" shrinkToFit="false"/>
      <protection locked="true" hidden="false"/>
    </xf>
    <xf numFmtId="165" fontId="10" fillId="0" borderId="103" xfId="35" applyFont="true" applyBorder="true" applyAlignment="true" applyProtection="false">
      <alignment horizontal="center" vertical="center" textRotation="0" wrapText="true" indent="0" shrinkToFit="true"/>
      <protection locked="true" hidden="false"/>
    </xf>
    <xf numFmtId="165" fontId="0" fillId="0" borderId="1" xfId="35" applyFont="true" applyBorder="true" applyAlignment="true" applyProtection="false">
      <alignment horizontal="general" vertical="center" textRotation="0" wrapText="false" indent="0" shrinkToFit="false"/>
      <protection locked="true" hidden="false"/>
    </xf>
    <xf numFmtId="165" fontId="0" fillId="0" borderId="2" xfId="35" applyFont="true" applyBorder="true" applyAlignment="true" applyProtection="false">
      <alignment horizontal="general" vertical="center" textRotation="0" wrapText="false" indent="0" shrinkToFit="false"/>
      <protection locked="true" hidden="false"/>
    </xf>
    <xf numFmtId="165" fontId="0" fillId="0" borderId="104" xfId="35" applyFont="true" applyBorder="true" applyAlignment="true" applyProtection="false">
      <alignment horizontal="center" vertical="center" textRotation="0" wrapText="false" indent="0" shrinkToFit="false"/>
      <protection locked="true" hidden="false"/>
    </xf>
    <xf numFmtId="165" fontId="0" fillId="0" borderId="105" xfId="32" applyFont="true" applyBorder="true" applyAlignment="true" applyProtection="false">
      <alignment horizontal="general" vertical="center" textRotation="0" wrapText="false" indent="0" shrinkToFit="true"/>
      <protection locked="true" hidden="false"/>
    </xf>
    <xf numFmtId="165" fontId="0" fillId="0" borderId="106" xfId="32" applyFont="true" applyBorder="true" applyAlignment="true" applyProtection="false">
      <alignment horizontal="center" vertical="center" textRotation="0" wrapText="false" indent="0" shrinkToFit="false"/>
      <protection locked="true" hidden="false"/>
    </xf>
    <xf numFmtId="165" fontId="0" fillId="0" borderId="107" xfId="32" applyFont="true" applyBorder="true" applyAlignment="true" applyProtection="false">
      <alignment horizontal="center" vertical="center" textRotation="0" wrapText="false" indent="0" shrinkToFit="false"/>
      <protection locked="true" hidden="false"/>
    </xf>
    <xf numFmtId="165" fontId="0" fillId="0" borderId="105" xfId="32" applyFont="true" applyBorder="true" applyAlignment="true" applyProtection="false">
      <alignment horizontal="center" vertical="center" textRotation="0" wrapText="false" indent="0" shrinkToFit="false"/>
      <protection locked="true" hidden="false"/>
    </xf>
    <xf numFmtId="165" fontId="0" fillId="0" borderId="86" xfId="32" applyFont="true" applyBorder="true" applyAlignment="true" applyProtection="false">
      <alignment horizontal="right" vertical="center" textRotation="0" wrapText="false" indent="0" shrinkToFit="false"/>
      <protection locked="true" hidden="false"/>
    </xf>
    <xf numFmtId="165" fontId="0" fillId="0" borderId="85" xfId="32" applyFont="true" applyBorder="true" applyAlignment="true" applyProtection="false">
      <alignment horizontal="center" vertical="center" textRotation="0" wrapText="false" indent="0" shrinkToFit="false"/>
      <protection locked="true" hidden="false"/>
    </xf>
    <xf numFmtId="165" fontId="0" fillId="0" borderId="30" xfId="32" applyFont="true" applyBorder="true" applyAlignment="true" applyProtection="false">
      <alignment horizontal="center" vertical="center" textRotation="0" wrapText="false" indent="0" shrinkToFit="false"/>
      <protection locked="true" hidden="false"/>
    </xf>
    <xf numFmtId="165" fontId="0" fillId="0" borderId="108" xfId="32" applyFont="true" applyBorder="true" applyAlignment="true" applyProtection="false">
      <alignment horizontal="center" vertical="center" textRotation="0" wrapText="false" indent="0" shrinkToFit="false"/>
      <protection locked="true" hidden="false"/>
    </xf>
    <xf numFmtId="165" fontId="0" fillId="0" borderId="0" xfId="32" applyFont="true" applyBorder="false" applyAlignment="true" applyProtection="false">
      <alignment horizontal="center" vertical="center" textRotation="0" wrapText="false" indent="0" shrinkToFit="false"/>
      <protection locked="true" hidden="false"/>
    </xf>
    <xf numFmtId="165" fontId="0" fillId="0" borderId="0" xfId="32" applyFont="true" applyBorder="false" applyAlignment="true" applyProtection="false">
      <alignment horizontal="right" vertical="center" textRotation="0" wrapText="false" indent="0" shrinkToFit="false"/>
      <protection locked="true" hidden="false"/>
    </xf>
    <xf numFmtId="165" fontId="0" fillId="0" borderId="67" xfId="32" applyFont="true" applyBorder="true" applyAlignment="true" applyProtection="false">
      <alignment horizontal="center" vertical="center" textRotation="0" wrapText="true" indent="0" shrinkToFit="false"/>
      <protection locked="true" hidden="false"/>
    </xf>
    <xf numFmtId="165" fontId="10" fillId="0" borderId="0" xfId="35" applyFont="true" applyBorder="false" applyAlignment="true" applyProtection="false">
      <alignment horizontal="right" vertical="center" textRotation="0" wrapText="false" indent="0" shrinkToFit="false"/>
      <protection locked="true" hidden="false"/>
    </xf>
    <xf numFmtId="165" fontId="10" fillId="0" borderId="109" xfId="32" applyFont="true" applyBorder="true" applyAlignment="true" applyProtection="false">
      <alignment horizontal="general" vertical="center" textRotation="0" wrapText="false" indent="0" shrinkToFit="true"/>
      <protection locked="true" hidden="false"/>
    </xf>
    <xf numFmtId="165" fontId="10" fillId="0" borderId="109" xfId="32" applyFont="true" applyBorder="true" applyAlignment="true" applyProtection="false">
      <alignment horizontal="center" vertical="center" textRotation="0" wrapText="false" indent="0" shrinkToFit="false"/>
      <protection locked="true" hidden="false"/>
    </xf>
    <xf numFmtId="165" fontId="10" fillId="0" borderId="110" xfId="32" applyFont="true" applyBorder="true" applyAlignment="true" applyProtection="false">
      <alignment horizontal="center" vertical="center" textRotation="0" wrapText="false" indent="0" shrinkToFit="false"/>
      <protection locked="true" hidden="false"/>
    </xf>
    <xf numFmtId="165" fontId="10" fillId="0" borderId="105" xfId="32" applyFont="true" applyBorder="true" applyAlignment="true" applyProtection="false">
      <alignment horizontal="center" vertical="center" textRotation="0" wrapText="false" indent="0" shrinkToFit="false"/>
      <protection locked="true" hidden="false"/>
    </xf>
    <xf numFmtId="165" fontId="10" fillId="0" borderId="67" xfId="32" applyFont="true" applyBorder="true" applyAlignment="true" applyProtection="false">
      <alignment horizontal="center" vertical="center" textRotation="0" wrapText="false" indent="0" shrinkToFit="true"/>
      <protection locked="true" hidden="false"/>
    </xf>
    <xf numFmtId="165" fontId="10" fillId="0" borderId="111" xfId="32" applyFont="true" applyBorder="true" applyAlignment="true" applyProtection="false">
      <alignment horizontal="general" vertical="center" textRotation="0" wrapText="false" indent="0" shrinkToFit="false"/>
      <protection locked="true" hidden="false"/>
    </xf>
    <xf numFmtId="165" fontId="10" fillId="0" borderId="1" xfId="32" applyFont="true" applyBorder="true" applyAlignment="true" applyProtection="false">
      <alignment horizontal="center" vertical="center" textRotation="0" wrapText="false" indent="0" shrinkToFit="true"/>
      <protection locked="true" hidden="false"/>
    </xf>
    <xf numFmtId="165" fontId="10" fillId="0" borderId="112" xfId="32" applyFont="true" applyBorder="true" applyAlignment="true" applyProtection="false">
      <alignment horizontal="general" vertical="center" textRotation="0" wrapText="false" indent="0" shrinkToFit="false"/>
      <protection locked="true" hidden="false"/>
    </xf>
    <xf numFmtId="165" fontId="10" fillId="0" borderId="86" xfId="32" applyFont="true" applyBorder="true" applyAlignment="true" applyProtection="false">
      <alignment horizontal="center" vertical="center" textRotation="0" wrapText="false" indent="0" shrinkToFit="false"/>
      <protection locked="true" hidden="false"/>
    </xf>
    <xf numFmtId="165" fontId="10" fillId="0" borderId="101" xfId="32" applyFont="true" applyBorder="true" applyAlignment="true" applyProtection="false">
      <alignment horizontal="center" vertical="center" textRotation="0" wrapText="false" indent="0" shrinkToFit="false"/>
      <protection locked="true" hidden="false"/>
    </xf>
    <xf numFmtId="165" fontId="10" fillId="0" borderId="113" xfId="32" applyFont="true" applyBorder="true" applyAlignment="true" applyProtection="false">
      <alignment horizontal="center" vertical="center" textRotation="0" wrapText="false" indent="0" shrinkToFit="false"/>
      <protection locked="true" hidden="false"/>
    </xf>
    <xf numFmtId="165" fontId="10" fillId="0" borderId="0" xfId="32" applyFont="true" applyBorder="false" applyAlignment="true" applyProtection="false">
      <alignment horizontal="center" vertical="center" textRotation="0" wrapText="false" indent="0" shrinkToFit="false"/>
      <protection locked="true" hidden="false"/>
    </xf>
    <xf numFmtId="165" fontId="10" fillId="0" borderId="0" xfId="32" applyFont="true" applyBorder="false" applyAlignment="true" applyProtection="false">
      <alignment horizontal="general" vertical="center" textRotation="0" wrapText="false" indent="0" shrinkToFit="false"/>
      <protection locked="true" hidden="false"/>
    </xf>
    <xf numFmtId="165" fontId="10" fillId="0" borderId="4" xfId="32" applyFont="true" applyBorder="true" applyAlignment="true" applyProtection="false">
      <alignment horizontal="general" vertical="center" textRotation="0" wrapText="false" indent="0" shrinkToFit="true"/>
      <protection locked="true" hidden="false"/>
    </xf>
    <xf numFmtId="165" fontId="10" fillId="0" borderId="114" xfId="32" applyFont="true" applyBorder="true" applyAlignment="true" applyProtection="false">
      <alignment horizontal="center" vertical="center" textRotation="0" wrapText="false" indent="0" shrinkToFit="false"/>
      <protection locked="true" hidden="false"/>
    </xf>
    <xf numFmtId="165" fontId="10" fillId="0" borderId="71" xfId="32" applyFont="true" applyBorder="true" applyAlignment="true" applyProtection="false">
      <alignment horizontal="center" vertical="center" textRotation="0" wrapText="false" indent="0" shrinkToFit="false"/>
      <protection locked="true" hidden="false"/>
    </xf>
    <xf numFmtId="165" fontId="10" fillId="0" borderId="87" xfId="32" applyFont="true" applyBorder="true" applyAlignment="true" applyProtection="false">
      <alignment horizontal="center" vertical="center" textRotation="0" wrapText="false" indent="0" shrinkToFit="false"/>
      <protection locked="true" hidden="false"/>
    </xf>
    <xf numFmtId="165" fontId="0" fillId="0" borderId="92" xfId="32" applyFont="true" applyBorder="true" applyAlignment="true" applyProtection="false">
      <alignment horizontal="center" vertical="center" textRotation="0" wrapText="false" indent="0" shrinkToFit="false"/>
      <protection locked="true" hidden="false"/>
    </xf>
    <xf numFmtId="165" fontId="10" fillId="0" borderId="105" xfId="32" applyFont="true" applyBorder="true" applyAlignment="true" applyProtection="false">
      <alignment horizontal="general" vertical="center" textRotation="0" wrapText="false" indent="0" shrinkToFit="true"/>
      <protection locked="true" hidden="false"/>
    </xf>
    <xf numFmtId="165" fontId="10" fillId="0" borderId="106" xfId="32" applyFont="true" applyBorder="true" applyAlignment="true" applyProtection="false">
      <alignment horizontal="center" vertical="center" textRotation="0" wrapText="false" indent="0" shrinkToFit="false"/>
      <protection locked="true" hidden="false"/>
    </xf>
    <xf numFmtId="165" fontId="10" fillId="0" borderId="115" xfId="32" applyFont="true" applyBorder="true" applyAlignment="true" applyProtection="false">
      <alignment horizontal="center" vertical="center" textRotation="0" wrapText="false" indent="0" shrinkToFit="false"/>
      <protection locked="true" hidden="false"/>
    </xf>
    <xf numFmtId="165" fontId="10" fillId="0" borderId="107" xfId="32" applyFont="true" applyBorder="true" applyAlignment="true" applyProtection="false">
      <alignment horizontal="center" vertical="center" textRotation="0" wrapText="false" indent="0" shrinkToFit="false"/>
      <protection locked="true" hidden="false"/>
    </xf>
    <xf numFmtId="165" fontId="10" fillId="0" borderId="67" xfId="32" applyFont="true" applyBorder="true" applyAlignment="true" applyProtection="false">
      <alignment horizontal="center" vertical="center" textRotation="0" wrapText="false" indent="0" shrinkToFit="false"/>
      <protection locked="true" hidden="false"/>
    </xf>
    <xf numFmtId="165" fontId="10" fillId="0" borderId="102" xfId="32" applyFont="true" applyBorder="true" applyAlignment="true" applyProtection="false">
      <alignment horizontal="center" vertical="center" textRotation="0" wrapText="false" indent="0" shrinkToFit="false"/>
      <protection locked="true" hidden="false"/>
    </xf>
    <xf numFmtId="165" fontId="10" fillId="0" borderId="68" xfId="32" applyFont="true" applyBorder="true" applyAlignment="true" applyProtection="false">
      <alignment horizontal="center" vertical="center" textRotation="0" wrapText="false" indent="0" shrinkToFit="false"/>
      <protection locked="true" hidden="false"/>
    </xf>
    <xf numFmtId="165" fontId="10" fillId="0" borderId="82" xfId="32" applyFont="true" applyBorder="true" applyAlignment="true" applyProtection="false">
      <alignment horizontal="center" vertical="center" textRotation="0" wrapText="false" indent="0" shrinkToFit="false"/>
      <protection locked="true" hidden="false"/>
    </xf>
    <xf numFmtId="165" fontId="10" fillId="0" borderId="2" xfId="32" applyFont="true" applyBorder="true" applyAlignment="true" applyProtection="false">
      <alignment horizontal="center" vertical="center" textRotation="0" wrapText="false" indent="0" shrinkToFit="false"/>
      <protection locked="true" hidden="false"/>
    </xf>
    <xf numFmtId="165" fontId="10" fillId="0" borderId="43" xfId="32" applyFont="true" applyBorder="true" applyAlignment="true" applyProtection="false">
      <alignment horizontal="center" vertical="center" textRotation="0" wrapText="false" indent="0" shrinkToFit="false"/>
      <protection locked="true" hidden="false"/>
    </xf>
    <xf numFmtId="165" fontId="10" fillId="0" borderId="84" xfId="32" applyFont="true" applyBorder="true" applyAlignment="true" applyProtection="false">
      <alignment horizontal="center" vertical="center" textRotation="0" wrapText="false" indent="0" shrinkToFit="false"/>
      <protection locked="true" hidden="false"/>
    </xf>
    <xf numFmtId="165" fontId="10" fillId="0" borderId="4" xfId="32" applyFont="true" applyBorder="true" applyAlignment="true" applyProtection="false">
      <alignment horizontal="center" vertical="center" textRotation="0" wrapText="false" indent="0" shrinkToFit="false"/>
      <protection locked="true" hidden="false"/>
    </xf>
    <xf numFmtId="165" fontId="10" fillId="0" borderId="88" xfId="32" applyFont="true" applyBorder="true" applyAlignment="true" applyProtection="false">
      <alignment horizontal="center" vertical="center" textRotation="0" wrapText="false" indent="0" shrinkToFit="false"/>
      <protection locked="true" hidden="false"/>
    </xf>
    <xf numFmtId="165" fontId="10" fillId="0" borderId="116" xfId="32" applyFont="true" applyBorder="true" applyAlignment="true" applyProtection="false">
      <alignment horizontal="center" vertical="center" textRotation="0" wrapText="false" indent="0" shrinkToFit="false"/>
      <protection locked="true" hidden="false"/>
    </xf>
    <xf numFmtId="165" fontId="36" fillId="0" borderId="0" xfId="35" applyFont="true" applyBorder="false" applyAlignment="true" applyProtection="false">
      <alignment horizontal="right" vertical="center" textRotation="0" wrapText="false" indent="0" shrinkToFit="false"/>
      <protection locked="true" hidden="false"/>
    </xf>
    <xf numFmtId="165" fontId="0" fillId="0" borderId="0" xfId="37" applyFont="true" applyBorder="false" applyAlignment="true" applyProtection="false">
      <alignment horizontal="general" vertical="center" textRotation="0" wrapText="false" indent="0" shrinkToFit="false"/>
      <protection locked="true" hidden="false"/>
    </xf>
    <xf numFmtId="165" fontId="10" fillId="0" borderId="0" xfId="37" applyFont="true" applyBorder="false" applyAlignment="true" applyProtection="false">
      <alignment horizontal="right" vertical="center" textRotation="0" wrapText="false" indent="0" shrinkToFit="false"/>
      <protection locked="true" hidden="false"/>
    </xf>
    <xf numFmtId="165" fontId="0" fillId="0" borderId="0" xfId="37" applyFont="true" applyBorder="true" applyAlignment="true" applyProtection="false">
      <alignment horizontal="center" vertical="center" textRotation="0" wrapText="false" indent="0" shrinkToFit="false"/>
      <protection locked="true" hidden="false"/>
    </xf>
    <xf numFmtId="165" fontId="39" fillId="0" borderId="0" xfId="37" applyFont="true" applyBorder="true" applyAlignment="true" applyProtection="false">
      <alignment horizontal="center" vertical="center" textRotation="0" wrapText="false" indent="0" shrinkToFit="false"/>
      <protection locked="true" hidden="false"/>
    </xf>
    <xf numFmtId="165" fontId="39" fillId="0" borderId="0" xfId="37" applyFont="true" applyBorder="false" applyAlignment="true" applyProtection="false">
      <alignment horizontal="general" vertical="center" textRotation="0" wrapText="false" indent="0" shrinkToFit="false"/>
      <protection locked="true" hidden="false"/>
    </xf>
    <xf numFmtId="165" fontId="0" fillId="0" borderId="0" xfId="37" applyFont="true" applyBorder="false" applyAlignment="true" applyProtection="false">
      <alignment horizontal="center" vertical="center" textRotation="0" wrapText="false" indent="0" shrinkToFit="false"/>
      <protection locked="true" hidden="false"/>
    </xf>
    <xf numFmtId="165" fontId="10" fillId="0" borderId="1" xfId="37" applyFont="true" applyBorder="true" applyAlignment="true" applyProtection="false">
      <alignment horizontal="center" vertical="center" textRotation="0" wrapText="false" indent="0" shrinkToFit="false"/>
      <protection locked="true" hidden="false"/>
    </xf>
    <xf numFmtId="165" fontId="0" fillId="0" borderId="1" xfId="37" applyFont="true" applyBorder="true" applyAlignment="true" applyProtection="false">
      <alignment horizontal="center" vertical="center" textRotation="0" wrapText="false" indent="0" shrinkToFit="false"/>
      <protection locked="true" hidden="false"/>
    </xf>
    <xf numFmtId="165" fontId="40" fillId="0" borderId="0" xfId="37" applyFont="true" applyBorder="true" applyAlignment="true" applyProtection="false">
      <alignment horizontal="left" vertical="center" textRotation="0" wrapText="false" indent="0" shrinkToFit="false"/>
      <protection locked="true" hidden="false"/>
    </xf>
    <xf numFmtId="165" fontId="40" fillId="0" borderId="71" xfId="37" applyFont="true" applyBorder="true" applyAlignment="true" applyProtection="false">
      <alignment horizontal="center" vertical="center" textRotation="0" wrapText="false" indent="0" shrinkToFit="false"/>
      <protection locked="true" hidden="false"/>
    </xf>
    <xf numFmtId="165" fontId="0" fillId="0" borderId="72" xfId="37" applyFont="true" applyBorder="true" applyAlignment="true" applyProtection="false">
      <alignment horizontal="center" vertical="center" textRotation="0" wrapText="false" indent="0" shrinkToFit="false"/>
      <protection locked="true" hidden="false"/>
    </xf>
    <xf numFmtId="165" fontId="0" fillId="0" borderId="73" xfId="37" applyFont="true" applyBorder="true" applyAlignment="true" applyProtection="false">
      <alignment horizontal="general" vertical="center" textRotation="0" wrapText="false" indent="0" shrinkToFit="false"/>
      <protection locked="true" hidden="false"/>
    </xf>
    <xf numFmtId="165" fontId="0" fillId="0" borderId="74" xfId="37" applyFont="true" applyBorder="true" applyAlignment="true" applyProtection="false">
      <alignment horizontal="center" vertical="center" textRotation="0" wrapText="false" indent="0" shrinkToFit="false"/>
      <protection locked="true" hidden="false"/>
    </xf>
    <xf numFmtId="165" fontId="0" fillId="0" borderId="75" xfId="37" applyFont="true" applyBorder="true" applyAlignment="true" applyProtection="false">
      <alignment horizontal="general" vertical="center" textRotation="0" wrapText="false" indent="0" shrinkToFit="false"/>
      <protection locked="true" hidden="false"/>
    </xf>
    <xf numFmtId="165" fontId="0" fillId="0" borderId="71" xfId="37" applyFont="true" applyBorder="true" applyAlignment="true" applyProtection="false">
      <alignment horizontal="center" vertical="center" textRotation="0" wrapText="true" indent="0" shrinkToFit="false"/>
      <protection locked="true" hidden="false"/>
    </xf>
    <xf numFmtId="165" fontId="40" fillId="0" borderId="76" xfId="37" applyFont="true" applyBorder="true" applyAlignment="true" applyProtection="false">
      <alignment horizontal="center" vertical="center" textRotation="0" wrapText="false" indent="0" shrinkToFit="false"/>
      <protection locked="true" hidden="false"/>
    </xf>
    <xf numFmtId="165" fontId="0" fillId="0" borderId="77" xfId="37" applyFont="true" applyBorder="true" applyAlignment="true" applyProtection="false">
      <alignment horizontal="center" vertical="center" textRotation="0" wrapText="false" indent="0" shrinkToFit="false"/>
      <protection locked="true" hidden="false"/>
    </xf>
    <xf numFmtId="165" fontId="0" fillId="0" borderId="78" xfId="37" applyFont="true" applyBorder="true" applyAlignment="true" applyProtection="false">
      <alignment horizontal="center" vertical="center" textRotation="0" wrapText="false" indent="0" shrinkToFit="false"/>
      <protection locked="true" hidden="false"/>
    </xf>
    <xf numFmtId="165" fontId="0" fillId="0" borderId="79" xfId="37" applyFont="true" applyBorder="true" applyAlignment="true" applyProtection="false">
      <alignment horizontal="center" vertical="center" textRotation="0" wrapText="false" indent="0" shrinkToFit="false"/>
      <protection locked="true" hidden="false"/>
    </xf>
    <xf numFmtId="165" fontId="0" fillId="0" borderId="76" xfId="37" applyFont="true" applyBorder="true" applyAlignment="true" applyProtection="false">
      <alignment horizontal="center" vertical="center" textRotation="0" wrapText="false" indent="0" shrinkToFit="false"/>
      <protection locked="true" hidden="false"/>
    </xf>
    <xf numFmtId="165" fontId="0" fillId="0" borderId="0" xfId="35" applyFont="true" applyBorder="false" applyAlignment="true" applyProtection="false">
      <alignment horizontal="general" vertical="center" textRotation="0" wrapText="true" indent="0" shrinkToFit="false"/>
      <protection locked="true" hidden="false"/>
    </xf>
    <xf numFmtId="165" fontId="10" fillId="0" borderId="4" xfId="37" applyFont="true" applyBorder="true" applyAlignment="true" applyProtection="false">
      <alignment horizontal="general" vertical="center" textRotation="0" wrapText="false" indent="0" shrinkToFit="true"/>
      <protection locked="true" hidden="false"/>
    </xf>
    <xf numFmtId="165" fontId="10" fillId="0" borderId="101" xfId="37" applyFont="true" applyBorder="true" applyAlignment="true" applyProtection="false">
      <alignment horizontal="center" vertical="center" textRotation="0" wrapText="false" indent="0" shrinkToFit="false"/>
      <protection locked="true" hidden="false"/>
    </xf>
    <xf numFmtId="165" fontId="10" fillId="0" borderId="4" xfId="37" applyFont="true" applyBorder="true" applyAlignment="true" applyProtection="false">
      <alignment horizontal="center" vertical="center" textRotation="0" wrapText="false" indent="0" shrinkToFit="false"/>
      <protection locked="true" hidden="false"/>
    </xf>
    <xf numFmtId="165" fontId="40" fillId="0" borderId="81" xfId="37" applyFont="true" applyBorder="true" applyAlignment="true" applyProtection="false">
      <alignment horizontal="general" vertical="center" textRotation="0" wrapText="false" indent="0" shrinkToFit="false"/>
      <protection locked="true" hidden="false"/>
    </xf>
    <xf numFmtId="165" fontId="10" fillId="0" borderId="70" xfId="37" applyFont="true" applyBorder="true" applyAlignment="true" applyProtection="false">
      <alignment horizontal="center" vertical="center" textRotation="0" wrapText="false" indent="0" shrinkToFit="false"/>
      <protection locked="true" hidden="false"/>
    </xf>
    <xf numFmtId="165" fontId="40" fillId="0" borderId="69" xfId="37" applyFont="true" applyBorder="true" applyAlignment="true" applyProtection="false">
      <alignment horizontal="center" vertical="center" textRotation="0" wrapText="false" indent="0" shrinkToFit="false"/>
      <protection locked="true" hidden="false"/>
    </xf>
    <xf numFmtId="165" fontId="40" fillId="0" borderId="67" xfId="37" applyFont="true" applyBorder="true" applyAlignment="true" applyProtection="false">
      <alignment horizontal="center" vertical="center" textRotation="0" wrapText="false" indent="0" shrinkToFit="false"/>
      <protection locked="true" hidden="false"/>
    </xf>
    <xf numFmtId="165" fontId="40" fillId="0" borderId="70" xfId="37" applyFont="true" applyBorder="true" applyAlignment="true" applyProtection="false">
      <alignment horizontal="center" vertical="center" textRotation="0" wrapText="false" indent="0" shrinkToFit="false"/>
      <protection locked="true" hidden="false"/>
    </xf>
    <xf numFmtId="165" fontId="40" fillId="0" borderId="82" xfId="37" applyFont="true" applyBorder="true" applyAlignment="true" applyProtection="false">
      <alignment horizontal="general" vertical="center" textRotation="0" wrapText="false" indent="0" shrinkToFit="false"/>
      <protection locked="true" hidden="false"/>
    </xf>
    <xf numFmtId="165" fontId="40" fillId="0" borderId="83" xfId="37" applyFont="true" applyBorder="true" applyAlignment="true" applyProtection="false">
      <alignment horizontal="general" vertical="center" textRotation="0" wrapText="false" indent="0" shrinkToFit="false"/>
      <protection locked="true" hidden="false"/>
    </xf>
    <xf numFmtId="165" fontId="40" fillId="0" borderId="1" xfId="37" applyFont="true" applyBorder="true" applyAlignment="true" applyProtection="false">
      <alignment horizontal="center" vertical="center" textRotation="0" wrapText="false" indent="0" shrinkToFit="false"/>
      <protection locked="true" hidden="false"/>
    </xf>
    <xf numFmtId="165" fontId="40" fillId="0" borderId="84" xfId="37" applyFont="true" applyBorder="true" applyAlignment="true" applyProtection="false">
      <alignment horizontal="general" vertical="center" textRotation="0" wrapText="false" indent="0" shrinkToFit="false"/>
      <protection locked="true" hidden="false"/>
    </xf>
    <xf numFmtId="165" fontId="40" fillId="0" borderId="83" xfId="37" applyFont="true" applyBorder="true" applyAlignment="true" applyProtection="false">
      <alignment horizontal="center" vertical="center" textRotation="0" wrapText="false" indent="0" shrinkToFit="false"/>
      <protection locked="true" hidden="false"/>
    </xf>
    <xf numFmtId="165" fontId="40" fillId="0" borderId="83" xfId="37" applyFont="true" applyBorder="true" applyAlignment="true" applyProtection="false">
      <alignment horizontal="right" vertical="center" textRotation="0" wrapText="false" indent="0" shrinkToFit="false"/>
      <protection locked="true" hidden="false"/>
    </xf>
    <xf numFmtId="165" fontId="40" fillId="0" borderId="85" xfId="37" applyFont="true" applyBorder="true" applyAlignment="true" applyProtection="false">
      <alignment horizontal="general" vertical="center" textRotation="0" wrapText="false" indent="0" shrinkToFit="false"/>
      <protection locked="true" hidden="false"/>
    </xf>
    <xf numFmtId="165" fontId="40" fillId="0" borderId="86" xfId="37" applyFont="true" applyBorder="true" applyAlignment="true" applyProtection="false">
      <alignment horizontal="center" vertical="center" textRotation="0" wrapText="false" indent="0" shrinkToFit="false"/>
      <protection locked="true" hidden="false"/>
    </xf>
    <xf numFmtId="165" fontId="40" fillId="0" borderId="114" xfId="37" applyFont="true" applyBorder="true" applyAlignment="true" applyProtection="false">
      <alignment horizontal="center" vertical="center" textRotation="0" wrapText="false" indent="0" shrinkToFit="false"/>
      <protection locked="true" hidden="false"/>
    </xf>
    <xf numFmtId="165" fontId="40" fillId="0" borderId="89" xfId="37" applyFont="true" applyBorder="true" applyAlignment="true" applyProtection="false">
      <alignment horizontal="left" vertical="center" textRotation="0" wrapText="false" indent="0" shrinkToFit="false"/>
      <protection locked="true" hidden="false"/>
    </xf>
    <xf numFmtId="165" fontId="7" fillId="0" borderId="0" xfId="35" applyFont="true" applyBorder="false" applyAlignment="true" applyProtection="false">
      <alignment horizontal="general" vertical="center" textRotation="0" wrapText="true" indent="0" shrinkToFit="false"/>
      <protection locked="true" hidden="false"/>
    </xf>
    <xf numFmtId="165" fontId="7" fillId="0" borderId="0" xfId="35" applyFont="true" applyBorder="false" applyAlignment="true" applyProtection="false">
      <alignment horizontal="general" vertical="center" textRotation="0" wrapText="false" indent="0" shrinkToFit="false"/>
      <protection locked="true" hidden="false"/>
    </xf>
    <xf numFmtId="165" fontId="40" fillId="0" borderId="0" xfId="37" applyFont="true" applyBorder="false" applyAlignment="true" applyProtection="false">
      <alignment horizontal="general" vertical="center" textRotation="0" wrapText="false" indent="0" shrinkToFit="false"/>
      <protection locked="true" hidden="false"/>
    </xf>
    <xf numFmtId="165" fontId="36" fillId="0" borderId="0" xfId="37" applyFont="true" applyBorder="false" applyAlignment="true" applyProtection="false">
      <alignment horizontal="right" vertical="center" textRotation="0" wrapText="false" indent="0" shrinkToFit="false"/>
      <protection locked="true" hidden="false"/>
    </xf>
    <xf numFmtId="165" fontId="36" fillId="0" borderId="0" xfId="37" applyFont="true" applyBorder="true" applyAlignment="true" applyProtection="false">
      <alignment horizontal="left" vertical="center" textRotation="0" wrapText="false" indent="0" shrinkToFit="false"/>
      <protection locked="true" hidden="false"/>
    </xf>
    <xf numFmtId="165" fontId="34" fillId="0" borderId="0" xfId="37" applyFont="true" applyBorder="false" applyAlignment="true" applyProtection="false">
      <alignment horizontal="general" vertical="center" textRotation="0" wrapText="false" indent="0" shrinkToFit="false"/>
      <protection locked="true" hidden="false"/>
    </xf>
    <xf numFmtId="165" fontId="10" fillId="0" borderId="0" xfId="37" applyFont="true" applyBorder="false" applyAlignment="true" applyProtection="false">
      <alignment horizontal="general" vertical="center" textRotation="0" wrapText="false" indent="0" shrinkToFit="false"/>
      <protection locked="true" hidden="false"/>
    </xf>
    <xf numFmtId="165" fontId="40" fillId="0" borderId="0" xfId="32" applyFont="true" applyBorder="false" applyAlignment="true" applyProtection="false">
      <alignment horizontal="general" vertical="center" textRotation="0" wrapText="false" indent="0" shrinkToFit="false"/>
      <protection locked="true" hidden="false"/>
    </xf>
    <xf numFmtId="165" fontId="40" fillId="0" borderId="90" xfId="37" applyFont="true" applyBorder="true" applyAlignment="true" applyProtection="false">
      <alignment horizontal="center" vertical="center" textRotation="0" wrapText="false" indent="0" shrinkToFit="false"/>
      <protection locked="true" hidden="false"/>
    </xf>
    <xf numFmtId="165" fontId="40" fillId="0" borderId="0" xfId="32" applyFont="true" applyBorder="false" applyAlignment="true" applyProtection="false">
      <alignment horizontal="general" vertical="bottom" textRotation="0" wrapText="false" indent="0" shrinkToFit="false"/>
      <protection locked="true" hidden="false"/>
    </xf>
    <xf numFmtId="165" fontId="40" fillId="0" borderId="0" xfId="37" applyFont="true" applyBorder="false" applyAlignment="true" applyProtection="false">
      <alignment horizontal="general" vertical="bottom" textRotation="0" wrapText="true" indent="0" shrinkToFit="false"/>
      <protection locked="true" hidden="false"/>
    </xf>
    <xf numFmtId="165" fontId="40" fillId="0" borderId="91" xfId="37" applyFont="true" applyBorder="true" applyAlignment="true" applyProtection="false">
      <alignment horizontal="center" vertical="center" textRotation="0" wrapText="false" indent="0" shrinkToFit="false"/>
      <protection locked="true" hidden="false"/>
    </xf>
    <xf numFmtId="165" fontId="40" fillId="0" borderId="92" xfId="37" applyFont="true" applyBorder="true" applyAlignment="true" applyProtection="false">
      <alignment horizontal="center" vertical="center" textRotation="0" wrapText="false" indent="0" shrinkToFit="false"/>
      <protection locked="true" hidden="false"/>
    </xf>
    <xf numFmtId="165" fontId="40" fillId="0" borderId="93" xfId="37" applyFont="true" applyBorder="true" applyAlignment="true" applyProtection="false">
      <alignment horizontal="center" vertical="center" textRotation="0" wrapText="false" indent="0" shrinkToFit="false"/>
      <protection locked="true" hidden="false"/>
    </xf>
    <xf numFmtId="165" fontId="40" fillId="0" borderId="0" xfId="37" applyFont="true" applyBorder="true" applyAlignment="true" applyProtection="false">
      <alignment horizontal="center" vertical="center" textRotation="0" wrapText="true" indent="0" shrinkToFit="false"/>
      <protection locked="true" hidden="false"/>
    </xf>
    <xf numFmtId="165" fontId="34" fillId="0" borderId="0" xfId="37" applyFont="true" applyBorder="false" applyAlignment="true" applyProtection="false">
      <alignment horizontal="right" vertical="center" textRotation="0" wrapText="false" indent="0" shrinkToFit="false"/>
      <protection locked="true" hidden="false"/>
    </xf>
    <xf numFmtId="165" fontId="34" fillId="0" borderId="0" xfId="37" applyFont="true" applyBorder="true" applyAlignment="true" applyProtection="false">
      <alignment horizontal="left" vertical="center" textRotation="0" wrapText="true" indent="0" shrinkToFit="false"/>
      <protection locked="true" hidden="false"/>
    </xf>
    <xf numFmtId="165" fontId="34" fillId="0" borderId="0" xfId="37" applyFont="true" applyBorder="true" applyAlignment="true" applyProtection="false">
      <alignment horizontal="left" vertical="top" textRotation="0" wrapText="true" indent="0" shrinkToFit="false"/>
      <protection locked="true" hidden="false"/>
    </xf>
    <xf numFmtId="165" fontId="14" fillId="0" borderId="0" xfId="35" applyFont="true" applyBorder="false" applyAlignment="true" applyProtection="false">
      <alignment horizontal="general" vertical="center" textRotation="0" wrapText="false" indent="0" shrinkToFit="false"/>
      <protection locked="true" hidden="false"/>
    </xf>
    <xf numFmtId="165" fontId="0" fillId="0" borderId="0" xfId="37" applyFont="true" applyBorder="true" applyAlignment="true" applyProtection="false">
      <alignment horizontal="left" vertical="center" textRotation="0" wrapText="false" indent="0" shrinkToFit="false"/>
      <protection locked="true" hidden="false"/>
    </xf>
    <xf numFmtId="165" fontId="10" fillId="0" borderId="1" xfId="38" applyFont="true" applyBorder="true" applyAlignment="true" applyProtection="false">
      <alignment horizontal="center" vertical="center" textRotation="0" wrapText="false" indent="0" shrinkToFit="false"/>
      <protection locked="true" hidden="false"/>
    </xf>
    <xf numFmtId="165" fontId="10" fillId="0" borderId="2" xfId="38" applyFont="true" applyBorder="true" applyAlignment="true" applyProtection="false">
      <alignment horizontal="center" vertical="center" textRotation="0" wrapText="false" indent="0" shrinkToFit="false"/>
      <protection locked="true" hidden="false"/>
    </xf>
    <xf numFmtId="165" fontId="10" fillId="0" borderId="103" xfId="32" applyFont="true" applyBorder="true" applyAlignment="true" applyProtection="false">
      <alignment horizontal="center" vertical="center" textRotation="0" wrapText="true" indent="0" shrinkToFit="true"/>
      <protection locked="true" hidden="false"/>
    </xf>
    <xf numFmtId="165" fontId="4" fillId="0" borderId="0" xfId="38" applyFont="true" applyBorder="false" applyAlignment="true" applyProtection="false">
      <alignment horizontal="general" vertical="center" textRotation="0" wrapText="false" indent="0" shrinkToFit="false"/>
      <protection locked="true" hidden="false"/>
    </xf>
    <xf numFmtId="165" fontId="4" fillId="0" borderId="1" xfId="38" applyFont="true" applyBorder="true" applyAlignment="true" applyProtection="false">
      <alignment horizontal="general" vertical="center" textRotation="0" wrapText="false" indent="0" shrinkToFit="false"/>
      <protection locked="true" hidden="false"/>
    </xf>
    <xf numFmtId="165" fontId="4" fillId="0" borderId="2" xfId="38" applyFont="true" applyBorder="true" applyAlignment="true" applyProtection="false">
      <alignment horizontal="general" vertical="center" textRotation="0" wrapText="false" indent="0" shrinkToFit="false"/>
      <protection locked="true" hidden="false"/>
    </xf>
    <xf numFmtId="165" fontId="4" fillId="0" borderId="104" xfId="32" applyFont="true" applyBorder="true" applyAlignment="true" applyProtection="false">
      <alignment horizontal="center" vertical="center" textRotation="0" wrapText="false" indent="0" shrinkToFit="false"/>
      <protection locked="true" hidden="false"/>
    </xf>
    <xf numFmtId="165" fontId="39" fillId="0" borderId="0" xfId="37" applyFont="true" applyBorder="true" applyAlignment="true" applyProtection="false">
      <alignment horizontal="left" vertical="center" textRotation="0" wrapText="false" indent="0" shrinkToFit="false"/>
      <protection locked="true" hidden="false"/>
    </xf>
    <xf numFmtId="165" fontId="0" fillId="0" borderId="4" xfId="38" applyFont="true" applyBorder="true" applyAlignment="true" applyProtection="false">
      <alignment horizontal="general" vertical="center" textRotation="0" wrapText="false" indent="0" shrinkToFit="true"/>
      <protection locked="true" hidden="false"/>
    </xf>
    <xf numFmtId="165" fontId="39" fillId="0" borderId="105" xfId="38" applyFont="true" applyBorder="true" applyAlignment="true" applyProtection="false">
      <alignment horizontal="center" vertical="center" textRotation="0" wrapText="false" indent="0" shrinkToFit="false"/>
      <protection locked="true" hidden="false"/>
    </xf>
    <xf numFmtId="165" fontId="0" fillId="0" borderId="70" xfId="37" applyFont="true" applyBorder="true" applyAlignment="true" applyProtection="false">
      <alignment horizontal="center" vertical="center" textRotation="0" wrapText="false" indent="0" shrinkToFit="false"/>
      <protection locked="true" hidden="false"/>
    </xf>
    <xf numFmtId="165" fontId="39" fillId="0" borderId="69" xfId="37" applyFont="true" applyBorder="true" applyAlignment="true" applyProtection="false">
      <alignment horizontal="center" vertical="center" textRotation="0" wrapText="false" indent="0" shrinkToFit="false"/>
      <protection locked="true" hidden="false"/>
    </xf>
    <xf numFmtId="165" fontId="39" fillId="0" borderId="67" xfId="37" applyFont="true" applyBorder="true" applyAlignment="true" applyProtection="false">
      <alignment horizontal="center" vertical="center" textRotation="0" wrapText="false" indent="0" shrinkToFit="false"/>
      <protection locked="true" hidden="false"/>
    </xf>
    <xf numFmtId="165" fontId="39" fillId="0" borderId="70" xfId="37" applyFont="true" applyBorder="true" applyAlignment="true" applyProtection="false">
      <alignment horizontal="center" vertical="center" textRotation="0" wrapText="false" indent="0" shrinkToFit="false"/>
      <protection locked="true" hidden="false"/>
    </xf>
    <xf numFmtId="165" fontId="39" fillId="0" borderId="82" xfId="37" applyFont="true" applyBorder="true" applyAlignment="true" applyProtection="false">
      <alignment horizontal="general" vertical="center" textRotation="0" wrapText="false" indent="0" shrinkToFit="false"/>
      <protection locked="true" hidden="false"/>
    </xf>
    <xf numFmtId="165" fontId="39" fillId="0" borderId="1" xfId="37" applyFont="true" applyBorder="true" applyAlignment="true" applyProtection="false">
      <alignment horizontal="center" vertical="center" textRotation="0" wrapText="false" indent="0" shrinkToFit="false"/>
      <protection locked="true" hidden="false"/>
    </xf>
    <xf numFmtId="165" fontId="39" fillId="0" borderId="84" xfId="37" applyFont="true" applyBorder="true" applyAlignment="true" applyProtection="false">
      <alignment horizontal="general" vertical="center" textRotation="0" wrapText="false" indent="0" shrinkToFit="false"/>
      <protection locked="true" hidden="false"/>
    </xf>
    <xf numFmtId="165" fontId="39" fillId="0" borderId="86" xfId="38" applyFont="true" applyBorder="true" applyAlignment="true" applyProtection="false">
      <alignment horizontal="center" vertical="center" textRotation="0" wrapText="false" indent="0" shrinkToFit="false"/>
      <protection locked="true" hidden="false"/>
    </xf>
    <xf numFmtId="165" fontId="39" fillId="0" borderId="88" xfId="38" applyFont="true" applyBorder="true" applyAlignment="true" applyProtection="false">
      <alignment horizontal="center" vertical="center" textRotation="0" wrapText="false" indent="0" shrinkToFit="false"/>
      <protection locked="true" hidden="false"/>
    </xf>
    <xf numFmtId="165" fontId="39" fillId="0" borderId="85" xfId="38" applyFont="true" applyBorder="true" applyAlignment="true" applyProtection="false">
      <alignment horizontal="center" vertical="center" textRotation="0" wrapText="false" indent="0" shrinkToFit="false"/>
      <protection locked="true" hidden="false"/>
    </xf>
    <xf numFmtId="165" fontId="39" fillId="0" borderId="0" xfId="38" applyFont="true" applyBorder="false" applyAlignment="true" applyProtection="false">
      <alignment horizontal="center" vertical="center" textRotation="0" wrapText="false" indent="0" shrinkToFit="false"/>
      <protection locked="true" hidden="false"/>
    </xf>
    <xf numFmtId="165" fontId="39" fillId="0" borderId="0" xfId="37" applyFont="true" applyBorder="false" applyAlignment="true" applyProtection="false">
      <alignment horizontal="center" vertical="center" textRotation="0" wrapText="false" indent="0" shrinkToFit="false"/>
      <protection locked="true" hidden="false"/>
    </xf>
    <xf numFmtId="165" fontId="39" fillId="0" borderId="0" xfId="37" applyFont="true" applyBorder="false" applyAlignment="true" applyProtection="false">
      <alignment horizontal="left" vertical="center" textRotation="0" wrapText="false" indent="0" shrinkToFit="false"/>
      <protection locked="true" hidden="false"/>
    </xf>
    <xf numFmtId="165" fontId="0" fillId="0" borderId="101" xfId="37" applyFont="true" applyBorder="true" applyAlignment="true" applyProtection="false">
      <alignment horizontal="center" vertical="center" textRotation="0" wrapText="false" indent="0" shrinkToFit="false"/>
      <protection locked="true" hidden="false"/>
    </xf>
    <xf numFmtId="165" fontId="0" fillId="0" borderId="4" xfId="37" applyFont="true" applyBorder="true" applyAlignment="true" applyProtection="false">
      <alignment horizontal="center" vertical="center" textRotation="0" wrapText="false" indent="0" shrinkToFit="false"/>
      <protection locked="true" hidden="false"/>
    </xf>
    <xf numFmtId="165" fontId="39" fillId="0" borderId="68" xfId="37" applyFont="true" applyBorder="true" applyAlignment="true" applyProtection="false">
      <alignment horizontal="general" vertical="center" textRotation="0" wrapText="false" indent="0" shrinkToFit="false"/>
      <protection locked="true" hidden="false"/>
    </xf>
    <xf numFmtId="165" fontId="35" fillId="0" borderId="0" xfId="37" applyFont="true" applyBorder="false" applyAlignment="true" applyProtection="false">
      <alignment horizontal="right" vertical="center" textRotation="0" wrapText="false" indent="0" shrinkToFit="false"/>
      <protection locked="true" hidden="false"/>
    </xf>
    <xf numFmtId="165" fontId="35" fillId="0" borderId="0" xfId="37" applyFont="true" applyBorder="true" applyAlignment="true" applyProtection="false">
      <alignment horizontal="left" vertical="center" textRotation="0" wrapText="false" indent="0" shrinkToFit="false"/>
      <protection locked="true" hidden="false"/>
    </xf>
    <xf numFmtId="165" fontId="39" fillId="0" borderId="90" xfId="37" applyFont="true" applyBorder="true" applyAlignment="true" applyProtection="false">
      <alignment horizontal="center" vertical="center" textRotation="0" wrapText="false" indent="0" shrinkToFit="false"/>
      <protection locked="true" hidden="false"/>
    </xf>
    <xf numFmtId="165" fontId="39" fillId="0" borderId="0" xfId="37" applyFont="true" applyBorder="false" applyAlignment="true" applyProtection="false">
      <alignment horizontal="general" vertical="bottom" textRotation="0" wrapText="true" indent="0" shrinkToFit="false"/>
      <protection locked="true" hidden="false"/>
    </xf>
    <xf numFmtId="165" fontId="39" fillId="0" borderId="0" xfId="32" applyFont="true" applyBorder="false" applyAlignment="true" applyProtection="false">
      <alignment horizontal="general" vertical="bottom" textRotation="0" wrapText="false" indent="0" shrinkToFit="false"/>
      <protection locked="true" hidden="false"/>
    </xf>
    <xf numFmtId="165" fontId="39" fillId="0" borderId="91" xfId="37" applyFont="true" applyBorder="true" applyAlignment="true" applyProtection="false">
      <alignment horizontal="center" vertical="center" textRotation="0" wrapText="false" indent="0" shrinkToFit="false"/>
      <protection locked="true" hidden="false"/>
    </xf>
    <xf numFmtId="165" fontId="39" fillId="0" borderId="92" xfId="37" applyFont="true" applyBorder="true" applyAlignment="true" applyProtection="false">
      <alignment horizontal="center" vertical="center" textRotation="0" wrapText="false" indent="0" shrinkToFit="false"/>
      <protection locked="true" hidden="false"/>
    </xf>
    <xf numFmtId="165" fontId="39" fillId="0" borderId="93" xfId="37" applyFont="true" applyBorder="true" applyAlignment="true" applyProtection="false">
      <alignment horizontal="center" vertical="center" textRotation="0" wrapText="false" indent="0" shrinkToFit="false"/>
      <protection locked="true" hidden="false"/>
    </xf>
    <xf numFmtId="165" fontId="39" fillId="0" borderId="0" xfId="37" applyFont="true" applyBorder="true" applyAlignment="true" applyProtection="false">
      <alignment horizontal="center" vertical="center" textRotation="0" wrapText="true" indent="0" shrinkToFit="false"/>
      <protection locked="true" hidden="false"/>
    </xf>
    <xf numFmtId="165" fontId="35" fillId="0" borderId="0" xfId="37" applyFont="true" applyBorder="false" applyAlignment="true" applyProtection="false">
      <alignment horizontal="general" vertical="center" textRotation="0" wrapText="false" indent="0" shrinkToFit="false"/>
      <protection locked="true" hidden="false"/>
    </xf>
    <xf numFmtId="165" fontId="35" fillId="0" borderId="0" xfId="37" applyFont="true" applyBorder="true" applyAlignment="true" applyProtection="false">
      <alignment horizontal="left" vertical="top" textRotation="0" wrapText="true" indent="0" shrinkToFit="false"/>
      <protection locked="true" hidden="false"/>
    </xf>
    <xf numFmtId="165" fontId="0" fillId="0" borderId="1" xfId="35" applyFont="true" applyBorder="true" applyAlignment="true" applyProtection="false">
      <alignment horizontal="left" vertical="center" textRotation="0" wrapText="false" indent="3" shrinkToFit="false"/>
      <protection locked="true" hidden="false"/>
    </xf>
    <xf numFmtId="165" fontId="0" fillId="0" borderId="0" xfId="35" applyFont="true" applyBorder="false" applyAlignment="true" applyProtection="false">
      <alignment horizontal="left" vertical="center" textRotation="0" wrapText="false" indent="0" shrinkToFit="false"/>
      <protection locked="true" hidden="false"/>
    </xf>
    <xf numFmtId="165" fontId="0" fillId="0" borderId="2" xfId="35" applyFont="true" applyBorder="true" applyAlignment="true" applyProtection="false">
      <alignment horizontal="right" vertical="center" textRotation="0" wrapText="false" indent="0" shrinkToFit="false"/>
      <protection locked="true" hidden="false"/>
    </xf>
    <xf numFmtId="165" fontId="0" fillId="0" borderId="3" xfId="35" applyFont="true" applyBorder="true" applyAlignment="true" applyProtection="false">
      <alignment horizontal="left" vertical="center" textRotation="0" wrapText="true" indent="0" shrinkToFit="false"/>
      <protection locked="true" hidden="false"/>
    </xf>
    <xf numFmtId="165" fontId="41" fillId="0" borderId="0" xfId="33" applyFont="true" applyBorder="false" applyAlignment="true" applyProtection="false">
      <alignment horizontal="general" vertical="center" textRotation="0" wrapText="false" indent="0" shrinkToFit="false"/>
      <protection locked="true" hidden="false"/>
    </xf>
    <xf numFmtId="165" fontId="18" fillId="0" borderId="0" xfId="33" applyFont="true" applyBorder="false" applyAlignment="true" applyProtection="false">
      <alignment horizontal="general" vertical="center" textRotation="0" wrapText="false" indent="0" shrinkToFit="false"/>
      <protection locked="true" hidden="false"/>
    </xf>
    <xf numFmtId="165" fontId="18" fillId="0" borderId="0" xfId="33" applyFont="true" applyBorder="false" applyAlignment="true" applyProtection="false">
      <alignment horizontal="left" vertical="center" textRotation="0" wrapText="false" indent="0" shrinkToFit="false"/>
      <protection locked="true" hidden="false"/>
    </xf>
    <xf numFmtId="165" fontId="42" fillId="0" borderId="0" xfId="33" applyFont="true" applyBorder="false" applyAlignment="true" applyProtection="false">
      <alignment horizontal="left" vertical="center" textRotation="0" wrapText="false" indent="0" shrinkToFit="false"/>
      <protection locked="true" hidden="false"/>
    </xf>
    <xf numFmtId="165" fontId="42" fillId="0" borderId="0" xfId="33" applyFont="true" applyBorder="false" applyAlignment="true" applyProtection="false">
      <alignment horizontal="right" vertical="center" textRotation="0" wrapText="false" indent="0" shrinkToFit="false"/>
      <protection locked="true" hidden="false"/>
    </xf>
    <xf numFmtId="165" fontId="42" fillId="6" borderId="0" xfId="33" applyFont="true" applyBorder="true" applyAlignment="true" applyProtection="true">
      <alignment horizontal="center" vertical="center" textRotation="0" wrapText="false" indent="0" shrinkToFit="true"/>
      <protection locked="false" hidden="false"/>
    </xf>
    <xf numFmtId="165" fontId="42" fillId="0" borderId="0" xfId="33" applyFont="true" applyBorder="false" applyAlignment="true" applyProtection="false">
      <alignment horizontal="general" vertical="center" textRotation="0" wrapText="false" indent="0" shrinkToFit="false"/>
      <protection locked="true" hidden="false"/>
    </xf>
    <xf numFmtId="165" fontId="42" fillId="2" borderId="0" xfId="33" applyFont="true" applyBorder="true" applyAlignment="true" applyProtection="true">
      <alignment horizontal="center" vertical="center" textRotation="0" wrapText="false" indent="0" shrinkToFit="false"/>
      <protection locked="false" hidden="false"/>
    </xf>
    <xf numFmtId="165" fontId="42" fillId="0" borderId="0" xfId="33" applyFont="true" applyBorder="true" applyAlignment="true" applyProtection="false">
      <alignment horizontal="center" vertical="center" textRotation="0" wrapText="false" indent="0" shrinkToFit="false"/>
      <protection locked="true" hidden="false"/>
    </xf>
    <xf numFmtId="165" fontId="42" fillId="4" borderId="0" xfId="33" applyFont="true" applyBorder="false" applyAlignment="true" applyProtection="false">
      <alignment horizontal="general" vertical="center" textRotation="0" wrapText="false" indent="0" shrinkToFit="false"/>
      <protection locked="true" hidden="false"/>
    </xf>
    <xf numFmtId="165" fontId="42" fillId="4" borderId="0" xfId="33" applyFont="true" applyBorder="false" applyAlignment="true" applyProtection="false">
      <alignment horizontal="center" vertical="center" textRotation="0" wrapText="false" indent="0" shrinkToFit="false"/>
      <protection locked="true" hidden="false"/>
    </xf>
    <xf numFmtId="165" fontId="18" fillId="4" borderId="0" xfId="33" applyFont="true" applyBorder="false" applyAlignment="true" applyProtection="false">
      <alignment horizontal="general" vertical="center" textRotation="0" wrapText="false" indent="0" shrinkToFit="false"/>
      <protection locked="true" hidden="false"/>
    </xf>
    <xf numFmtId="165" fontId="18" fillId="6" borderId="1" xfId="33" applyFont="true" applyBorder="true" applyAlignment="true" applyProtection="true">
      <alignment horizontal="center" vertical="center" textRotation="0" wrapText="false" indent="0" shrinkToFit="false"/>
      <protection locked="false" hidden="false"/>
    </xf>
    <xf numFmtId="165" fontId="42" fillId="0" borderId="0" xfId="33" applyFont="true" applyBorder="false" applyAlignment="true" applyProtection="false">
      <alignment horizontal="center" vertical="center" textRotation="0" wrapText="false" indent="0" shrinkToFit="false"/>
      <protection locked="true" hidden="false"/>
    </xf>
    <xf numFmtId="165" fontId="18" fillId="0" borderId="0" xfId="33" applyFont="true" applyBorder="false" applyAlignment="true" applyProtection="false">
      <alignment horizontal="right" vertical="center" textRotation="0" wrapText="false" indent="0" shrinkToFit="false"/>
      <protection locked="true" hidden="false"/>
    </xf>
    <xf numFmtId="171" fontId="18" fillId="4" borderId="0" xfId="33" applyFont="true" applyBorder="false" applyAlignment="true" applyProtection="false">
      <alignment horizontal="general" vertical="center" textRotation="0" wrapText="false" indent="0" shrinkToFit="false"/>
      <protection locked="true" hidden="false"/>
    </xf>
    <xf numFmtId="165" fontId="18" fillId="4" borderId="0" xfId="33" applyFont="true" applyBorder="false" applyAlignment="true" applyProtection="false">
      <alignment horizontal="center" vertical="center" textRotation="0" wrapText="false" indent="0" shrinkToFit="false"/>
      <protection locked="true" hidden="false"/>
    </xf>
    <xf numFmtId="165" fontId="18" fillId="4" borderId="0" xfId="33" applyFont="true" applyBorder="false" applyAlignment="true" applyProtection="true">
      <alignment horizontal="general" vertical="center" textRotation="0" wrapText="false" indent="0" shrinkToFit="false"/>
      <protection locked="false" hidden="false"/>
    </xf>
    <xf numFmtId="165" fontId="29" fillId="0" borderId="0" xfId="33" applyFont="true" applyBorder="false" applyAlignment="true" applyProtection="false">
      <alignment horizontal="general" vertical="center" textRotation="0" wrapText="false" indent="0" shrinkToFit="false"/>
      <protection locked="true" hidden="false"/>
    </xf>
    <xf numFmtId="165" fontId="18" fillId="2" borderId="1" xfId="33" applyFont="true" applyBorder="true" applyAlignment="true" applyProtection="true">
      <alignment horizontal="center" vertical="center" textRotation="0" wrapText="false" indent="0" shrinkToFit="false"/>
      <protection locked="false" hidden="false"/>
    </xf>
    <xf numFmtId="165" fontId="18" fillId="0" borderId="0" xfId="33" applyFont="true" applyBorder="false" applyAlignment="true" applyProtection="false">
      <alignment horizontal="center" vertical="center" textRotation="0" wrapText="false" indent="0" shrinkToFit="false"/>
      <protection locked="true" hidden="false"/>
    </xf>
    <xf numFmtId="165" fontId="18" fillId="4" borderId="0" xfId="33" applyFont="true" applyBorder="false" applyAlignment="true" applyProtection="false">
      <alignment horizontal="left" vertical="center" textRotation="0" wrapText="false" indent="0" shrinkToFit="false"/>
      <protection locked="true" hidden="false"/>
    </xf>
    <xf numFmtId="171" fontId="18" fillId="0" borderId="0" xfId="33" applyFont="true" applyBorder="false" applyAlignment="true" applyProtection="false">
      <alignment horizontal="general" vertical="center" textRotation="0" wrapText="false" indent="0" shrinkToFit="false"/>
      <protection locked="true" hidden="false"/>
    </xf>
    <xf numFmtId="172" fontId="18" fillId="0" borderId="0" xfId="33" applyFont="true" applyBorder="false" applyAlignment="true" applyProtection="false">
      <alignment horizontal="general" vertical="center" textRotation="0" wrapText="false" indent="0" shrinkToFit="false"/>
      <protection locked="true" hidden="false"/>
    </xf>
    <xf numFmtId="165" fontId="29" fillId="0" borderId="0" xfId="33" applyFont="true" applyBorder="false" applyAlignment="true" applyProtection="false">
      <alignment horizontal="left" vertical="center" textRotation="0" wrapText="false" indent="0" shrinkToFit="false"/>
      <protection locked="true" hidden="false"/>
    </xf>
    <xf numFmtId="165" fontId="18" fillId="4" borderId="1" xfId="33" applyFont="true" applyBorder="true" applyAlignment="true" applyProtection="false">
      <alignment horizontal="center" vertical="center" textRotation="0" wrapText="false" indent="0" shrinkToFit="false"/>
      <protection locked="true" hidden="false"/>
    </xf>
    <xf numFmtId="172" fontId="18" fillId="0" borderId="0" xfId="33" applyFont="true" applyBorder="true" applyAlignment="true" applyProtection="false">
      <alignment horizontal="center" vertical="center" textRotation="0" wrapText="false" indent="0" shrinkToFit="false"/>
      <protection locked="true" hidden="false"/>
    </xf>
    <xf numFmtId="171" fontId="18" fillId="2" borderId="1" xfId="33" applyFont="true" applyBorder="true" applyAlignment="true" applyProtection="true">
      <alignment horizontal="center" vertical="center" textRotation="0" wrapText="false" indent="0" shrinkToFit="false"/>
      <protection locked="false" hidden="false"/>
    </xf>
    <xf numFmtId="165" fontId="41" fillId="0" borderId="0" xfId="33" applyFont="true" applyBorder="false" applyAlignment="true" applyProtection="false">
      <alignment horizontal="left" vertical="center" textRotation="0" wrapText="false" indent="0" shrinkToFit="false"/>
      <protection locked="true" hidden="false"/>
    </xf>
    <xf numFmtId="165" fontId="41" fillId="0" borderId="0" xfId="33" applyFont="true" applyBorder="false" applyAlignment="true" applyProtection="false">
      <alignment horizontal="right" vertical="center" textRotation="0" wrapText="false" indent="0" shrinkToFit="false"/>
      <protection locked="true" hidden="false"/>
    </xf>
    <xf numFmtId="165" fontId="18" fillId="0" borderId="90" xfId="33" applyFont="true" applyBorder="true" applyAlignment="true" applyProtection="false">
      <alignment horizontal="center" vertical="center" textRotation="0" wrapText="false" indent="0" shrinkToFit="false"/>
      <protection locked="true" hidden="false"/>
    </xf>
    <xf numFmtId="165" fontId="18" fillId="0" borderId="117" xfId="33" applyFont="true" applyBorder="true" applyAlignment="true" applyProtection="false">
      <alignment horizontal="center" vertical="center" textRotation="0" wrapText="true" indent="0" shrinkToFit="false"/>
      <protection locked="true" hidden="false"/>
    </xf>
    <xf numFmtId="165" fontId="18" fillId="0" borderId="118" xfId="33" applyFont="true" applyBorder="true" applyAlignment="true" applyProtection="false">
      <alignment horizontal="center" vertical="center" textRotation="0" wrapText="true" indent="0" shrinkToFit="false"/>
      <protection locked="true" hidden="false"/>
    </xf>
    <xf numFmtId="165" fontId="41" fillId="0" borderId="118" xfId="33" applyFont="true" applyBorder="true" applyAlignment="true" applyProtection="false">
      <alignment horizontal="center" vertical="center" textRotation="0" wrapText="true" indent="0" shrinkToFit="false"/>
      <protection locked="true" hidden="false"/>
    </xf>
    <xf numFmtId="165" fontId="41" fillId="0" borderId="119" xfId="33" applyFont="true" applyBorder="true" applyAlignment="true" applyProtection="false">
      <alignment horizontal="center" vertical="center" textRotation="0" wrapText="true" indent="0" shrinkToFit="false"/>
      <protection locked="true" hidden="false"/>
    </xf>
    <xf numFmtId="165" fontId="18" fillId="0" borderId="119" xfId="33" applyFont="true" applyBorder="true" applyAlignment="true" applyProtection="false">
      <alignment horizontal="center" vertical="center" textRotation="0" wrapText="true" indent="0" shrinkToFit="false"/>
      <protection locked="true" hidden="false"/>
    </xf>
    <xf numFmtId="165" fontId="18" fillId="0" borderId="120" xfId="33" applyFont="true" applyBorder="true" applyAlignment="true" applyProtection="false">
      <alignment horizontal="center" vertical="center" textRotation="0" wrapText="true" indent="0" shrinkToFit="false"/>
      <protection locked="true" hidden="false"/>
    </xf>
    <xf numFmtId="165" fontId="18" fillId="0" borderId="121" xfId="33" applyFont="true" applyBorder="true" applyAlignment="true" applyProtection="false">
      <alignment horizontal="general" vertical="center" textRotation="0" wrapText="false" indent="0" shrinkToFit="false"/>
      <protection locked="true" hidden="false"/>
    </xf>
    <xf numFmtId="165" fontId="18" fillId="0" borderId="122" xfId="33" applyFont="true" applyBorder="true" applyAlignment="true" applyProtection="false">
      <alignment horizontal="general" vertical="center" textRotation="0" wrapText="false" indent="0" shrinkToFit="false"/>
      <protection locked="true" hidden="false"/>
    </xf>
    <xf numFmtId="165" fontId="18" fillId="4" borderId="122" xfId="33" applyFont="true" applyBorder="true" applyAlignment="true" applyProtection="false">
      <alignment horizontal="general" vertical="center" textRotation="0" wrapText="false" indent="0" shrinkToFit="false"/>
      <protection locked="true" hidden="false"/>
    </xf>
    <xf numFmtId="165" fontId="18" fillId="7" borderId="122" xfId="33" applyFont="true" applyBorder="true" applyAlignment="true" applyProtection="false">
      <alignment horizontal="general" vertical="center" textRotation="0" wrapText="false" indent="0" shrinkToFit="false"/>
      <protection locked="true" hidden="false"/>
    </xf>
    <xf numFmtId="165" fontId="18" fillId="0" borderId="123" xfId="33" applyFont="true" applyBorder="true" applyAlignment="true" applyProtection="false">
      <alignment horizontal="general" vertical="center" textRotation="0" wrapText="false" indent="0" shrinkToFit="false"/>
      <protection locked="true" hidden="false"/>
    </xf>
    <xf numFmtId="165" fontId="41" fillId="0" borderId="124" xfId="33" applyFont="true" applyBorder="true" applyAlignment="true" applyProtection="false">
      <alignment horizontal="center" vertical="center" textRotation="0" wrapText="true" indent="0" shrinkToFit="false"/>
      <protection locked="true" hidden="false"/>
    </xf>
    <xf numFmtId="165" fontId="41" fillId="0" borderId="90" xfId="33" applyFont="true" applyBorder="true" applyAlignment="true" applyProtection="false">
      <alignment horizontal="center" vertical="center" textRotation="0" wrapText="true" indent="0" shrinkToFit="false"/>
      <protection locked="true" hidden="false"/>
    </xf>
    <xf numFmtId="165" fontId="18" fillId="0" borderId="90" xfId="33" applyFont="true" applyBorder="true" applyAlignment="true" applyProtection="false">
      <alignment horizontal="center" vertical="center" textRotation="0" wrapText="true" indent="0" shrinkToFit="false"/>
      <protection locked="true" hidden="false"/>
    </xf>
    <xf numFmtId="165" fontId="18" fillId="0" borderId="23" xfId="33" applyFont="true" applyBorder="true" applyAlignment="true" applyProtection="false">
      <alignment horizontal="center" vertical="center" textRotation="0" wrapText="true" indent="0" shrinkToFit="false"/>
      <protection locked="true" hidden="false"/>
    </xf>
    <xf numFmtId="165" fontId="41" fillId="0" borderId="23" xfId="33" applyFont="true" applyBorder="true" applyAlignment="true" applyProtection="false">
      <alignment horizontal="center" vertical="center" textRotation="0" wrapText="true" indent="0" shrinkToFit="false"/>
      <protection locked="true" hidden="false"/>
    </xf>
    <xf numFmtId="165" fontId="18" fillId="0" borderId="125" xfId="33" applyFont="true" applyBorder="true" applyAlignment="true" applyProtection="false">
      <alignment horizontal="center" vertical="center" textRotation="0" wrapText="false" indent="0" shrinkToFit="false"/>
      <protection locked="true" hidden="false"/>
    </xf>
    <xf numFmtId="165" fontId="18" fillId="0" borderId="126" xfId="33" applyFont="true" applyBorder="true" applyAlignment="true" applyProtection="false">
      <alignment horizontal="center" vertical="center" textRotation="0" wrapText="false" indent="0" shrinkToFit="false"/>
      <protection locked="true" hidden="false"/>
    </xf>
    <xf numFmtId="165" fontId="18" fillId="0" borderId="127" xfId="33" applyFont="true" applyBorder="true" applyAlignment="true" applyProtection="false">
      <alignment horizontal="center" vertical="center" textRotation="0" wrapText="false" indent="0" shrinkToFit="false"/>
      <protection locked="true" hidden="false"/>
    </xf>
    <xf numFmtId="165" fontId="29" fillId="0" borderId="3" xfId="33" applyFont="true" applyBorder="true" applyAlignment="true" applyProtection="false">
      <alignment horizontal="center" vertical="center" textRotation="0" wrapText="false" indent="0" shrinkToFit="false"/>
      <protection locked="true" hidden="false"/>
    </xf>
    <xf numFmtId="165" fontId="29" fillId="0" borderId="1" xfId="33" applyFont="true" applyBorder="true" applyAlignment="true" applyProtection="false">
      <alignment horizontal="center" vertical="center" textRotation="0" wrapText="false" indent="0" shrinkToFit="false"/>
      <protection locked="true" hidden="false"/>
    </xf>
    <xf numFmtId="165" fontId="29" fillId="0" borderId="112" xfId="33" applyFont="true" applyBorder="true" applyAlignment="true" applyProtection="false">
      <alignment horizontal="center" vertical="center" textRotation="0" wrapText="false" indent="0" shrinkToFit="false"/>
      <protection locked="true" hidden="false"/>
    </xf>
    <xf numFmtId="165" fontId="29" fillId="0" borderId="128" xfId="33" applyFont="true" applyBorder="true" applyAlignment="true" applyProtection="false">
      <alignment horizontal="center" vertical="center" textRotation="0" wrapText="false" indent="0" shrinkToFit="false"/>
      <protection locked="true" hidden="false"/>
    </xf>
    <xf numFmtId="165" fontId="18" fillId="0" borderId="129" xfId="33" applyFont="true" applyBorder="true" applyAlignment="true" applyProtection="false">
      <alignment horizontal="center" vertical="center" textRotation="0" wrapText="true" indent="0" shrinkToFit="false"/>
      <protection locked="true" hidden="false"/>
    </xf>
    <xf numFmtId="165" fontId="41" fillId="0" borderId="129" xfId="33" applyFont="true" applyBorder="true" applyAlignment="true" applyProtection="false">
      <alignment horizontal="center" vertical="center" textRotation="0" wrapText="true" indent="0" shrinkToFit="false"/>
      <protection locked="true" hidden="false"/>
    </xf>
    <xf numFmtId="165" fontId="29" fillId="0" borderId="130" xfId="33" applyFont="true" applyBorder="true" applyAlignment="true" applyProtection="false">
      <alignment horizontal="center" vertical="center" textRotation="0" wrapText="true" indent="0" shrinkToFit="false"/>
      <protection locked="true" hidden="false"/>
    </xf>
    <xf numFmtId="165" fontId="29" fillId="0" borderId="131" xfId="33" applyFont="true" applyBorder="true" applyAlignment="true" applyProtection="false">
      <alignment horizontal="center" vertical="center" textRotation="0" wrapText="true" indent="0" shrinkToFit="false"/>
      <protection locked="true" hidden="false"/>
    </xf>
    <xf numFmtId="165" fontId="29" fillId="0" borderId="132" xfId="33" applyFont="true" applyBorder="true" applyAlignment="true" applyProtection="false">
      <alignment horizontal="center" vertical="center" textRotation="0" wrapText="true" indent="0" shrinkToFit="false"/>
      <protection locked="true" hidden="false"/>
    </xf>
    <xf numFmtId="165" fontId="29" fillId="0" borderId="133" xfId="33" applyFont="true" applyBorder="true" applyAlignment="true" applyProtection="false">
      <alignment horizontal="center" vertical="center" textRotation="0" wrapText="true" indent="0" shrinkToFit="false"/>
      <protection locked="true" hidden="false"/>
    </xf>
    <xf numFmtId="165" fontId="18" fillId="0" borderId="134" xfId="33" applyFont="true" applyBorder="true" applyAlignment="true" applyProtection="false">
      <alignment horizontal="general" vertical="center" textRotation="0" wrapText="false" indent="0" shrinkToFit="false"/>
      <protection locked="true" hidden="false"/>
    </xf>
    <xf numFmtId="165" fontId="18" fillId="6" borderId="135" xfId="33" applyFont="true" applyBorder="true" applyAlignment="true" applyProtection="true">
      <alignment horizontal="center" vertical="center" textRotation="0" wrapText="false" indent="0" shrinkToFit="true"/>
      <protection locked="false" hidden="false"/>
    </xf>
    <xf numFmtId="165" fontId="18" fillId="6" borderId="118" xfId="33" applyFont="true" applyBorder="true" applyAlignment="true" applyProtection="true">
      <alignment horizontal="center" vertical="center" textRotation="0" wrapText="false" indent="0" shrinkToFit="true"/>
      <protection locked="false" hidden="false"/>
    </xf>
    <xf numFmtId="165" fontId="18" fillId="6" borderId="118" xfId="33" applyFont="true" applyBorder="true" applyAlignment="true" applyProtection="true">
      <alignment horizontal="center" vertical="center" textRotation="0" wrapText="true" indent="0" shrinkToFit="false"/>
      <protection locked="false" hidden="false"/>
    </xf>
    <xf numFmtId="165" fontId="18" fillId="6" borderId="136" xfId="33" applyFont="true" applyBorder="true" applyAlignment="true" applyProtection="true">
      <alignment horizontal="center" vertical="center" textRotation="0" wrapText="true" indent="0" shrinkToFit="false"/>
      <protection locked="false" hidden="false"/>
    </xf>
    <xf numFmtId="165" fontId="18" fillId="2" borderId="136" xfId="33" applyFont="true" applyBorder="true" applyAlignment="true" applyProtection="true">
      <alignment horizontal="left" vertical="center" textRotation="0" wrapText="false" indent="0" shrinkToFit="true"/>
      <protection locked="false" hidden="false"/>
    </xf>
    <xf numFmtId="165" fontId="14" fillId="0" borderId="137" xfId="33" applyFont="true" applyBorder="true" applyAlignment="true" applyProtection="false">
      <alignment horizontal="general" vertical="center" textRotation="0" wrapText="false" indent="0" shrinkToFit="false"/>
      <protection locked="true" hidden="false"/>
    </xf>
    <xf numFmtId="165" fontId="14" fillId="0" borderId="138" xfId="33" applyFont="true" applyBorder="true" applyAlignment="true" applyProtection="false">
      <alignment horizontal="general" vertical="center" textRotation="0" wrapText="false" indent="0" shrinkToFit="false"/>
      <protection locked="true" hidden="false"/>
    </xf>
    <xf numFmtId="165" fontId="15" fillId="0" borderId="138" xfId="33" applyFont="true" applyBorder="true" applyAlignment="true" applyProtection="false">
      <alignment horizontal="general" vertical="center" textRotation="0" wrapText="false" indent="0" shrinkToFit="false"/>
      <protection locked="true" hidden="false"/>
    </xf>
    <xf numFmtId="165" fontId="15" fillId="0" borderId="139" xfId="33" applyFont="true" applyBorder="true" applyAlignment="true" applyProtection="false">
      <alignment horizontal="general" vertical="center" textRotation="0" wrapText="false" indent="0" shrinkToFit="false"/>
      <protection locked="true" hidden="false"/>
    </xf>
    <xf numFmtId="173" fontId="18" fillId="6" borderId="23" xfId="33" applyFont="true" applyBorder="true" applyAlignment="true" applyProtection="true">
      <alignment horizontal="center" vertical="center" textRotation="0" wrapText="false" indent="0" shrinkToFit="true"/>
      <protection locked="false" hidden="false"/>
    </xf>
    <xf numFmtId="173" fontId="18" fillId="6" borderId="140" xfId="33" applyFont="true" applyBorder="true" applyAlignment="true" applyProtection="true">
      <alignment horizontal="center" vertical="center" textRotation="0" wrapText="false" indent="0" shrinkToFit="true"/>
      <protection locked="false" hidden="false"/>
    </xf>
    <xf numFmtId="173" fontId="18" fillId="6" borderId="141" xfId="33" applyFont="true" applyBorder="true" applyAlignment="true" applyProtection="true">
      <alignment horizontal="center" vertical="center" textRotation="0" wrapText="false" indent="0" shrinkToFit="true"/>
      <protection locked="false" hidden="false"/>
    </xf>
    <xf numFmtId="173" fontId="18" fillId="0" borderId="142" xfId="33" applyFont="true" applyBorder="true" applyAlignment="true" applyProtection="false">
      <alignment horizontal="center" vertical="center" textRotation="0" wrapText="true" indent="0" shrinkToFit="false"/>
      <protection locked="true" hidden="false"/>
    </xf>
    <xf numFmtId="173" fontId="18" fillId="0" borderId="143" xfId="33" applyFont="true" applyBorder="true" applyAlignment="true" applyProtection="false">
      <alignment horizontal="center" vertical="center" textRotation="0" wrapText="true" indent="0" shrinkToFit="false"/>
      <protection locked="true" hidden="false"/>
    </xf>
    <xf numFmtId="165" fontId="18" fillId="2" borderId="103" xfId="33" applyFont="true" applyBorder="true" applyAlignment="true" applyProtection="true">
      <alignment horizontal="left" vertical="center" textRotation="0" wrapText="true" indent="0" shrinkToFit="false"/>
      <protection locked="false" hidden="false"/>
    </xf>
    <xf numFmtId="165" fontId="18" fillId="0" borderId="144" xfId="33" applyFont="true" applyBorder="true" applyAlignment="true" applyProtection="false">
      <alignment horizontal="center" vertical="center" textRotation="0" wrapText="false" indent="0" shrinkToFit="false"/>
      <protection locked="true" hidden="false"/>
    </xf>
    <xf numFmtId="165" fontId="18" fillId="6" borderId="23" xfId="33" applyFont="true" applyBorder="true" applyAlignment="true" applyProtection="true">
      <alignment horizontal="center" vertical="center" textRotation="0" wrapText="false" indent="0" shrinkToFit="true"/>
      <protection locked="false" hidden="false"/>
    </xf>
    <xf numFmtId="165" fontId="18" fillId="6" borderId="23" xfId="33" applyFont="true" applyBorder="true" applyAlignment="true" applyProtection="true">
      <alignment horizontal="center" vertical="center" textRotation="0" wrapText="true" indent="0" shrinkToFit="false"/>
      <protection locked="false" hidden="false"/>
    </xf>
    <xf numFmtId="165" fontId="14" fillId="0" borderId="145" xfId="33" applyFont="true" applyBorder="true" applyAlignment="true" applyProtection="false">
      <alignment horizontal="general" vertical="center" textRotation="0" wrapText="false" indent="0" shrinkToFit="false"/>
      <protection locked="true" hidden="false"/>
    </xf>
    <xf numFmtId="165" fontId="14" fillId="0" borderId="146" xfId="33" applyFont="true" applyBorder="true" applyAlignment="true" applyProtection="false">
      <alignment horizontal="general" vertical="center" textRotation="0" wrapText="false" indent="0" shrinkToFit="false"/>
      <protection locked="true" hidden="false"/>
    </xf>
    <xf numFmtId="165" fontId="15" fillId="0" borderId="146" xfId="33" applyFont="true" applyBorder="true" applyAlignment="true" applyProtection="false">
      <alignment horizontal="general" vertical="center" textRotation="0" wrapText="false" indent="0" shrinkToFit="false"/>
      <protection locked="true" hidden="false"/>
    </xf>
    <xf numFmtId="165" fontId="15" fillId="0" borderId="147" xfId="33" applyFont="true" applyBorder="true" applyAlignment="true" applyProtection="false">
      <alignment horizontal="general" vertical="center" textRotation="0" wrapText="false" indent="0" shrinkToFit="false"/>
      <protection locked="true" hidden="false"/>
    </xf>
    <xf numFmtId="173" fontId="18" fillId="0" borderId="148" xfId="33" applyFont="true" applyBorder="true" applyAlignment="true" applyProtection="false">
      <alignment horizontal="center" vertical="center" textRotation="0" wrapText="false" indent="0" shrinkToFit="true"/>
      <protection locked="true" hidden="false"/>
    </xf>
    <xf numFmtId="173" fontId="18" fillId="0" borderId="149" xfId="33" applyFont="true" applyBorder="true" applyAlignment="true" applyProtection="false">
      <alignment horizontal="center" vertical="center" textRotation="0" wrapText="false" indent="0" shrinkToFit="true"/>
      <protection locked="true" hidden="false"/>
    </xf>
    <xf numFmtId="173" fontId="18" fillId="0" borderId="150" xfId="33" applyFont="true" applyBorder="true" applyAlignment="true" applyProtection="false">
      <alignment horizontal="center" vertical="center" textRotation="0" wrapText="false" indent="0" shrinkToFit="true"/>
      <protection locked="true" hidden="false"/>
    </xf>
    <xf numFmtId="173" fontId="18" fillId="0" borderId="151" xfId="33" applyFont="true" applyBorder="true" applyAlignment="true" applyProtection="false">
      <alignment horizontal="center" vertical="center" textRotation="0" wrapText="true" indent="0" shrinkToFit="false"/>
      <protection locked="true" hidden="false"/>
    </xf>
    <xf numFmtId="173" fontId="18" fillId="0" borderId="152" xfId="33" applyFont="true" applyBorder="true" applyAlignment="true" applyProtection="false">
      <alignment horizontal="center" vertical="center" textRotation="0" wrapText="true" indent="0" shrinkToFit="false"/>
      <protection locked="true" hidden="false"/>
    </xf>
    <xf numFmtId="165" fontId="18" fillId="0" borderId="153" xfId="33" applyFont="true" applyBorder="true" applyAlignment="true" applyProtection="false">
      <alignment horizontal="center" vertical="center" textRotation="0" wrapText="false" indent="0" shrinkToFit="false"/>
      <protection locked="true" hidden="false"/>
    </xf>
    <xf numFmtId="165" fontId="18" fillId="6" borderId="40" xfId="33" applyFont="true" applyBorder="true" applyAlignment="true" applyProtection="true">
      <alignment horizontal="center" vertical="center" textRotation="0" wrapText="false" indent="0" shrinkToFit="true"/>
      <protection locked="false" hidden="false"/>
    </xf>
    <xf numFmtId="165" fontId="18" fillId="6" borderId="40" xfId="33" applyFont="true" applyBorder="true" applyAlignment="true" applyProtection="true">
      <alignment horizontal="center" vertical="center" textRotation="0" wrapText="true" indent="0" shrinkToFit="false"/>
      <protection locked="false" hidden="false"/>
    </xf>
    <xf numFmtId="165" fontId="14" fillId="0" borderId="154" xfId="33" applyFont="true" applyBorder="true" applyAlignment="true" applyProtection="false">
      <alignment horizontal="general" vertical="center" textRotation="0" wrapText="false" indent="0" shrinkToFit="false"/>
      <protection locked="true" hidden="false"/>
    </xf>
    <xf numFmtId="165" fontId="14" fillId="0" borderId="39" xfId="33" applyFont="true" applyBorder="true" applyAlignment="true" applyProtection="false">
      <alignment horizontal="general" vertical="center" textRotation="0" wrapText="false" indent="0" shrinkToFit="false"/>
      <protection locked="true" hidden="false"/>
    </xf>
    <xf numFmtId="165" fontId="15" fillId="0" borderId="155" xfId="33" applyFont="true" applyBorder="true" applyAlignment="true" applyProtection="false">
      <alignment horizontal="general" vertical="center" textRotation="0" wrapText="false" indent="0" shrinkToFit="false"/>
      <protection locked="true" hidden="false"/>
    </xf>
    <xf numFmtId="165" fontId="15" fillId="0" borderId="156" xfId="33" applyFont="true" applyBorder="true" applyAlignment="true" applyProtection="false">
      <alignment horizontal="center" vertical="center" textRotation="0" wrapText="false" indent="0" shrinkToFit="false"/>
      <protection locked="true" hidden="false"/>
    </xf>
    <xf numFmtId="173" fontId="18" fillId="0" borderId="157" xfId="33" applyFont="true" applyBorder="true" applyAlignment="true" applyProtection="false">
      <alignment horizontal="center" vertical="center" textRotation="0" wrapText="false" indent="0" shrinkToFit="true"/>
      <protection locked="true" hidden="false"/>
    </xf>
    <xf numFmtId="173" fontId="18" fillId="0" borderId="158" xfId="33" applyFont="true" applyBorder="true" applyAlignment="true" applyProtection="false">
      <alignment horizontal="center" vertical="center" textRotation="0" wrapText="false" indent="0" shrinkToFit="true"/>
      <protection locked="true" hidden="false"/>
    </xf>
    <xf numFmtId="173" fontId="18" fillId="0" borderId="159" xfId="33" applyFont="true" applyBorder="true" applyAlignment="true" applyProtection="false">
      <alignment horizontal="center" vertical="center" textRotation="0" wrapText="false" indent="0" shrinkToFit="true"/>
      <protection locked="true" hidden="false"/>
    </xf>
    <xf numFmtId="173" fontId="18" fillId="0" borderId="160" xfId="33" applyFont="true" applyBorder="true" applyAlignment="true" applyProtection="false">
      <alignment horizontal="center" vertical="center" textRotation="0" wrapText="true" indent="0" shrinkToFit="false"/>
      <protection locked="true" hidden="false"/>
    </xf>
    <xf numFmtId="173" fontId="18" fillId="0" borderId="161" xfId="33" applyFont="true" applyBorder="true" applyAlignment="true" applyProtection="false">
      <alignment horizontal="center" vertical="center" textRotation="0" wrapText="true" indent="0" shrinkToFit="false"/>
      <protection locked="true" hidden="false"/>
    </xf>
    <xf numFmtId="165" fontId="18" fillId="0" borderId="162" xfId="33" applyFont="true" applyBorder="true" applyAlignment="true" applyProtection="false">
      <alignment horizontal="general" vertical="center" textRotation="0" wrapText="false" indent="0" shrinkToFit="false"/>
      <protection locked="true" hidden="false"/>
    </xf>
    <xf numFmtId="165" fontId="18" fillId="6" borderId="128" xfId="33" applyFont="true" applyBorder="true" applyAlignment="true" applyProtection="true">
      <alignment horizontal="center" vertical="center" textRotation="0" wrapText="false" indent="0" shrinkToFit="true"/>
      <protection locked="false" hidden="false"/>
    </xf>
    <xf numFmtId="165" fontId="18" fillId="6" borderId="33" xfId="33" applyFont="true" applyBorder="true" applyAlignment="true" applyProtection="true">
      <alignment horizontal="center" vertical="center" textRotation="0" wrapText="false" indent="0" shrinkToFit="true"/>
      <protection locked="false" hidden="false"/>
    </xf>
    <xf numFmtId="165" fontId="18" fillId="6" borderId="33" xfId="33" applyFont="true" applyBorder="true" applyAlignment="true" applyProtection="true">
      <alignment horizontal="center" vertical="center" textRotation="0" wrapText="true" indent="0" shrinkToFit="false"/>
      <protection locked="false" hidden="false"/>
    </xf>
    <xf numFmtId="165" fontId="18" fillId="6" borderId="1" xfId="33" applyFont="true" applyBorder="true" applyAlignment="true" applyProtection="true">
      <alignment horizontal="center" vertical="center" textRotation="0" wrapText="true" indent="0" shrinkToFit="false"/>
      <protection locked="false" hidden="false"/>
    </xf>
    <xf numFmtId="165" fontId="18" fillId="2" borderId="1" xfId="33" applyFont="true" applyBorder="true" applyAlignment="true" applyProtection="true">
      <alignment horizontal="left" vertical="center" textRotation="0" wrapText="false" indent="0" shrinkToFit="true"/>
      <protection locked="false" hidden="false"/>
    </xf>
    <xf numFmtId="165" fontId="14" fillId="0" borderId="37" xfId="33" applyFont="true" applyBorder="true" applyAlignment="true" applyProtection="false">
      <alignment horizontal="general" vertical="center" textRotation="0" wrapText="false" indent="0" shrinkToFit="false"/>
      <protection locked="true" hidden="false"/>
    </xf>
    <xf numFmtId="165" fontId="14" fillId="0" borderId="32" xfId="33" applyFont="true" applyBorder="true" applyAlignment="true" applyProtection="false">
      <alignment horizontal="general" vertical="center" textRotation="0" wrapText="false" indent="0" shrinkToFit="false"/>
      <protection locked="true" hidden="false"/>
    </xf>
    <xf numFmtId="165" fontId="15" fillId="0" borderId="32" xfId="33" applyFont="true" applyBorder="true" applyAlignment="true" applyProtection="false">
      <alignment horizontal="general" vertical="center" textRotation="0" wrapText="false" indent="0" shrinkToFit="false"/>
      <protection locked="true" hidden="false"/>
    </xf>
    <xf numFmtId="165" fontId="15" fillId="0" borderId="163" xfId="33" applyFont="true" applyBorder="true" applyAlignment="true" applyProtection="false">
      <alignment horizontal="general" vertical="center" textRotation="0" wrapText="false" indent="0" shrinkToFit="false"/>
      <protection locked="true" hidden="false"/>
    </xf>
    <xf numFmtId="173" fontId="18" fillId="6" borderId="164" xfId="33" applyFont="true" applyBorder="true" applyAlignment="true" applyProtection="true">
      <alignment horizontal="center" vertical="center" textRotation="0" wrapText="false" indent="0" shrinkToFit="true"/>
      <protection locked="false" hidden="false"/>
    </xf>
    <xf numFmtId="173" fontId="18" fillId="6" borderId="165" xfId="33" applyFont="true" applyBorder="true" applyAlignment="true" applyProtection="true">
      <alignment horizontal="center" vertical="center" textRotation="0" wrapText="false" indent="0" shrinkToFit="true"/>
      <protection locked="false" hidden="false"/>
    </xf>
    <xf numFmtId="173" fontId="18" fillId="6" borderId="166" xfId="33" applyFont="true" applyBorder="true" applyAlignment="true" applyProtection="true">
      <alignment horizontal="center" vertical="center" textRotation="0" wrapText="false" indent="0" shrinkToFit="true"/>
      <protection locked="false" hidden="false"/>
    </xf>
    <xf numFmtId="173" fontId="18" fillId="0" borderId="167" xfId="33" applyFont="true" applyBorder="true" applyAlignment="true" applyProtection="false">
      <alignment horizontal="center" vertical="center" textRotation="0" wrapText="true" indent="0" shrinkToFit="false"/>
      <protection locked="true" hidden="false"/>
    </xf>
    <xf numFmtId="173" fontId="18" fillId="0" borderId="168" xfId="33" applyFont="true" applyBorder="true" applyAlignment="true" applyProtection="false">
      <alignment horizontal="center" vertical="center" textRotation="0" wrapText="true" indent="0" shrinkToFit="false"/>
      <protection locked="true" hidden="false"/>
    </xf>
    <xf numFmtId="165" fontId="18" fillId="2" borderId="126" xfId="33" applyFont="true" applyBorder="true" applyAlignment="true" applyProtection="true">
      <alignment horizontal="left" vertical="center" textRotation="0" wrapText="true" indent="0" shrinkToFit="false"/>
      <protection locked="false" hidden="false"/>
    </xf>
    <xf numFmtId="165" fontId="18" fillId="6" borderId="30" xfId="33" applyFont="true" applyBorder="true" applyAlignment="true" applyProtection="true">
      <alignment horizontal="center" vertical="center" textRotation="0" wrapText="true" indent="0" shrinkToFit="false"/>
      <protection locked="false" hidden="false"/>
    </xf>
    <xf numFmtId="165" fontId="14" fillId="0" borderId="0" xfId="33" applyFont="true" applyBorder="false" applyAlignment="true" applyProtection="false">
      <alignment horizontal="general" vertical="center" textRotation="0" wrapText="false" indent="0" shrinkToFit="false"/>
      <protection locked="true" hidden="false"/>
    </xf>
    <xf numFmtId="165" fontId="15" fillId="0" borderId="0" xfId="33" applyFont="true" applyBorder="false" applyAlignment="true" applyProtection="false">
      <alignment horizontal="general" vertical="center" textRotation="0" wrapText="false" indent="0" shrinkToFit="false"/>
      <protection locked="true" hidden="false"/>
    </xf>
    <xf numFmtId="165" fontId="15" fillId="0" borderId="169" xfId="33" applyFont="true" applyBorder="true" applyAlignment="true" applyProtection="false">
      <alignment horizontal="center" vertical="center" textRotation="0" wrapText="false" indent="0" shrinkToFit="false"/>
      <protection locked="true" hidden="false"/>
    </xf>
    <xf numFmtId="165" fontId="14" fillId="0" borderId="155" xfId="33" applyFont="true" applyBorder="true" applyAlignment="true" applyProtection="false">
      <alignment horizontal="general" vertical="center" textRotation="0" wrapText="false" indent="0" shrinkToFit="false"/>
      <protection locked="true" hidden="false"/>
    </xf>
    <xf numFmtId="165" fontId="15" fillId="0" borderId="39" xfId="33" applyFont="true" applyBorder="true" applyAlignment="true" applyProtection="false">
      <alignment horizontal="general" vertical="center" textRotation="0" wrapText="false" indent="0" shrinkToFit="false"/>
      <protection locked="true" hidden="false"/>
    </xf>
    <xf numFmtId="165" fontId="15" fillId="0" borderId="170" xfId="33" applyFont="true" applyBorder="true" applyAlignment="true" applyProtection="false">
      <alignment horizontal="center" vertical="center" textRotation="0" wrapText="false" indent="0" shrinkToFit="false"/>
      <protection locked="true" hidden="false"/>
    </xf>
    <xf numFmtId="165" fontId="15" fillId="0" borderId="169" xfId="33" applyFont="true" applyBorder="true" applyAlignment="true" applyProtection="false">
      <alignment horizontal="general" vertical="center" textRotation="0" wrapText="false" indent="0" shrinkToFit="false"/>
      <protection locked="true" hidden="false"/>
    </xf>
    <xf numFmtId="165" fontId="14" fillId="0" borderId="171" xfId="33" applyFont="true" applyBorder="true" applyAlignment="true" applyProtection="false">
      <alignment horizontal="general" vertical="center" textRotation="0" wrapText="false" indent="0" shrinkToFit="false"/>
      <protection locked="true" hidden="false"/>
    </xf>
    <xf numFmtId="165" fontId="14" fillId="0" borderId="172" xfId="33" applyFont="true" applyBorder="true" applyAlignment="true" applyProtection="false">
      <alignment horizontal="general" vertical="center" textRotation="0" wrapText="false" indent="0" shrinkToFit="false"/>
      <protection locked="true" hidden="false"/>
    </xf>
    <xf numFmtId="165" fontId="15" fillId="0" borderId="172" xfId="33" applyFont="true" applyBorder="true" applyAlignment="true" applyProtection="false">
      <alignment horizontal="general" vertical="center" textRotation="0" wrapText="false" indent="0" shrinkToFit="false"/>
      <protection locked="true" hidden="false"/>
    </xf>
    <xf numFmtId="165" fontId="15" fillId="0" borderId="173" xfId="33" applyFont="true" applyBorder="true" applyAlignment="true" applyProtection="false">
      <alignment horizontal="center" vertical="center" textRotation="0" wrapText="false" indent="0" shrinkToFit="false"/>
      <protection locked="true" hidden="false"/>
    </xf>
    <xf numFmtId="165" fontId="18" fillId="6" borderId="133" xfId="33" applyFont="true" applyBorder="true" applyAlignment="true" applyProtection="true">
      <alignment horizontal="center" vertical="center" textRotation="0" wrapText="false" indent="0" shrinkToFit="true"/>
      <protection locked="false" hidden="false"/>
    </xf>
    <xf numFmtId="165" fontId="18" fillId="6" borderId="78" xfId="33" applyFont="true" applyBorder="true" applyAlignment="true" applyProtection="true">
      <alignment horizontal="center" vertical="center" textRotation="0" wrapText="true" indent="0" shrinkToFit="false"/>
      <protection locked="false" hidden="false"/>
    </xf>
    <xf numFmtId="165" fontId="18" fillId="6" borderId="131" xfId="33" applyFont="true" applyBorder="true" applyAlignment="true" applyProtection="true">
      <alignment horizontal="center" vertical="center" textRotation="0" wrapText="true" indent="0" shrinkToFit="false"/>
      <protection locked="false" hidden="false"/>
    </xf>
    <xf numFmtId="165" fontId="18" fillId="2" borderId="131" xfId="33" applyFont="true" applyBorder="true" applyAlignment="true" applyProtection="true">
      <alignment horizontal="left" vertical="center" textRotation="0" wrapText="false" indent="0" shrinkToFit="true"/>
      <protection locked="false" hidden="false"/>
    </xf>
    <xf numFmtId="165" fontId="14" fillId="0" borderId="174" xfId="33" applyFont="true" applyBorder="true" applyAlignment="true" applyProtection="false">
      <alignment horizontal="general" vertical="center" textRotation="0" wrapText="false" indent="0" shrinkToFit="false"/>
      <protection locked="true" hidden="false"/>
    </xf>
    <xf numFmtId="165" fontId="14" fillId="0" borderId="175" xfId="33" applyFont="true" applyBorder="true" applyAlignment="true" applyProtection="false">
      <alignment horizontal="general" vertical="center" textRotation="0" wrapText="false" indent="0" shrinkToFit="false"/>
      <protection locked="true" hidden="false"/>
    </xf>
    <xf numFmtId="165" fontId="15" fillId="0" borderId="175" xfId="33" applyFont="true" applyBorder="true" applyAlignment="true" applyProtection="false">
      <alignment horizontal="general" vertical="center" textRotation="0" wrapText="false" indent="0" shrinkToFit="false"/>
      <protection locked="true" hidden="false"/>
    </xf>
    <xf numFmtId="165" fontId="15" fillId="0" borderId="176" xfId="33" applyFont="true" applyBorder="true" applyAlignment="true" applyProtection="false">
      <alignment horizontal="general" vertical="center" textRotation="0" wrapText="false" indent="0" shrinkToFit="false"/>
      <protection locked="true" hidden="false"/>
    </xf>
    <xf numFmtId="165" fontId="18" fillId="2" borderId="162" xfId="33" applyFont="true" applyBorder="true" applyAlignment="true" applyProtection="true">
      <alignment horizontal="left" vertical="center" textRotation="0" wrapText="true" indent="0" shrinkToFit="false"/>
      <protection locked="false" hidden="false"/>
    </xf>
    <xf numFmtId="165" fontId="18" fillId="6" borderId="129" xfId="33" applyFont="true" applyBorder="true" applyAlignment="true" applyProtection="true">
      <alignment horizontal="center" vertical="center" textRotation="0" wrapText="false" indent="0" shrinkToFit="true"/>
      <protection locked="false" hidden="false"/>
    </xf>
    <xf numFmtId="165" fontId="18" fillId="6" borderId="129" xfId="33" applyFont="true" applyBorder="true" applyAlignment="true" applyProtection="true">
      <alignment horizontal="center" vertical="center" textRotation="0" wrapText="true" indent="0" shrinkToFit="false"/>
      <protection locked="false" hidden="false"/>
    </xf>
    <xf numFmtId="165" fontId="14" fillId="0" borderId="97" xfId="33" applyFont="true" applyBorder="true" applyAlignment="true" applyProtection="false">
      <alignment horizontal="general" vertical="center" textRotation="0" wrapText="false" indent="0" shrinkToFit="false"/>
      <protection locked="true" hidden="false"/>
    </xf>
    <xf numFmtId="165" fontId="14" fillId="0" borderId="98" xfId="33" applyFont="true" applyBorder="true" applyAlignment="true" applyProtection="false">
      <alignment horizontal="general" vertical="center" textRotation="0" wrapText="false" indent="0" shrinkToFit="false"/>
      <protection locked="true" hidden="false"/>
    </xf>
    <xf numFmtId="165" fontId="15" fillId="0" borderId="98" xfId="33" applyFont="true" applyBorder="true" applyAlignment="true" applyProtection="false">
      <alignment horizontal="general" vertical="center" textRotation="0" wrapText="false" indent="0" shrinkToFit="false"/>
      <protection locked="true" hidden="false"/>
    </xf>
    <xf numFmtId="165" fontId="15" fillId="0" borderId="92" xfId="33" applyFont="true" applyBorder="true" applyAlignment="true" applyProtection="false">
      <alignment horizontal="center" vertical="center" textRotation="0" wrapText="false" indent="0" shrinkToFit="false"/>
      <protection locked="true" hidden="false"/>
    </xf>
    <xf numFmtId="165" fontId="29" fillId="0" borderId="177" xfId="33" applyFont="true" applyBorder="true" applyAlignment="true" applyProtection="false">
      <alignment horizontal="center" vertical="center" textRotation="0" wrapText="false" indent="0" shrinkToFit="false"/>
      <protection locked="true" hidden="false"/>
    </xf>
    <xf numFmtId="173" fontId="29" fillId="2" borderId="178" xfId="33" applyFont="true" applyBorder="true" applyAlignment="true" applyProtection="true">
      <alignment horizontal="center" vertical="center" textRotation="0" wrapText="false" indent="0" shrinkToFit="true"/>
      <protection locked="false" hidden="false"/>
    </xf>
    <xf numFmtId="173" fontId="29" fillId="2" borderId="179" xfId="33" applyFont="true" applyBorder="true" applyAlignment="true" applyProtection="true">
      <alignment horizontal="center" vertical="center" textRotation="0" wrapText="false" indent="0" shrinkToFit="true"/>
      <protection locked="false" hidden="false"/>
    </xf>
    <xf numFmtId="173" fontId="29" fillId="2" borderId="180" xfId="33" applyFont="true" applyBorder="true" applyAlignment="true" applyProtection="true">
      <alignment horizontal="center" vertical="center" textRotation="0" wrapText="false" indent="0" shrinkToFit="true"/>
      <protection locked="false" hidden="false"/>
    </xf>
    <xf numFmtId="173" fontId="29" fillId="2" borderId="181" xfId="33" applyFont="true" applyBorder="true" applyAlignment="true" applyProtection="true">
      <alignment horizontal="center" vertical="center" textRotation="0" wrapText="false" indent="0" shrinkToFit="true"/>
      <protection locked="false" hidden="false"/>
    </xf>
    <xf numFmtId="173" fontId="29" fillId="2" borderId="182" xfId="33" applyFont="true" applyBorder="true" applyAlignment="true" applyProtection="true">
      <alignment horizontal="center" vertical="center" textRotation="0" wrapText="false" indent="0" shrinkToFit="true"/>
      <protection locked="false" hidden="false"/>
    </xf>
    <xf numFmtId="173" fontId="29" fillId="0" borderId="183" xfId="33" applyFont="true" applyBorder="true" applyAlignment="true" applyProtection="false">
      <alignment horizontal="center" vertical="center" textRotation="0" wrapText="false" indent="0" shrinkToFit="true"/>
      <protection locked="true" hidden="false"/>
    </xf>
    <xf numFmtId="165" fontId="41" fillId="0" borderId="184" xfId="33" applyFont="true" applyBorder="true" applyAlignment="true" applyProtection="false">
      <alignment horizontal="center" vertical="center" textRotation="0" wrapText="true" indent="0" shrinkToFit="false"/>
      <protection locked="true" hidden="false"/>
    </xf>
    <xf numFmtId="165" fontId="29" fillId="0" borderId="161" xfId="33" applyFont="true" applyBorder="true" applyAlignment="true" applyProtection="false">
      <alignment horizontal="center" vertical="center" textRotation="0" wrapText="false" indent="0" shrinkToFit="false"/>
      <protection locked="true" hidden="false"/>
    </xf>
    <xf numFmtId="173" fontId="29" fillId="2" borderId="185" xfId="33" applyFont="true" applyBorder="true" applyAlignment="true" applyProtection="true">
      <alignment horizontal="center" vertical="center" textRotation="0" wrapText="false" indent="0" shrinkToFit="true"/>
      <protection locked="false" hidden="false"/>
    </xf>
    <xf numFmtId="173" fontId="29" fillId="2" borderId="158" xfId="33" applyFont="true" applyBorder="true" applyAlignment="true" applyProtection="true">
      <alignment horizontal="center" vertical="center" textRotation="0" wrapText="false" indent="0" shrinkToFit="true"/>
      <protection locked="false" hidden="false"/>
    </xf>
    <xf numFmtId="173" fontId="29" fillId="2" borderId="159" xfId="33" applyFont="true" applyBorder="true" applyAlignment="true" applyProtection="true">
      <alignment horizontal="center" vertical="center" textRotation="0" wrapText="false" indent="0" shrinkToFit="true"/>
      <protection locked="false" hidden="false"/>
    </xf>
    <xf numFmtId="173" fontId="29" fillId="2" borderId="157" xfId="33" applyFont="true" applyBorder="true" applyAlignment="true" applyProtection="true">
      <alignment horizontal="center" vertical="center" textRotation="0" wrapText="false" indent="0" shrinkToFit="true"/>
      <protection locked="false" hidden="false"/>
    </xf>
    <xf numFmtId="173" fontId="29" fillId="2" borderId="186" xfId="33" applyFont="true" applyBorder="true" applyAlignment="true" applyProtection="true">
      <alignment horizontal="center" vertical="center" textRotation="0" wrapText="false" indent="0" shrinkToFit="true"/>
      <protection locked="false" hidden="false"/>
    </xf>
    <xf numFmtId="173" fontId="29" fillId="2" borderId="112" xfId="33" applyFont="true" applyBorder="true" applyAlignment="true" applyProtection="true">
      <alignment horizontal="center" vertical="center" textRotation="0" wrapText="false" indent="0" shrinkToFit="true"/>
      <protection locked="false" hidden="false"/>
    </xf>
    <xf numFmtId="173" fontId="29" fillId="2" borderId="128" xfId="33" applyFont="true" applyBorder="true" applyAlignment="true" applyProtection="true">
      <alignment horizontal="center" vertical="center" textRotation="0" wrapText="false" indent="0" shrinkToFit="true"/>
      <protection locked="false" hidden="false"/>
    </xf>
    <xf numFmtId="173" fontId="29" fillId="0" borderId="185" xfId="33" applyFont="true" applyBorder="true" applyAlignment="true" applyProtection="false">
      <alignment horizontal="center" vertical="center" textRotation="0" wrapText="false" indent="0" shrinkToFit="true"/>
      <protection locked="true" hidden="false"/>
    </xf>
    <xf numFmtId="173" fontId="29" fillId="0" borderId="158" xfId="33" applyFont="true" applyBorder="true" applyAlignment="true" applyProtection="false">
      <alignment horizontal="center" vertical="center" textRotation="0" wrapText="false" indent="0" shrinkToFit="true"/>
      <protection locked="true" hidden="false"/>
    </xf>
    <xf numFmtId="173" fontId="29" fillId="0" borderId="112" xfId="33" applyFont="true" applyBorder="true" applyAlignment="true" applyProtection="false">
      <alignment horizontal="center" vertical="center" textRotation="0" wrapText="false" indent="0" shrinkToFit="true"/>
      <protection locked="true" hidden="false"/>
    </xf>
    <xf numFmtId="173" fontId="29" fillId="0" borderId="187" xfId="24" applyFont="true" applyBorder="true" applyAlignment="true" applyProtection="true">
      <alignment horizontal="right" vertical="center" textRotation="0" wrapText="false" indent="0" shrinkToFit="true"/>
      <protection locked="true" hidden="false"/>
    </xf>
    <xf numFmtId="165" fontId="29" fillId="0" borderId="188" xfId="33" applyFont="true" applyBorder="true" applyAlignment="true" applyProtection="false">
      <alignment horizontal="center" vertical="center" textRotation="0" wrapText="false" indent="0" shrinkToFit="false"/>
      <protection locked="true" hidden="false"/>
    </xf>
    <xf numFmtId="173" fontId="29" fillId="0" borderId="189" xfId="33" applyFont="true" applyBorder="true" applyAlignment="true" applyProtection="false">
      <alignment horizontal="center" vertical="center" textRotation="0" wrapText="false" indent="0" shrinkToFit="true"/>
      <protection locked="true" hidden="false"/>
    </xf>
    <xf numFmtId="173" fontId="29" fillId="0" borderId="190" xfId="33" applyFont="true" applyBorder="true" applyAlignment="true" applyProtection="false">
      <alignment horizontal="center" vertical="center" textRotation="0" wrapText="false" indent="0" shrinkToFit="true"/>
      <protection locked="true" hidden="false"/>
    </xf>
    <xf numFmtId="173" fontId="29" fillId="0" borderId="191" xfId="33" applyFont="true" applyBorder="true" applyAlignment="true" applyProtection="false">
      <alignment horizontal="center" vertical="center" textRotation="0" wrapText="false" indent="0" shrinkToFit="true"/>
      <protection locked="true" hidden="false"/>
    </xf>
    <xf numFmtId="173" fontId="29" fillId="0" borderId="192" xfId="33" applyFont="true" applyBorder="true" applyAlignment="true" applyProtection="false">
      <alignment horizontal="center" vertical="center" textRotation="0" wrapText="false" indent="0" shrinkToFit="true"/>
      <protection locked="true" hidden="false"/>
    </xf>
    <xf numFmtId="173" fontId="29" fillId="0" borderId="193" xfId="33" applyFont="true" applyBorder="true" applyAlignment="true" applyProtection="false">
      <alignment horizontal="center" vertical="center" textRotation="0" wrapText="false" indent="0" shrinkToFit="true"/>
      <protection locked="true" hidden="false"/>
    </xf>
    <xf numFmtId="173" fontId="29" fillId="0" borderId="194" xfId="24" applyFont="true" applyBorder="true" applyAlignment="true" applyProtection="true">
      <alignment horizontal="right" vertical="center" textRotation="0" wrapText="false" indent="0" shrinkToFit="true"/>
      <protection locked="true" hidden="false"/>
    </xf>
    <xf numFmtId="165" fontId="14" fillId="0" borderId="0" xfId="33" applyFont="true" applyBorder="false" applyAlignment="true" applyProtection="false">
      <alignment horizontal="right" vertical="center" textRotation="0" wrapText="false" indent="0" shrinkToFit="false"/>
      <protection locked="true" hidden="false"/>
    </xf>
    <xf numFmtId="165" fontId="41" fillId="0" borderId="0" xfId="33" applyFont="true" applyBorder="false" applyAlignment="true" applyProtection="false">
      <alignment horizontal="left" vertical="center" textRotation="0" wrapText="true" indent="0" shrinkToFit="false"/>
      <protection locked="true" hidden="false"/>
    </xf>
    <xf numFmtId="165" fontId="41" fillId="0" borderId="0" xfId="33" applyFont="true" applyBorder="false" applyAlignment="true" applyProtection="false">
      <alignment horizontal="right" vertical="center" textRotation="90" wrapText="false" indent="0" shrinkToFit="false"/>
      <protection locked="true" hidden="false"/>
    </xf>
    <xf numFmtId="165" fontId="14" fillId="0" borderId="21" xfId="33" applyFont="true" applyBorder="true" applyAlignment="true" applyProtection="false">
      <alignment horizontal="general" vertical="center" textRotation="0" wrapText="false" indent="0" shrinkToFit="false"/>
      <protection locked="true" hidden="false"/>
    </xf>
    <xf numFmtId="165" fontId="44" fillId="4" borderId="0" xfId="33" applyFont="true" applyBorder="false" applyAlignment="true" applyProtection="false">
      <alignment horizontal="general" vertical="center" textRotation="0" wrapText="false" indent="0" shrinkToFit="false"/>
      <protection locked="true" hidden="false"/>
    </xf>
    <xf numFmtId="165" fontId="44" fillId="4" borderId="0" xfId="33" applyFont="true" applyBorder="false" applyAlignment="true" applyProtection="false">
      <alignment horizontal="center" vertical="center" textRotation="0" wrapText="false" indent="0" shrinkToFit="false"/>
      <protection locked="true" hidden="false"/>
    </xf>
    <xf numFmtId="165" fontId="45" fillId="4" borderId="0" xfId="33" applyFont="true" applyBorder="false" applyAlignment="true" applyProtection="false">
      <alignment horizontal="left" vertical="center" textRotation="0" wrapText="false" indent="0" shrinkToFit="false"/>
      <protection locked="true" hidden="false"/>
    </xf>
    <xf numFmtId="165" fontId="44" fillId="4" borderId="0" xfId="33" applyFont="true" applyBorder="false" applyAlignment="true" applyProtection="false">
      <alignment horizontal="left" vertical="center" textRotation="0" wrapText="false" indent="0" shrinkToFit="false"/>
      <protection locked="true" hidden="false"/>
    </xf>
    <xf numFmtId="165" fontId="46" fillId="4" borderId="0" xfId="33" applyFont="true" applyBorder="false" applyAlignment="true" applyProtection="false">
      <alignment horizontal="general" vertical="center" textRotation="0" wrapText="false" indent="0" shrinkToFit="false"/>
      <protection locked="true" hidden="false"/>
    </xf>
    <xf numFmtId="165" fontId="46" fillId="4" borderId="0" xfId="33" applyFont="true" applyBorder="false" applyAlignment="true" applyProtection="false">
      <alignment horizontal="left" vertical="center" textRotation="0" wrapText="false" indent="0" shrinkToFit="false"/>
      <protection locked="true" hidden="false"/>
    </xf>
    <xf numFmtId="165" fontId="44" fillId="4" borderId="1" xfId="33" applyFont="true" applyBorder="true" applyAlignment="true" applyProtection="false">
      <alignment horizontal="center" vertical="center" textRotation="0" wrapText="false" indent="0" shrinkToFit="false"/>
      <protection locked="true" hidden="false"/>
    </xf>
    <xf numFmtId="165" fontId="47" fillId="4" borderId="4" xfId="33" applyFont="true" applyBorder="true" applyAlignment="true" applyProtection="false">
      <alignment horizontal="center" vertical="center" textRotation="0" wrapText="false" indent="0" shrinkToFit="true"/>
      <protection locked="true" hidden="false"/>
    </xf>
    <xf numFmtId="165" fontId="47" fillId="4" borderId="30" xfId="33" applyFont="true" applyBorder="true" applyAlignment="true" applyProtection="false">
      <alignment horizontal="center" vertical="center" textRotation="0" wrapText="false" indent="0" shrinkToFit="false"/>
      <protection locked="true" hidden="false"/>
    </xf>
    <xf numFmtId="165" fontId="44" fillId="4" borderId="0" xfId="33" applyFont="true" applyBorder="false" applyAlignment="true" applyProtection="true">
      <alignment horizontal="center" vertical="center" textRotation="0" wrapText="false" indent="0" shrinkToFit="false"/>
      <protection locked="false" hidden="false"/>
    </xf>
    <xf numFmtId="165" fontId="44" fillId="2" borderId="1" xfId="33" applyFont="true" applyBorder="true" applyAlignment="true" applyProtection="true">
      <alignment horizontal="center" vertical="center" textRotation="0" wrapText="false" indent="0" shrinkToFit="false"/>
      <protection locked="false" hidden="false"/>
    </xf>
    <xf numFmtId="165" fontId="44" fillId="2" borderId="0" xfId="33" applyFont="true" applyBorder="false" applyAlignment="true" applyProtection="true">
      <alignment horizontal="center" vertical="center" textRotation="0" wrapText="false" indent="0" shrinkToFit="false"/>
      <protection locked="false" hidden="false"/>
    </xf>
    <xf numFmtId="171" fontId="44" fillId="2" borderId="1" xfId="33" applyFont="true" applyBorder="true" applyAlignment="true" applyProtection="true">
      <alignment horizontal="center" vertical="center" textRotation="0" wrapText="false" indent="0" shrinkToFit="false"/>
      <protection locked="false" hidden="false"/>
    </xf>
    <xf numFmtId="165" fontId="44" fillId="4" borderId="0" xfId="33" applyFont="true" applyBorder="false" applyAlignment="true" applyProtection="true">
      <alignment horizontal="right" vertical="center" textRotation="0" wrapText="false" indent="0" shrinkToFit="false"/>
      <protection locked="false" hidden="false"/>
    </xf>
    <xf numFmtId="165" fontId="44" fillId="4" borderId="0" xfId="33" applyFont="true" applyBorder="false" applyAlignment="true" applyProtection="true">
      <alignment horizontal="general" vertical="center" textRotation="0" wrapText="false" indent="0" shrinkToFit="false"/>
      <protection locked="false" hidden="false"/>
    </xf>
    <xf numFmtId="174" fontId="44" fillId="4" borderId="1" xfId="33" applyFont="true" applyBorder="true" applyAlignment="true" applyProtection="false">
      <alignment horizontal="center" vertical="center" textRotation="0" wrapText="false" indent="0" shrinkToFit="false"/>
      <protection locked="true" hidden="false"/>
    </xf>
    <xf numFmtId="165" fontId="44" fillId="4" borderId="0" xfId="33" applyFont="true" applyBorder="false" applyAlignment="true" applyProtection="false">
      <alignment horizontal="right" vertical="center" textRotation="0" wrapText="false" indent="0" shrinkToFit="false"/>
      <protection locked="true" hidden="false"/>
    </xf>
    <xf numFmtId="165" fontId="44" fillId="2" borderId="1" xfId="33" applyFont="true" applyBorder="true" applyAlignment="true" applyProtection="true">
      <alignment horizontal="left" vertical="center" textRotation="0" wrapText="false" indent="0" shrinkToFit="false"/>
      <protection locked="false" hidden="false"/>
    </xf>
    <xf numFmtId="171" fontId="44" fillId="4" borderId="1" xfId="33" applyFont="true" applyBorder="true" applyAlignment="true" applyProtection="false">
      <alignment horizontal="center" vertical="center" textRotation="0" wrapText="false" indent="0" shrinkToFit="false"/>
      <protection locked="true" hidden="false"/>
    </xf>
    <xf numFmtId="171" fontId="44" fillId="4" borderId="1" xfId="33" applyFont="true" applyBorder="true" applyAlignment="true" applyProtection="true">
      <alignment horizontal="center" vertical="center" textRotation="0" wrapText="false" indent="0" shrinkToFit="false"/>
      <protection locked="false" hidden="false"/>
    </xf>
    <xf numFmtId="165" fontId="44" fillId="4" borderId="1" xfId="33" applyFont="true" applyBorder="true" applyAlignment="true" applyProtection="true">
      <alignment horizontal="center" vertical="center" textRotation="0" wrapText="false" indent="0" shrinkToFit="false"/>
      <protection locked="false" hidden="false"/>
    </xf>
    <xf numFmtId="165" fontId="48" fillId="2" borderId="4" xfId="33" applyFont="true" applyBorder="true" applyAlignment="true" applyProtection="true">
      <alignment horizontal="center" vertical="center" textRotation="0" wrapText="false" indent="0" shrinkToFit="false"/>
      <protection locked="false" hidden="false"/>
    </xf>
    <xf numFmtId="165" fontId="48" fillId="2" borderId="15" xfId="33" applyFont="true" applyBorder="true" applyAlignment="true" applyProtection="true">
      <alignment horizontal="center" vertical="center" textRotation="0" wrapText="false" indent="0" shrinkToFit="false"/>
      <protection locked="false" hidden="false"/>
    </xf>
    <xf numFmtId="165" fontId="48" fillId="2" borderId="30" xfId="33" applyFont="true" applyBorder="true" applyAlignment="true" applyProtection="true">
      <alignment horizontal="center" vertical="center" textRotation="0" wrapText="false" indent="0" shrinkToFit="false"/>
      <protection locked="false" hidden="false"/>
    </xf>
    <xf numFmtId="165" fontId="6" fillId="4" borderId="0" xfId="33" applyFont="true" applyBorder="false" applyAlignment="true" applyProtection="false">
      <alignment horizontal="general" vertical="center" textRotation="0" wrapText="false" indent="0" shrinkToFit="false"/>
      <protection locked="true" hidden="false"/>
    </xf>
    <xf numFmtId="165" fontId="41" fillId="4" borderId="0" xfId="33" applyFont="true" applyBorder="false" applyAlignment="true" applyProtection="false">
      <alignment horizontal="left" vertical="center" textRotation="0" wrapText="false" indent="0" shrinkToFit="false"/>
      <protection locked="true" hidden="false"/>
    </xf>
    <xf numFmtId="165" fontId="41" fillId="4" borderId="0" xfId="33" applyFont="true" applyBorder="false" applyAlignment="true" applyProtection="false">
      <alignment horizontal="general" vertical="center" textRotation="0" wrapText="false" indent="0" shrinkToFit="false"/>
      <protection locked="true" hidden="false"/>
    </xf>
    <xf numFmtId="165" fontId="50" fillId="4" borderId="0" xfId="33" applyFont="true" applyBorder="false" applyAlignment="true" applyProtection="false">
      <alignment horizontal="left" vertical="center" textRotation="0" wrapText="false" indent="0" shrinkToFit="false"/>
      <protection locked="true" hidden="false"/>
    </xf>
    <xf numFmtId="165" fontId="41" fillId="2" borderId="1" xfId="33" applyFont="true" applyBorder="true" applyAlignment="true" applyProtection="false">
      <alignment horizontal="left" vertical="center" textRotation="0" wrapText="false" indent="0" shrinkToFit="false"/>
      <protection locked="true" hidden="false"/>
    </xf>
    <xf numFmtId="165" fontId="41" fillId="4" borderId="0" xfId="33" applyFont="true" applyBorder="true" applyAlignment="true" applyProtection="false">
      <alignment horizontal="left" vertical="center" textRotation="0" wrapText="false" indent="1" shrinkToFit="false"/>
      <protection locked="true" hidden="false"/>
    </xf>
    <xf numFmtId="165" fontId="41" fillId="6" borderId="1" xfId="33" applyFont="true" applyBorder="true" applyAlignment="true" applyProtection="false">
      <alignment horizontal="left" vertical="center" textRotation="0" wrapText="false" indent="0" shrinkToFit="false"/>
      <protection locked="true" hidden="false"/>
    </xf>
    <xf numFmtId="165" fontId="51" fillId="4" borderId="0" xfId="33" applyFont="true" applyBorder="false" applyAlignment="true" applyProtection="false">
      <alignment horizontal="left" vertical="center" textRotation="0" wrapText="false" indent="0" shrinkToFit="false"/>
      <protection locked="true" hidden="false"/>
    </xf>
    <xf numFmtId="165" fontId="41" fillId="4" borderId="0" xfId="33" applyFont="true" applyBorder="false" applyAlignment="true" applyProtection="false">
      <alignment horizontal="center" vertical="center" textRotation="0" wrapText="false" indent="0" shrinkToFit="false"/>
      <protection locked="true" hidden="false"/>
    </xf>
    <xf numFmtId="165" fontId="41" fillId="4" borderId="1" xfId="33" applyFont="true" applyBorder="true" applyAlignment="true" applyProtection="false">
      <alignment horizontal="center" vertical="center" textRotation="0" wrapText="false" indent="0" shrinkToFit="false"/>
      <protection locked="true" hidden="false"/>
    </xf>
    <xf numFmtId="165" fontId="41" fillId="4" borderId="1" xfId="33" applyFont="true" applyBorder="true" applyAlignment="true" applyProtection="false">
      <alignment horizontal="left" vertical="center" textRotation="0" wrapText="false" indent="0" shrinkToFit="false"/>
      <protection locked="true" hidden="false"/>
    </xf>
    <xf numFmtId="165" fontId="52" fillId="4" borderId="0" xfId="33" applyFont="true" applyBorder="false" applyAlignment="true" applyProtection="false">
      <alignment horizontal="general" vertical="center" textRotation="0" wrapText="false" indent="0" shrinkToFit="false"/>
      <protection locked="true" hidden="false"/>
    </xf>
    <xf numFmtId="165" fontId="52" fillId="4" borderId="0" xfId="33" applyFont="true" applyBorder="false" applyAlignment="true" applyProtection="false">
      <alignment horizontal="left" vertical="center" textRotation="0" wrapText="false" indent="0" shrinkToFit="false"/>
      <protection locked="true" hidden="false"/>
    </xf>
    <xf numFmtId="165" fontId="27" fillId="4" borderId="0" xfId="33" applyFont="true" applyBorder="false" applyAlignment="true" applyProtection="false">
      <alignment horizontal="general" vertical="center" textRotation="0" wrapText="false" indent="0" shrinkToFit="false"/>
      <protection locked="true" hidden="false"/>
    </xf>
    <xf numFmtId="165" fontId="52" fillId="4" borderId="0" xfId="33" applyFont="true" applyBorder="false" applyAlignment="true" applyProtection="false">
      <alignment horizontal="general" vertical="center" textRotation="0" wrapText="false" indent="0" shrinkToFit="true"/>
      <protection locked="true" hidden="false"/>
    </xf>
    <xf numFmtId="165" fontId="41" fillId="4" borderId="0" xfId="33" applyFont="true" applyBorder="false" applyAlignment="true" applyProtection="false">
      <alignment horizontal="general" vertical="center" textRotation="0" wrapText="true" indent="0" shrinkToFit="false"/>
      <protection locked="true" hidden="false"/>
    </xf>
    <xf numFmtId="165" fontId="41" fillId="7" borderId="0" xfId="33" applyFont="true" applyBorder="false" applyAlignment="true" applyProtection="false">
      <alignment horizontal="general" vertical="center" textRotation="0" wrapText="true" indent="0" shrinkToFit="false"/>
      <protection locked="true" hidden="false"/>
    </xf>
    <xf numFmtId="165" fontId="29" fillId="4" borderId="0" xfId="33" applyFont="true" applyBorder="false" applyAlignment="true" applyProtection="false">
      <alignment horizontal="general" vertical="bottom" textRotation="0" wrapText="false" indent="0" shrinkToFit="false"/>
      <protection locked="true" hidden="false"/>
    </xf>
    <xf numFmtId="165" fontId="29" fillId="4" borderId="0" xfId="33" applyFont="true" applyBorder="false" applyAlignment="true" applyProtection="false">
      <alignment horizontal="general" vertical="center" textRotation="0" wrapText="false" indent="0" shrinkToFit="false"/>
      <protection locked="true" hidden="false"/>
    </xf>
    <xf numFmtId="165" fontId="29" fillId="4" borderId="0" xfId="33" applyFont="true" applyBorder="false" applyAlignment="true" applyProtection="false">
      <alignment horizontal="general" vertical="center" textRotation="0" wrapText="true" indent="0" shrinkToFit="false"/>
      <protection locked="true" hidden="false"/>
    </xf>
    <xf numFmtId="165" fontId="29" fillId="4" borderId="0" xfId="33" applyFont="true" applyBorder="false" applyAlignment="true" applyProtection="false">
      <alignment horizontal="justify" vertical="center" textRotation="0" wrapText="true" indent="0" shrinkToFit="false"/>
      <protection locked="true" hidden="false"/>
    </xf>
    <xf numFmtId="165" fontId="56" fillId="4" borderId="0" xfId="33" applyFont="true" applyBorder="false" applyAlignment="true" applyProtection="false">
      <alignment horizontal="general" vertical="center" textRotation="0" wrapText="false" indent="0" shrinkToFit="false"/>
      <protection locked="true" hidden="false"/>
    </xf>
    <xf numFmtId="165" fontId="18" fillId="4" borderId="1" xfId="33" applyFont="true" applyBorder="true" applyAlignment="true" applyProtection="false">
      <alignment horizontal="general" vertical="center" textRotation="0" wrapText="false" indent="0" shrinkToFit="false"/>
      <protection locked="true" hidden="false"/>
    </xf>
    <xf numFmtId="165" fontId="18" fillId="4" borderId="1" xfId="33" applyFont="true" applyBorder="true" applyAlignment="true" applyProtection="false">
      <alignment horizontal="general" vertical="center" textRotation="0" wrapText="false" indent="0" shrinkToFit="true"/>
      <protection locked="true" hidden="false"/>
    </xf>
    <xf numFmtId="165" fontId="56" fillId="4" borderId="90" xfId="33" applyFont="true" applyBorder="true" applyAlignment="true" applyProtection="false">
      <alignment horizontal="center" vertical="center" textRotation="0" wrapText="false" indent="0" shrinkToFit="false"/>
      <protection locked="true" hidden="false"/>
    </xf>
    <xf numFmtId="165" fontId="48" fillId="4" borderId="195" xfId="33" applyFont="true" applyBorder="true" applyAlignment="true" applyProtection="false">
      <alignment horizontal="center" vertical="center" textRotation="0" wrapText="false" indent="0" shrinkToFit="false"/>
      <protection locked="true" hidden="false"/>
    </xf>
    <xf numFmtId="165" fontId="48" fillId="4" borderId="119" xfId="33" applyFont="true" applyBorder="true" applyAlignment="true" applyProtection="false">
      <alignment horizontal="center" vertical="center" textRotation="0" wrapText="false" indent="0" shrinkToFit="false"/>
      <protection locked="true" hidden="false"/>
    </xf>
    <xf numFmtId="165" fontId="48" fillId="4" borderId="120" xfId="33" applyFont="true" applyBorder="true" applyAlignment="true" applyProtection="false">
      <alignment horizontal="center" vertical="center" textRotation="0" wrapText="false" indent="0" shrinkToFit="false"/>
      <protection locked="true" hidden="false"/>
    </xf>
    <xf numFmtId="165" fontId="44" fillId="4" borderId="196" xfId="33" applyFont="true" applyBorder="true" applyAlignment="true" applyProtection="false">
      <alignment horizontal="general" vertical="center" textRotation="0" wrapText="false" indent="0" shrinkToFit="true"/>
      <protection locked="true" hidden="false"/>
    </xf>
    <xf numFmtId="165" fontId="44" fillId="4" borderId="136" xfId="33" applyFont="true" applyBorder="true" applyAlignment="true" applyProtection="false">
      <alignment horizontal="general" vertical="center" textRotation="0" wrapText="false" indent="0" shrinkToFit="true"/>
      <protection locked="true" hidden="false"/>
    </xf>
    <xf numFmtId="165" fontId="44" fillId="4" borderId="1" xfId="33" applyFont="true" applyBorder="true" applyAlignment="true" applyProtection="false">
      <alignment horizontal="general" vertical="center" textRotation="0" wrapText="false" indent="0" shrinkToFit="true"/>
      <protection locked="true" hidden="false"/>
    </xf>
    <xf numFmtId="165" fontId="44" fillId="4" borderId="112" xfId="33" applyFont="true" applyBorder="true" applyAlignment="true" applyProtection="false">
      <alignment horizontal="general" vertical="center" textRotation="0" wrapText="false" indent="0" shrinkToFit="true"/>
      <protection locked="true" hidden="false"/>
    </xf>
    <xf numFmtId="165" fontId="44" fillId="4" borderId="3" xfId="33" applyFont="true" applyBorder="true" applyAlignment="true" applyProtection="false">
      <alignment horizontal="general" vertical="center" textRotation="0" wrapText="false" indent="0" shrinkToFit="true"/>
      <protection locked="true" hidden="false"/>
    </xf>
    <xf numFmtId="165" fontId="56" fillId="4" borderId="130" xfId="33" applyFont="true" applyBorder="true" applyAlignment="true" applyProtection="false">
      <alignment horizontal="general" vertical="center" textRotation="0" wrapText="false" indent="0" shrinkToFit="false"/>
      <protection locked="true" hidden="false"/>
    </xf>
    <xf numFmtId="165" fontId="56" fillId="4" borderId="131" xfId="33" applyFont="true" applyBorder="true" applyAlignment="true" applyProtection="false">
      <alignment horizontal="general" vertical="center" textRotation="0" wrapText="false" indent="0" shrinkToFit="false"/>
      <protection locked="true" hidden="false"/>
    </xf>
    <xf numFmtId="165" fontId="56" fillId="4" borderId="132" xfId="33" applyFont="true" applyBorder="true" applyAlignment="true" applyProtection="false">
      <alignment horizontal="general" vertical="center" textRotation="0" wrapText="false" indent="0" shrinkToFit="false"/>
      <protection locked="true" hidden="false"/>
    </xf>
    <xf numFmtId="165" fontId="14" fillId="0" borderId="0" xfId="0" applyFont="true" applyBorder="false" applyAlignment="true" applyProtection="false">
      <alignment horizontal="justify" vertical="center" textRotation="0" wrapText="true" indent="0" shrinkToFit="false"/>
      <protection locked="true" hidden="false"/>
    </xf>
    <xf numFmtId="165" fontId="14" fillId="0" borderId="1" xfId="0" applyFont="true" applyBorder="true" applyAlignment="true" applyProtection="false">
      <alignment horizontal="center" vertical="center" textRotation="255" wrapText="true" indent="0" shrinkToFit="false"/>
      <protection locked="true" hidden="false"/>
    </xf>
    <xf numFmtId="165" fontId="14" fillId="0" borderId="37" xfId="0" applyFont="true" applyBorder="true" applyAlignment="true" applyProtection="false">
      <alignment horizontal="left" vertical="center" textRotation="0" wrapText="true" indent="0" shrinkToFit="false"/>
      <protection locked="true" hidden="false"/>
    </xf>
    <xf numFmtId="165" fontId="14" fillId="0" borderId="10" xfId="0" applyFont="true" applyBorder="true" applyAlignment="true" applyProtection="false">
      <alignment horizontal="left" vertical="center" textRotation="0" wrapText="true" indent="0" shrinkToFit="false"/>
      <protection locked="true" hidden="false"/>
    </xf>
    <xf numFmtId="165" fontId="14" fillId="0" borderId="197" xfId="0" applyFont="true" applyBorder="true" applyAlignment="true" applyProtection="false">
      <alignment horizontal="general" vertical="center" textRotation="0" wrapText="false" indent="0" shrinkToFit="false"/>
      <protection locked="true" hidden="false"/>
    </xf>
    <xf numFmtId="165" fontId="14" fillId="0" borderId="198" xfId="0" applyFont="true" applyBorder="true" applyAlignment="true" applyProtection="false">
      <alignment horizontal="general" vertical="center" textRotation="0" wrapText="false" indent="0" shrinkToFit="false"/>
      <protection locked="true" hidden="false"/>
    </xf>
    <xf numFmtId="165" fontId="14" fillId="0" borderId="36" xfId="0" applyFont="true" applyBorder="true" applyAlignment="true" applyProtection="false">
      <alignment horizontal="general" vertical="center" textRotation="0" wrapText="false" indent="0" shrinkToFit="false"/>
      <protection locked="true" hidden="false"/>
    </xf>
    <xf numFmtId="165" fontId="14" fillId="0" borderId="4" xfId="0" applyFont="true" applyBorder="true" applyAlignment="true" applyProtection="false">
      <alignment horizontal="justify" vertical="center" textRotation="0" wrapText="true" indent="0" shrinkToFit="false"/>
      <protection locked="true" hidden="false"/>
    </xf>
    <xf numFmtId="165" fontId="14" fillId="0" borderId="15" xfId="0" applyFont="true" applyBorder="true" applyAlignment="true" applyProtection="false">
      <alignment horizontal="justify" vertical="center" textRotation="0" wrapText="true" indent="0" shrinkToFit="false"/>
      <protection locked="true" hidden="false"/>
    </xf>
    <xf numFmtId="165" fontId="14" fillId="0" borderId="62" xfId="0" applyFont="true" applyBorder="true" applyAlignment="true" applyProtection="false">
      <alignment horizontal="justify" vertical="center" textRotation="0" wrapText="true" indent="0" shrinkToFit="false"/>
      <protection locked="true" hidden="false"/>
    </xf>
    <xf numFmtId="165" fontId="14" fillId="0" borderId="2" xfId="0" applyFont="true" applyBorder="true" applyAlignment="true" applyProtection="false">
      <alignment horizontal="justify" vertical="center" textRotation="0" wrapText="false" indent="0" shrinkToFit="false"/>
      <protection locked="true" hidden="false"/>
    </xf>
    <xf numFmtId="165" fontId="14" fillId="0" borderId="43" xfId="0" applyFont="true" applyBorder="true" applyAlignment="true" applyProtection="false">
      <alignment horizontal="justify" vertical="center" textRotation="0" wrapText="false" indent="0" shrinkToFit="false"/>
      <protection locked="true" hidden="false"/>
    </xf>
    <xf numFmtId="165" fontId="14" fillId="0" borderId="3" xfId="0" applyFont="true" applyBorder="true" applyAlignment="true" applyProtection="false">
      <alignment horizontal="justify" vertical="center" textRotation="0" wrapText="false" indent="0" shrinkToFit="false"/>
      <protection locked="true" hidden="false"/>
    </xf>
    <xf numFmtId="165" fontId="14" fillId="0" borderId="4" xfId="0" applyFont="true" applyBorder="true" applyAlignment="true" applyProtection="false">
      <alignment horizontal="center" vertical="center" textRotation="0" wrapText="true" indent="0" shrinkToFit="false"/>
      <protection locked="true" hidden="false"/>
    </xf>
    <xf numFmtId="165" fontId="14" fillId="0" borderId="37" xfId="0" applyFont="true" applyBorder="true" applyAlignment="true" applyProtection="false">
      <alignment horizontal="justify" vertical="center" textRotation="0" wrapText="false" indent="0" shrinkToFit="false"/>
      <protection locked="true" hidden="false"/>
    </xf>
    <xf numFmtId="165" fontId="14" fillId="0" borderId="32" xfId="0" applyFont="true" applyBorder="true" applyAlignment="true" applyProtection="false">
      <alignment horizontal="justify" vertical="center" textRotation="0" wrapText="false" indent="0" shrinkToFit="false"/>
      <protection locked="true" hidden="false"/>
    </xf>
    <xf numFmtId="165" fontId="14" fillId="0" borderId="33" xfId="0" applyFont="true" applyBorder="true" applyAlignment="true" applyProtection="false">
      <alignment horizontal="justify" vertical="center" textRotation="0" wrapText="true" indent="0" shrinkToFit="false"/>
      <protection locked="true" hidden="false"/>
    </xf>
    <xf numFmtId="165" fontId="14" fillId="0" borderId="1" xfId="0" applyFont="true" applyBorder="true" applyAlignment="true" applyProtection="false">
      <alignment horizontal="left" vertical="bottom" textRotation="0" wrapText="false" indent="0" shrinkToFit="true"/>
      <protection locked="true" hidden="false"/>
    </xf>
    <xf numFmtId="165" fontId="14" fillId="0" borderId="0" xfId="0" applyFont="true" applyBorder="false" applyAlignment="true" applyProtection="false">
      <alignment horizontal="left" vertical="bottom" textRotation="0" wrapText="true" indent="0" shrinkToFit="false"/>
      <protection locked="true" hidden="false"/>
    </xf>
    <xf numFmtId="165" fontId="14" fillId="0" borderId="2" xfId="0" applyFont="true" applyBorder="true" applyAlignment="true" applyProtection="false">
      <alignment horizontal="justify" vertical="bottom" textRotation="0" wrapText="true" indent="0" shrinkToFit="false"/>
      <protection locked="true" hidden="false"/>
    </xf>
    <xf numFmtId="165" fontId="14" fillId="0" borderId="43" xfId="0" applyFont="true" applyBorder="true" applyAlignment="true" applyProtection="false">
      <alignment horizontal="justify" vertical="bottom" textRotation="0" wrapText="true" indent="0" shrinkToFit="false"/>
      <protection locked="true" hidden="false"/>
    </xf>
    <xf numFmtId="165" fontId="14" fillId="0" borderId="3" xfId="0" applyFont="true" applyBorder="true" applyAlignment="false" applyProtection="false">
      <alignment horizontal="general" vertical="bottom" textRotation="0" wrapText="false" indent="0" shrinkToFit="false"/>
      <protection locked="true" hidden="false"/>
    </xf>
    <xf numFmtId="165" fontId="14" fillId="0" borderId="2" xfId="0" applyFont="true" applyBorder="true" applyAlignment="true" applyProtection="false">
      <alignment horizontal="left" vertical="bottom" textRotation="0" wrapText="true" indent="0" shrinkToFit="false"/>
      <protection locked="true" hidden="false"/>
    </xf>
    <xf numFmtId="165" fontId="14" fillId="0" borderId="2" xfId="0" applyFont="true" applyBorder="true" applyAlignment="true" applyProtection="false">
      <alignment horizontal="justify" vertical="bottom" textRotation="0" wrapText="false" indent="0" shrinkToFit="false"/>
      <protection locked="true" hidden="false"/>
    </xf>
    <xf numFmtId="165" fontId="14" fillId="0" borderId="43" xfId="0" applyFont="true" applyBorder="true" applyAlignment="true" applyProtection="false">
      <alignment horizontal="justify" vertical="bottom" textRotation="0" wrapText="false" indent="0" shrinkToFit="false"/>
      <protection locked="true" hidden="false"/>
    </xf>
    <xf numFmtId="165" fontId="14" fillId="0" borderId="3" xfId="0" applyFont="true" applyBorder="true" applyAlignment="true" applyProtection="false">
      <alignment horizontal="justify" vertical="bottom" textRotation="0" wrapText="false" indent="0" shrinkToFit="false"/>
      <protection locked="true" hidden="false"/>
    </xf>
    <xf numFmtId="165" fontId="14" fillId="0" borderId="3" xfId="0" applyFont="true" applyBorder="true" applyAlignment="true" applyProtection="false">
      <alignment horizontal="center" vertical="bottom" textRotation="0" wrapText="true" indent="0" shrinkToFit="false"/>
      <protection locked="true" hidden="false"/>
    </xf>
    <xf numFmtId="165" fontId="14" fillId="0" borderId="2" xfId="0" applyFont="true" applyBorder="true" applyAlignment="false" applyProtection="false">
      <alignment horizontal="general" vertical="bottom" textRotation="0" wrapText="false" indent="0" shrinkToFit="false"/>
      <protection locked="true" hidden="false"/>
    </xf>
    <xf numFmtId="165" fontId="14" fillId="0" borderId="43" xfId="0" applyFont="true" applyBorder="true" applyAlignment="false" applyProtection="false">
      <alignment horizontal="general" vertical="bottom" textRotation="0" wrapText="false" indent="0" shrinkToFit="false"/>
      <protection locked="true" hidden="false"/>
    </xf>
    <xf numFmtId="165" fontId="14" fillId="0" borderId="4" xfId="0" applyFont="true" applyBorder="true" applyAlignment="true" applyProtection="false">
      <alignment horizontal="left" vertical="center" textRotation="0" wrapText="true" indent="0" shrinkToFit="false"/>
      <protection locked="true" hidden="false"/>
    </xf>
    <xf numFmtId="165" fontId="14" fillId="0" borderId="31" xfId="0" applyFont="true" applyBorder="true" applyAlignment="true" applyProtection="false">
      <alignment horizontal="justify" vertical="center" textRotation="0" wrapText="true" indent="0" shrinkToFit="false"/>
      <protection locked="true" hidden="false"/>
    </xf>
    <xf numFmtId="165" fontId="14" fillId="0" borderId="1" xfId="0" applyFont="true" applyBorder="true" applyAlignment="true" applyProtection="false">
      <alignment horizontal="center" vertical="center" textRotation="255" wrapText="false" indent="0" shrinkToFit="true"/>
      <protection locked="true" hidden="false"/>
    </xf>
    <xf numFmtId="165" fontId="15" fillId="0" borderId="1" xfId="0" applyFont="true" applyBorder="true" applyAlignment="true" applyProtection="false">
      <alignment horizontal="left" vertical="center" textRotation="0" wrapText="true" indent="0" shrinkToFit="false"/>
      <protection locked="true" hidden="false"/>
    </xf>
    <xf numFmtId="165" fontId="14" fillId="0" borderId="33" xfId="0" applyFont="true" applyBorder="true" applyAlignment="true" applyProtection="false">
      <alignment horizontal="justify" vertical="center" textRotation="0" wrapText="false" indent="0" shrinkToFit="false"/>
      <protection locked="true" hidden="false"/>
    </xf>
    <xf numFmtId="165" fontId="14" fillId="0" borderId="1" xfId="0" applyFont="true" applyBorder="true" applyAlignment="true" applyProtection="false">
      <alignment horizontal="center" vertical="bottom" textRotation="0" wrapText="true" indent="0" shrinkToFit="false"/>
      <protection locked="true" hidden="false"/>
    </xf>
    <xf numFmtId="165" fontId="14" fillId="0" borderId="37" xfId="0" applyFont="true" applyBorder="true" applyAlignment="true" applyProtection="false">
      <alignment horizontal="left" vertical="top" textRotation="0" wrapText="true" indent="0" shrinkToFit="false"/>
      <protection locked="true" hidden="false"/>
    </xf>
    <xf numFmtId="165" fontId="14" fillId="0" borderId="38" xfId="0" applyFont="true" applyBorder="true" applyAlignment="true" applyProtection="false">
      <alignment horizontal="center" vertical="bottom" textRotation="0" wrapText="true" indent="0" shrinkToFit="false"/>
      <protection locked="true" hidden="false"/>
    </xf>
    <xf numFmtId="165" fontId="14" fillId="0" borderId="37" xfId="0" applyFont="true" applyBorder="true" applyAlignment="true" applyProtection="false">
      <alignment horizontal="left" vertical="bottom" textRotation="0" wrapText="false" indent="0" shrinkToFit="false"/>
      <protection locked="true" hidden="false"/>
    </xf>
    <xf numFmtId="165" fontId="14" fillId="0" borderId="32" xfId="0" applyFont="true" applyBorder="true" applyAlignment="true" applyProtection="false">
      <alignment horizontal="left" vertical="bottom" textRotation="0" wrapText="false" indent="0" shrinkToFit="false"/>
      <protection locked="true" hidden="false"/>
    </xf>
    <xf numFmtId="165" fontId="14" fillId="0" borderId="33" xfId="0" applyFont="true" applyBorder="true" applyAlignment="true" applyProtection="false">
      <alignment horizontal="left" vertical="bottom" textRotation="0" wrapText="false" indent="0" shrinkToFit="false"/>
      <protection locked="true" hidden="false"/>
    </xf>
    <xf numFmtId="165" fontId="14" fillId="0" borderId="4" xfId="0" applyFont="true" applyBorder="true" applyAlignment="true" applyProtection="false">
      <alignment horizontal="left" vertical="bottom" textRotation="0" wrapText="false" indent="0" shrinkToFit="false"/>
      <protection locked="true" hidden="false"/>
    </xf>
    <xf numFmtId="165" fontId="14" fillId="0" borderId="4" xfId="0" applyFont="true" applyBorder="true" applyAlignment="true" applyProtection="false">
      <alignment horizontal="center" vertical="bottom" textRotation="0" wrapText="false" indent="0" shrinkToFit="false"/>
      <protection locked="true" hidden="false"/>
    </xf>
    <xf numFmtId="165" fontId="14" fillId="0" borderId="4" xfId="0" applyFont="true" applyBorder="true" applyAlignment="true" applyProtection="false">
      <alignment horizontal="center" vertical="bottom" textRotation="0" wrapText="false" indent="0" shrinkToFit="true"/>
      <protection locked="true" hidden="false"/>
    </xf>
    <xf numFmtId="165" fontId="14" fillId="0" borderId="21" xfId="0" applyFont="true" applyBorder="true" applyAlignment="true" applyProtection="false">
      <alignment horizontal="left" vertical="bottom" textRotation="0" wrapText="false" indent="0" shrinkToFit="false"/>
      <protection locked="true" hidden="false"/>
    </xf>
    <xf numFmtId="165" fontId="14" fillId="0" borderId="39" xfId="0" applyFont="true" applyBorder="true" applyAlignment="true" applyProtection="false">
      <alignment horizontal="left" vertical="bottom" textRotation="0" wrapText="false" indent="0" shrinkToFit="false"/>
      <protection locked="true" hidden="false"/>
    </xf>
    <xf numFmtId="165" fontId="14" fillId="0" borderId="40" xfId="0" applyFont="true" applyBorder="true" applyAlignment="true" applyProtection="false">
      <alignment horizontal="left" vertical="bottom" textRotation="0" wrapText="false" indent="0" shrinkToFit="false"/>
      <protection locked="true" hidden="false"/>
    </xf>
    <xf numFmtId="165" fontId="14" fillId="0" borderId="10" xfId="0" applyFont="true" applyBorder="true" applyAlignment="true" applyProtection="false">
      <alignment horizontal="left" vertical="bottom" textRotation="0" wrapText="false" indent="0" shrinkToFit="false"/>
      <protection locked="true" hidden="false"/>
    </xf>
    <xf numFmtId="165" fontId="14" fillId="0" borderId="30" xfId="0" applyFont="true" applyBorder="true" applyAlignment="true" applyProtection="false">
      <alignment horizontal="center" vertical="bottom" textRotation="0" wrapText="false" indent="0" shrinkToFit="false"/>
      <protection locked="true" hidden="false"/>
    </xf>
    <xf numFmtId="165" fontId="14" fillId="0" borderId="30" xfId="0" applyFont="true" applyBorder="true" applyAlignment="true" applyProtection="false">
      <alignment horizontal="center" vertical="bottom" textRotation="0" wrapText="false" indent="0" shrinkToFit="true"/>
      <protection locked="true" hidden="false"/>
    </xf>
    <xf numFmtId="165" fontId="14" fillId="0" borderId="15" xfId="0" applyFont="true" applyBorder="true" applyAlignment="true" applyProtection="false">
      <alignment horizontal="center" vertical="center" textRotation="255" wrapText="true" indent="0" shrinkToFit="false"/>
      <protection locked="true" hidden="false"/>
    </xf>
    <xf numFmtId="165" fontId="14" fillId="0" borderId="2" xfId="0" applyFont="true" applyBorder="true" applyAlignment="true" applyProtection="false">
      <alignment horizontal="center" vertical="center" textRotation="255" wrapText="true" indent="0" shrinkToFit="false"/>
      <protection locked="true" hidden="false"/>
    </xf>
    <xf numFmtId="165" fontId="14" fillId="0" borderId="41" xfId="0" applyFont="true" applyBorder="true" applyAlignment="true" applyProtection="false">
      <alignment horizontal="left" vertical="top" textRotation="0" wrapText="false" indent="0" shrinkToFit="false"/>
      <protection locked="true" hidden="false"/>
    </xf>
    <xf numFmtId="165" fontId="14" fillId="0" borderId="199" xfId="0" applyFont="true" applyBorder="true" applyAlignment="true" applyProtection="false">
      <alignment horizontal="justify" vertical="bottom" textRotation="0" wrapText="true" indent="0" shrinkToFit="false"/>
      <protection locked="true" hidden="false"/>
    </xf>
    <xf numFmtId="165" fontId="14" fillId="0" borderId="3" xfId="0" applyFont="true" applyBorder="true" applyAlignment="true" applyProtection="false">
      <alignment horizontal="justify" vertical="bottom" textRotation="0" wrapText="true" indent="0" shrinkToFit="false"/>
      <protection locked="true" hidden="false"/>
    </xf>
    <xf numFmtId="165" fontId="14" fillId="0" borderId="37" xfId="0" applyFont="true" applyBorder="true" applyAlignment="true" applyProtection="false">
      <alignment horizontal="center" vertical="center" textRotation="255" wrapText="true" indent="0" shrinkToFit="false"/>
      <protection locked="true" hidden="false"/>
    </xf>
    <xf numFmtId="165" fontId="14" fillId="0" borderId="200" xfId="0" applyFont="true" applyBorder="true" applyAlignment="true" applyProtection="false">
      <alignment horizontal="left" vertical="top" textRotation="0" wrapText="false" indent="0" shrinkToFit="false"/>
      <protection locked="true" hidden="false"/>
    </xf>
    <xf numFmtId="165" fontId="14" fillId="0" borderId="51" xfId="0" applyFont="true" applyBorder="true" applyAlignment="true" applyProtection="false">
      <alignment horizontal="justify" vertical="bottom" textRotation="0" wrapText="true" indent="0" shrinkToFit="false"/>
      <protection locked="true" hidden="false"/>
    </xf>
    <xf numFmtId="165" fontId="14" fillId="0" borderId="33" xfId="0" applyFont="true" applyBorder="true" applyAlignment="true" applyProtection="false">
      <alignment horizontal="justify" vertical="bottom" textRotation="0" wrapText="true" indent="0" shrinkToFit="false"/>
      <protection locked="true" hidden="false"/>
    </xf>
    <xf numFmtId="165" fontId="14" fillId="0" borderId="37" xfId="0" applyFont="true" applyBorder="true" applyAlignment="true" applyProtection="false">
      <alignment horizontal="justify" vertical="bottom" textRotation="0" wrapText="true" indent="0" shrinkToFit="false"/>
      <protection locked="true" hidden="false"/>
    </xf>
    <xf numFmtId="165" fontId="14" fillId="0" borderId="32" xfId="0" applyFont="true" applyBorder="true" applyAlignment="true" applyProtection="false">
      <alignment horizontal="justify" vertical="bottom" textRotation="0" wrapText="true" indent="0" shrinkToFit="false"/>
      <protection locked="true" hidden="false"/>
    </xf>
    <xf numFmtId="165" fontId="14" fillId="0" borderId="32" xfId="0" applyFont="true" applyBorder="true" applyAlignment="true" applyProtection="false">
      <alignment horizontal="justify" vertical="bottom" textRotation="0" wrapText="false" indent="0" shrinkToFit="false"/>
      <protection locked="true" hidden="false"/>
    </xf>
    <xf numFmtId="165" fontId="14" fillId="0" borderId="37" xfId="0" applyFont="true" applyBorder="true" applyAlignment="false" applyProtection="false">
      <alignment horizontal="general" vertical="bottom" textRotation="0" wrapText="false" indent="0" shrinkToFit="false"/>
      <protection locked="true" hidden="false"/>
    </xf>
    <xf numFmtId="165" fontId="14" fillId="0" borderId="33" xfId="0" applyFont="true" applyBorder="true" applyAlignment="false" applyProtection="false">
      <alignment horizontal="general" vertical="bottom" textRotation="0" wrapText="false" indent="0" shrinkToFit="false"/>
      <protection locked="true" hidden="false"/>
    </xf>
    <xf numFmtId="165" fontId="14" fillId="0" borderId="46" xfId="0" applyFont="true" applyBorder="true" applyAlignment="true" applyProtection="false">
      <alignment horizontal="center" vertical="center" textRotation="255" wrapText="true" indent="0" shrinkToFit="false"/>
      <protection locked="true" hidden="false"/>
    </xf>
    <xf numFmtId="165" fontId="14" fillId="0" borderId="47" xfId="0" applyFont="true" applyBorder="true" applyAlignment="true" applyProtection="false">
      <alignment horizontal="left" vertical="top" textRotation="0" wrapText="false" indent="0" shrinkToFit="false"/>
      <protection locked="true" hidden="false"/>
    </xf>
    <xf numFmtId="165" fontId="14" fillId="0" borderId="201" xfId="0" applyFont="true" applyBorder="true" applyAlignment="true" applyProtection="false">
      <alignment horizontal="justify" vertical="bottom" textRotation="0" wrapText="true" indent="0" shrinkToFit="false"/>
      <protection locked="true" hidden="false"/>
    </xf>
    <xf numFmtId="165" fontId="14" fillId="0" borderId="202" xfId="0" applyFont="true" applyBorder="true" applyAlignment="true" applyProtection="false">
      <alignment horizontal="justify" vertical="bottom" textRotation="0" wrapText="true" indent="0" shrinkToFit="false"/>
      <protection locked="true" hidden="false"/>
    </xf>
    <xf numFmtId="165" fontId="14" fillId="0" borderId="46" xfId="0" applyFont="true" applyBorder="true" applyAlignment="true" applyProtection="false">
      <alignment horizontal="justify" vertical="bottom" textRotation="0" wrapText="true" indent="0" shrinkToFit="false"/>
      <protection locked="true" hidden="false"/>
    </xf>
    <xf numFmtId="165" fontId="14" fillId="0" borderId="203" xfId="0" applyFont="true" applyBorder="true" applyAlignment="true" applyProtection="false">
      <alignment horizontal="justify" vertical="bottom" textRotation="0" wrapText="true" indent="0" shrinkToFit="false"/>
      <protection locked="true" hidden="false"/>
    </xf>
    <xf numFmtId="165" fontId="14" fillId="0" borderId="202" xfId="0" applyFont="true" applyBorder="true" applyAlignment="true" applyProtection="false">
      <alignment horizontal="left" vertical="center" textRotation="0" wrapText="false" indent="0" shrinkToFit="false"/>
      <protection locked="true" hidden="false"/>
    </xf>
    <xf numFmtId="165" fontId="14" fillId="0" borderId="67" xfId="0" applyFont="true" applyBorder="true" applyAlignment="true" applyProtection="false">
      <alignment horizontal="left" vertical="center" textRotation="0" wrapText="false" indent="0" shrinkToFit="false"/>
      <protection locked="true" hidden="false"/>
    </xf>
    <xf numFmtId="165" fontId="14" fillId="0" borderId="46" xfId="0" applyFont="true" applyBorder="true" applyAlignment="true" applyProtection="false">
      <alignment horizontal="left" vertical="center" textRotation="0" wrapText="false" indent="0" shrinkToFit="false"/>
      <protection locked="true" hidden="false"/>
    </xf>
    <xf numFmtId="165" fontId="14" fillId="0" borderId="203" xfId="0" applyFont="true" applyBorder="true" applyAlignment="true" applyProtection="false">
      <alignment horizontal="justify" vertical="bottom" textRotation="0" wrapText="false" indent="0" shrinkToFit="false"/>
      <protection locked="true" hidden="false"/>
    </xf>
    <xf numFmtId="165" fontId="14" fillId="0" borderId="46" xfId="0" applyFont="true" applyBorder="true" applyAlignment="false" applyProtection="false">
      <alignment horizontal="general" vertical="bottom" textRotation="0" wrapText="false" indent="0" shrinkToFit="false"/>
      <protection locked="true" hidden="false"/>
    </xf>
    <xf numFmtId="165" fontId="14" fillId="0" borderId="203" xfId="0" applyFont="true" applyBorder="true" applyAlignment="false" applyProtection="false">
      <alignment horizontal="general" vertical="bottom" textRotation="0" wrapText="false" indent="0" shrinkToFit="false"/>
      <protection locked="true" hidden="false"/>
    </xf>
    <xf numFmtId="165" fontId="14" fillId="0" borderId="202" xfId="0" applyFont="true" applyBorder="true" applyAlignment="false" applyProtection="false">
      <alignment horizontal="general" vertical="bottom" textRotation="0" wrapText="false" indent="0" shrinkToFit="false"/>
      <protection locked="true" hidden="false"/>
    </xf>
    <xf numFmtId="165" fontId="14" fillId="0" borderId="49" xfId="0" applyFont="true" applyBorder="true" applyAlignment="true" applyProtection="false">
      <alignment horizontal="center" vertical="center" textRotation="255" wrapText="false" indent="0" shrinkToFit="false"/>
      <protection locked="true" hidden="false"/>
    </xf>
    <xf numFmtId="165" fontId="14" fillId="0" borderId="50" xfId="0" applyFont="true" applyBorder="true" applyAlignment="true" applyProtection="false">
      <alignment horizontal="justify" vertical="bottom" textRotation="0" wrapText="true" indent="0" shrinkToFit="false"/>
      <protection locked="true" hidden="false"/>
    </xf>
    <xf numFmtId="165" fontId="14" fillId="0" borderId="50" xfId="0" applyFont="true" applyBorder="true" applyAlignment="true" applyProtection="false">
      <alignment horizontal="left" vertical="center" textRotation="0" wrapText="false" indent="0" shrinkToFit="false"/>
      <protection locked="true" hidden="false"/>
    </xf>
    <xf numFmtId="165" fontId="14" fillId="0" borderId="51" xfId="0" applyFont="true" applyBorder="true" applyAlignment="true" applyProtection="false">
      <alignment horizontal="left" vertical="center" textRotation="0" wrapText="false" indent="0" shrinkToFit="false"/>
      <protection locked="true" hidden="false"/>
    </xf>
    <xf numFmtId="165" fontId="14" fillId="0" borderId="43" xfId="0" applyFont="true" applyBorder="true" applyAlignment="true" applyProtection="false">
      <alignment horizontal="left" vertical="bottom" textRotation="0" wrapText="false" indent="0" shrinkToFit="false"/>
      <protection locked="true" hidden="false"/>
    </xf>
    <xf numFmtId="165" fontId="14" fillId="0" borderId="2" xfId="0" applyFont="true" applyBorder="true" applyAlignment="true" applyProtection="false">
      <alignment horizontal="center" vertical="center" textRotation="255" wrapText="false" indent="0" shrinkToFit="false"/>
      <protection locked="true" hidden="false"/>
    </xf>
    <xf numFmtId="165" fontId="14" fillId="0" borderId="39" xfId="0" applyFont="true" applyBorder="true" applyAlignment="true" applyProtection="false">
      <alignment horizontal="justify" vertical="bottom" textRotation="0" wrapText="false" indent="0" shrinkToFit="false"/>
      <protection locked="true" hidden="false"/>
    </xf>
    <xf numFmtId="165" fontId="14" fillId="0" borderId="1" xfId="0" applyFont="true" applyBorder="true" applyAlignment="true" applyProtection="false">
      <alignment horizontal="left" vertical="bottom" textRotation="0" wrapText="true" indent="0" shrinkToFit="false"/>
      <protection locked="true" hidden="false"/>
    </xf>
    <xf numFmtId="165" fontId="14" fillId="0" borderId="43" xfId="0" applyFont="true" applyBorder="true" applyAlignment="true" applyProtection="false">
      <alignment horizontal="left" vertical="bottom" textRotation="0" wrapText="true" indent="0" shrinkToFit="false"/>
      <protection locked="true" hidden="false"/>
    </xf>
    <xf numFmtId="165" fontId="14" fillId="0" borderId="2" xfId="0" applyFont="true" applyBorder="true" applyAlignment="true" applyProtection="false">
      <alignment horizontal="left" vertical="bottom" textRotation="0" wrapText="false" indent="0" shrinkToFit="false"/>
      <protection locked="true" hidden="false"/>
    </xf>
    <xf numFmtId="165" fontId="14" fillId="0" borderId="52" xfId="0" applyFont="true" applyBorder="true" applyAlignment="true" applyProtection="false">
      <alignment horizontal="left" vertical="bottom" textRotation="0" wrapText="false" indent="0" shrinkToFit="false"/>
      <protection locked="true" hidden="false"/>
    </xf>
    <xf numFmtId="165" fontId="14" fillId="0" borderId="42" xfId="0" applyFont="true" applyBorder="true" applyAlignment="true" applyProtection="false">
      <alignment horizontal="justify" vertical="bottom" textRotation="0" wrapText="true" indent="0" shrinkToFit="false"/>
      <protection locked="true" hidden="false"/>
    </xf>
    <xf numFmtId="165" fontId="14" fillId="0" borderId="42" xfId="0" applyFont="true" applyBorder="true" applyAlignment="false" applyProtection="false">
      <alignment horizontal="general" vertical="bottom" textRotation="0" wrapText="false" indent="0" shrinkToFit="false"/>
      <protection locked="true" hidden="false"/>
    </xf>
    <xf numFmtId="165" fontId="14" fillId="0" borderId="42" xfId="0" applyFont="true" applyBorder="true" applyAlignment="true" applyProtection="false">
      <alignment horizontal="left" vertical="center" textRotation="0" wrapText="false" indent="0" shrinkToFit="false"/>
      <protection locked="true" hidden="false"/>
    </xf>
    <xf numFmtId="165" fontId="17" fillId="0" borderId="0" xfId="0" applyFont="true" applyBorder="false" applyAlignment="true" applyProtection="false">
      <alignment horizontal="justify" vertical="bottom" textRotation="0" wrapText="false" indent="0" shrinkToFit="false"/>
      <protection locked="true" hidden="false"/>
    </xf>
  </cellXfs>
  <cellStyles count="25">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桁区切り 3" xfId="24"/>
    <cellStyle name="標準 2" xfId="25"/>
    <cellStyle name="標準 2 2" xfId="26"/>
    <cellStyle name="標準 2 3" xfId="27"/>
    <cellStyle name="標準 3" xfId="28"/>
    <cellStyle name="標準 3 2" xfId="29"/>
    <cellStyle name="標準 3 2 2" xfId="30"/>
    <cellStyle name="標準 3 3" xfId="31"/>
    <cellStyle name="標準 4" xfId="32"/>
    <cellStyle name="標準 5" xfId="33"/>
    <cellStyle name="標準_21tokuyo2501" xfId="34"/>
    <cellStyle name="標準_介護老人福祉施設（加算届）" xfId="35"/>
    <cellStyle name="標準_特定施設（加算届）" xfId="36"/>
    <cellStyle name="標準_療養：短期入所療養（加算届）" xfId="37"/>
    <cellStyle name="標準_訪問介護（加算届）" xfId="38"/>
  </cellStyles>
  <dxfs count="6">
    <dxf>
      <fill>
        <patternFill>
          <bgColor rgb="FFFFCCFF"/>
        </patternFill>
      </fill>
    </dxf>
    <dxf>
      <numFmt numFmtId="164" formatCode="#,##0"/>
    </dxf>
    <dxf>
      <fill>
        <patternFill>
          <bgColor rgb="FFFFCCFF"/>
        </patternFill>
      </fill>
    </dxf>
    <dxf>
      <numFmt numFmtId="164" formatCode="#,##0"/>
    </dxf>
    <dxf>
      <numFmt numFmtId="164" formatCode="#,##0"/>
    </dxf>
    <dxf>
      <fill>
        <patternFill>
          <bgColor rgb="FFFFCC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AEAEA"/>
      <rgbColor rgb="FFDBEEF4"/>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141840</xdr:colOff>
      <xdr:row>0</xdr:row>
      <xdr:rowOff>0</xdr:rowOff>
    </xdr:from>
    <xdr:to>
      <xdr:col>6</xdr:col>
      <xdr:colOff>466920</xdr:colOff>
      <xdr:row>0</xdr:row>
      <xdr:rowOff>360</xdr:rowOff>
    </xdr:to>
    <xdr:sp>
      <xdr:nvSpPr>
        <xdr:cNvPr id="1" name="Text Box 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 name="Text Box 2"/>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3" name="Text Box 3"/>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 name="Text Box 4"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5" name="Text Box 5"/>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6" name="Text Box 6"/>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7" name="Text Box 7"/>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8" name="Text Box 8"/>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9" name="Text Box 9"/>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10"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1" name="Text Box 1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2" name="Text Box 12"/>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13" name="Text Box 13"/>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14" name="Text Box 14"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15" name="Text Box 15"/>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16" name="Text Box 16"/>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7" name="Text Box 17"/>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18" name="Text Box 18"/>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9" name="Text Box 19"/>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20"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371520</xdr:colOff>
      <xdr:row>0</xdr:row>
      <xdr:rowOff>0</xdr:rowOff>
    </xdr:from>
    <xdr:to>
      <xdr:col>6</xdr:col>
      <xdr:colOff>942120</xdr:colOff>
      <xdr:row>0</xdr:row>
      <xdr:rowOff>360</xdr:rowOff>
    </xdr:to>
    <xdr:sp>
      <xdr:nvSpPr>
        <xdr:cNvPr id="21" name="Text Box 21"/>
        <xdr:cNvSpPr/>
      </xdr:nvSpPr>
      <xdr:spPr>
        <a:xfrm>
          <a:off x="12284640" y="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1656360</xdr:colOff>
      <xdr:row>0</xdr:row>
      <xdr:rowOff>0</xdr:rowOff>
    </xdr:from>
    <xdr:to>
      <xdr:col>4</xdr:col>
      <xdr:colOff>2229120</xdr:colOff>
      <xdr:row>0</xdr:row>
      <xdr:rowOff>360</xdr:rowOff>
    </xdr:to>
    <xdr:sp>
      <xdr:nvSpPr>
        <xdr:cNvPr id="22" name="Text Box 22"/>
        <xdr:cNvSpPr/>
      </xdr:nvSpPr>
      <xdr:spPr>
        <a:xfrm>
          <a:off x="754740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3" name="Text Box 23"/>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4" name="Text Box 24"/>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5" name="Text Box 25"/>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6" name="Text Box 2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27"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8" name="Text Box 28"/>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9" name="Text Box 29"/>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30" name="Text Box 30"/>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31" name="Text Box 31"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32" name="Text Box 32"/>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33" name="Text Box 33"/>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4" name="Text Box 34"/>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35" name="Text Box 35"/>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6" name="Text Box 3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7"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8"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9"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0" name="Text Box 40"/>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1" name="Text Box 4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42" name="Text Box 42"/>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3" name="Text Box 43"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4" name="Text Box 44"/>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45" name="Text Box 45"/>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6" name="Text Box 4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47" name="Text Box 47"/>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8" name="Text Box 48"/>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49" name="Text Box 4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5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5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5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5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5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5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6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6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6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6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6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6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7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7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7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7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7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7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7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7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8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8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8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8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8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8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63360</xdr:rowOff>
    </xdr:from>
    <xdr:to>
      <xdr:col>3</xdr:col>
      <xdr:colOff>291600</xdr:colOff>
      <xdr:row>2</xdr:row>
      <xdr:rowOff>151920</xdr:rowOff>
    </xdr:to>
    <xdr:sp>
      <xdr:nvSpPr>
        <xdr:cNvPr id="90" name="正方形/長方形 1"/>
        <xdr:cNvSpPr/>
      </xdr:nvSpPr>
      <xdr:spPr>
        <a:xfrm>
          <a:off x="0" y="320400"/>
          <a:ext cx="1246680" cy="345960"/>
        </a:xfrm>
        <a:prstGeom prst="rect">
          <a:avLst/>
        </a:prstGeom>
        <a:no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lang="ja-JP" sz="1600" b="0" u="none" strike="noStrike">
              <a:solidFill>
                <a:srgbClr val="ff0000"/>
              </a:solidFill>
              <a:effectLst/>
              <a:uFillTx/>
              <a:latin typeface="ＭＳ ゴシック"/>
              <a:ea typeface="ＭＳ ゴシック"/>
            </a:rPr>
            <a:t>【</a:t>
          </a:r>
          <a:r>
            <a:rPr lang="ja-JP" sz="1600" b="0" u="none" strike="noStrike">
              <a:solidFill>
                <a:srgbClr val="ff0000"/>
              </a:solidFill>
              <a:effectLst/>
              <a:uFillTx/>
              <a:latin typeface="ＭＳ ゴシック"/>
              <a:ea typeface="ＭＳ ゴシック"/>
            </a:rPr>
            <a:t>記載例】</a:t>
          </a:r>
          <a:endParaRPr lang="en-US" sz="1600" b="0" u="none" strike="noStrike">
            <a:effectLst/>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4</xdr:col>
      <xdr:colOff>523800</xdr:colOff>
      <xdr:row>3</xdr:row>
      <xdr:rowOff>85680</xdr:rowOff>
    </xdr:from>
    <xdr:to>
      <xdr:col>4</xdr:col>
      <xdr:colOff>599760</xdr:colOff>
      <xdr:row>4</xdr:row>
      <xdr:rowOff>247320</xdr:rowOff>
    </xdr:to>
    <xdr:sp>
      <xdr:nvSpPr>
        <xdr:cNvPr id="91" name="右中かっこ 1"/>
        <xdr:cNvSpPr/>
      </xdr:nvSpPr>
      <xdr:spPr>
        <a:xfrm>
          <a:off x="5172480" y="790560"/>
          <a:ext cx="75960" cy="418680"/>
        </a:xfrm>
        <a:prstGeom prst="rightBrace">
          <a:avLst>
            <a:gd name="adj1" fmla="val 8333"/>
            <a:gd name="adj2" fmla="val 50000"/>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228600</xdr:colOff>
      <xdr:row>70</xdr:row>
      <xdr:rowOff>28800</xdr:rowOff>
    </xdr:from>
    <xdr:to>
      <xdr:col>12</xdr:col>
      <xdr:colOff>650520</xdr:colOff>
      <xdr:row>75</xdr:row>
      <xdr:rowOff>132840</xdr:rowOff>
    </xdr:to>
    <xdr:sp>
      <xdr:nvSpPr>
        <xdr:cNvPr id="92" name="正方形/長方形 2"/>
        <xdr:cNvSpPr/>
      </xdr:nvSpPr>
      <xdr:spPr>
        <a:xfrm>
          <a:off x="329400" y="16078320"/>
          <a:ext cx="10558080" cy="129492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100" b="0" u="none" strike="noStrike">
              <a:solidFill>
                <a:srgbClr val="000000"/>
              </a:solidFill>
              <a:effectLst/>
              <a:uFillTx/>
              <a:latin typeface="Calibri"/>
            </a:rPr>
            <a:t>【</a:t>
          </a:r>
          <a:r>
            <a:rPr lang="ja-JP" sz="1100" b="0" u="none" strike="noStrike">
              <a:solidFill>
                <a:srgbClr val="000000"/>
              </a:solidFill>
              <a:effectLst/>
              <a:uFillTx/>
              <a:latin typeface="Calibri"/>
            </a:rPr>
            <a:t>留意事項】</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　（「校閲」⇒「シート保護の解除」をクリック。</a:t>
          </a:r>
          <a:r>
            <a:rPr lang="en-US" sz="1100" b="0" u="none" strike="noStrike">
              <a:solidFill>
                <a:srgbClr val="000000"/>
              </a:solidFill>
              <a:effectLst/>
              <a:uFillTx/>
              <a:latin typeface="Calibri"/>
            </a:rPr>
            <a:t>PW</a:t>
          </a:r>
          <a:r>
            <a:rPr lang="ja-JP" sz="1100" b="0" u="none" strike="noStrike">
              <a:solidFill>
                <a:srgbClr val="000000"/>
              </a:solidFill>
              <a:effectLst/>
              <a:uFillTx/>
              <a:latin typeface="Calibri"/>
            </a:rPr>
            <a:t>は設定していません。再度、シートを保護する場合は、「シートの保護」⇒「</a:t>
          </a:r>
          <a:r>
            <a:rPr lang="en-US" sz="1100" b="0" u="none" strike="noStrike">
              <a:solidFill>
                <a:srgbClr val="000000"/>
              </a:solidFill>
              <a:effectLst/>
              <a:uFillTx/>
              <a:latin typeface="Calibri"/>
            </a:rPr>
            <a:t>OK</a:t>
          </a:r>
          <a:r>
            <a:rPr lang="ja-JP" sz="1100" b="0" u="none" strike="noStrike">
              <a:solidFill>
                <a:srgbClr val="000000"/>
              </a:solidFill>
              <a:effectLst/>
              <a:uFillTx/>
              <a:latin typeface="Calibri"/>
            </a:rPr>
            <a:t>」をクリック。）</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・従業者の入力行が足りない場合は、適宜、行を追加してください。その際、計算式及びプルダウンの設定に支障をきたさないよう留意してください。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u="none" strike="noStrike">
            <a:effectLst/>
            <a:uFillTx/>
            <a:latin typeface="游明朝"/>
          </a:endParaRPr>
        </a:p>
        <a:p>
          <a:pPr defTabSz="914400">
            <a:lnSpc>
              <a:spcPct val="100000"/>
            </a:lnSpc>
            <a:tabLst>
              <a:tab algn="l" pos="0"/>
            </a:tabLst>
          </a:pPr>
          <a:r>
            <a:rPr lang="ja-JP" sz="1100" b="0" u="none" strike="noStrike">
              <a:solidFill>
                <a:srgbClr val="000000"/>
              </a:solidFill>
              <a:effectLst/>
              <a:uFillTx/>
              <a:latin typeface="Calibri"/>
            </a:rPr>
            <a:t>・必要項目を満たしていれば、各事業所で使用するシフト表等をもって代替書類として差し支えありません。</a:t>
          </a:r>
          <a:endParaRPr lang="en-US" sz="1100" b="0" u="none" strike="noStrike">
            <a:effectLst/>
            <a:uFillTx/>
            <a:latin typeface="游明朝"/>
          </a:endParaRPr>
        </a:p>
        <a:p>
          <a:pPr defTabSz="914400">
            <a:lnSpc>
              <a:spcPct val="100000"/>
            </a:lnSpc>
            <a:tabLst>
              <a:tab algn="l" pos="0"/>
            </a:tabLst>
          </a:pPr>
          <a:endParaRPr lang="en-US" sz="1100" b="0" u="none" strike="noStrike">
            <a:effectLst/>
            <a:uFillTx/>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209520</xdr:colOff>
      <xdr:row>1</xdr:row>
      <xdr:rowOff>226080</xdr:rowOff>
    </xdr:from>
    <xdr:to>
      <xdr:col>5</xdr:col>
      <xdr:colOff>780840</xdr:colOff>
      <xdr:row>6</xdr:row>
      <xdr:rowOff>3600</xdr:rowOff>
    </xdr:to>
    <xdr:sp>
      <xdr:nvSpPr>
        <xdr:cNvPr id="93" name="正方形/長方形 1"/>
        <xdr:cNvSpPr/>
      </xdr:nvSpPr>
      <xdr:spPr>
        <a:xfrm>
          <a:off x="4400640" y="476280"/>
          <a:ext cx="6873120" cy="102852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100" b="0" u="none" strike="noStrike">
              <a:solidFill>
                <a:srgbClr val="000000"/>
              </a:solidFill>
              <a:effectLst/>
              <a:uFillTx/>
              <a:latin typeface="Calibri"/>
            </a:rPr>
            <a:t>【</a:t>
          </a:r>
          <a:r>
            <a:rPr lang="ja-JP" sz="1100" b="0" u="none" strike="noStrike">
              <a:solidFill>
                <a:srgbClr val="000000"/>
              </a:solidFill>
              <a:effectLst/>
              <a:uFillTx/>
              <a:latin typeface="Calibri"/>
            </a:rPr>
            <a:t>自治体の皆様へ】</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本様式を使用する想定のサービス種別と、代表的な組み合わせを記載しています。ここにない組み合わせについては、地域の実情に応じて適宜追加してください。</a:t>
          </a:r>
          <a:endParaRPr lang="en-US" sz="1100" b="0" u="none" strike="noStrike">
            <a:effectLst/>
            <a:uFillTx/>
            <a:latin typeface="游明朝"/>
          </a:endParaRPr>
        </a:p>
        <a:p>
          <a:pPr>
            <a:lnSpc>
              <a:spcPct val="100000"/>
            </a:lnSpc>
          </a:pPr>
          <a:endParaRPr lang="en-US" sz="1100" b="0" u="none" strike="noStrike">
            <a:effectLst/>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5.xml.rels><?xml version="1.0" encoding="UTF-8"?>
<Relationships xmlns="http://schemas.openxmlformats.org/package/2006/relationships"><Relationship Id="rId1" Type="http://schemas.openxmlformats.org/officeDocument/2006/relationships/drawing" Target="../drawings/drawing2.xml"/>
</Relationships>
</file>

<file path=xl/worksheets/_rels/sheet27.xml.rels><?xml version="1.0" encoding="UTF-8"?>
<Relationships xmlns="http://schemas.openxmlformats.org/package/2006/relationships"><Relationship Id="rId1" Type="http://schemas.openxmlformats.org/officeDocument/2006/relationships/drawing" Target="../drawings/drawing3.xml"/>
</Relationships>
</file>

<file path=xl/worksheets/_rels/sheet28.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0"/>
  <sheetViews>
    <sheetView showFormulas="false" showGridLines="true" showRowColHeaders="true" showZeros="true" rightToLeft="false" tabSelected="false" showOutlineSymbols="true" defaultGridColor="true" view="pageBreakPreview" topLeftCell="A25" colorId="64" zoomScale="100" zoomScaleNormal="100" zoomScalePageLayoutView="100" workbookViewId="0">
      <selection pane="topLeft" activeCell="A36" activeCellId="0" sqref="A36"/>
    </sheetView>
  </sheetViews>
  <sheetFormatPr defaultColWidth="9.33984375" defaultRowHeight="10.5" customHeight="false" zeroHeight="false" outlineLevelRow="0" outlineLevelCol="0"/>
  <cols>
    <col collapsed="false" customWidth="true" hidden="false" outlineLevel="0" max="1" min="1" style="1" width="1.66"/>
    <col collapsed="false" customWidth="true" hidden="false" outlineLevel="0" max="2" min="2" style="1" width="16.22"/>
    <col collapsed="false" customWidth="true" hidden="false" outlineLevel="0" max="4" min="3" style="1" width="4.45"/>
    <col collapsed="false" customWidth="true" hidden="false" outlineLevel="0" max="5" min="5" style="2" width="2.44"/>
    <col collapsed="false" customWidth="true" hidden="false" outlineLevel="0" max="6" min="6" style="1" width="47.22"/>
    <col collapsed="false" customWidth="true" hidden="false" outlineLevel="0" max="7" min="7" style="3" width="28.78"/>
    <col collapsed="false" customWidth="false" hidden="false" outlineLevel="0" max="16384" min="8" style="1" width="9.34"/>
  </cols>
  <sheetData>
    <row r="1" customFormat="false" ht="30" hidden="false" customHeight="true" outlineLevel="0" collapsed="false">
      <c r="A1" s="4" t="s">
        <v>0</v>
      </c>
      <c r="B1" s="4"/>
      <c r="C1" s="4"/>
      <c r="D1" s="4"/>
      <c r="E1" s="4"/>
      <c r="F1" s="4"/>
      <c r="G1" s="4"/>
    </row>
    <row r="2" customFormat="false" ht="23.25" hidden="false" customHeight="true" outlineLevel="0" collapsed="false">
      <c r="A2" s="5"/>
      <c r="B2" s="6"/>
      <c r="C2" s="6"/>
      <c r="D2" s="6"/>
      <c r="E2" s="6"/>
      <c r="F2" s="6"/>
      <c r="G2" s="6"/>
    </row>
    <row r="3" customFormat="false" ht="23.25" hidden="false" customHeight="true" outlineLevel="0" collapsed="false">
      <c r="A3" s="5"/>
      <c r="B3" s="6"/>
      <c r="C3" s="6"/>
      <c r="D3" s="6"/>
      <c r="E3" s="6"/>
      <c r="F3" s="6"/>
      <c r="G3" s="6"/>
    </row>
    <row r="4" customFormat="false" ht="12" hidden="false" customHeight="true" outlineLevel="0" collapsed="false">
      <c r="A4" s="7" t="s">
        <v>1</v>
      </c>
    </row>
    <row r="5" s="12" customFormat="true" ht="60" hidden="false" customHeight="true" outlineLevel="0" collapsed="false">
      <c r="A5" s="8" t="s">
        <v>2</v>
      </c>
      <c r="B5" s="8"/>
      <c r="C5" s="9" t="s">
        <v>3</v>
      </c>
      <c r="D5" s="9" t="s">
        <v>4</v>
      </c>
      <c r="E5" s="10"/>
      <c r="F5" s="10"/>
      <c r="G5" s="11" t="s">
        <v>5</v>
      </c>
    </row>
    <row r="6" s="12" customFormat="true" ht="25.5" hidden="false" customHeight="true" outlineLevel="0" collapsed="false">
      <c r="A6" s="13" t="s">
        <v>6</v>
      </c>
      <c r="B6" s="13"/>
      <c r="C6" s="14" t="s">
        <v>7</v>
      </c>
      <c r="D6" s="15" t="s">
        <v>7</v>
      </c>
      <c r="E6" s="16" t="s">
        <v>8</v>
      </c>
      <c r="F6" s="16"/>
      <c r="G6" s="17" t="s">
        <v>9</v>
      </c>
    </row>
    <row r="7" s="12" customFormat="true" ht="24" hidden="false" customHeight="true" outlineLevel="0" collapsed="false">
      <c r="A7" s="13"/>
      <c r="B7" s="13"/>
      <c r="C7" s="14" t="s">
        <v>7</v>
      </c>
      <c r="D7" s="15" t="s">
        <v>7</v>
      </c>
      <c r="E7" s="18" t="s">
        <v>10</v>
      </c>
      <c r="F7" s="18"/>
      <c r="G7" s="17" t="s">
        <v>11</v>
      </c>
    </row>
    <row r="8" s="12" customFormat="true" ht="22.5" hidden="false" customHeight="true" outlineLevel="0" collapsed="false">
      <c r="A8" s="13"/>
      <c r="B8" s="13"/>
      <c r="C8" s="19" t="s">
        <v>7</v>
      </c>
      <c r="D8" s="20" t="s">
        <v>7</v>
      </c>
      <c r="E8" s="21" t="s">
        <v>12</v>
      </c>
      <c r="F8" s="21"/>
      <c r="G8" s="17"/>
    </row>
    <row r="9" s="12" customFormat="true" ht="47.25" hidden="false" customHeight="true" outlineLevel="0" collapsed="false">
      <c r="A9" s="22"/>
      <c r="B9" s="23" t="s">
        <v>13</v>
      </c>
      <c r="C9" s="14" t="s">
        <v>7</v>
      </c>
      <c r="D9" s="15" t="s">
        <v>7</v>
      </c>
      <c r="E9" s="18" t="s">
        <v>14</v>
      </c>
      <c r="F9" s="18"/>
      <c r="G9" s="17"/>
    </row>
    <row r="10" customFormat="false" ht="18" hidden="false" customHeight="true" outlineLevel="0" collapsed="false">
      <c r="A10" s="24"/>
      <c r="B10" s="25" t="s">
        <v>15</v>
      </c>
      <c r="C10" s="26"/>
      <c r="D10" s="26"/>
      <c r="E10" s="27"/>
      <c r="F10" s="27"/>
      <c r="G10" s="28"/>
    </row>
    <row r="11" customFormat="false" ht="18" hidden="false" customHeight="true" outlineLevel="0" collapsed="false">
      <c r="A11" s="29"/>
      <c r="B11" s="30" t="s">
        <v>16</v>
      </c>
      <c r="C11" s="31"/>
      <c r="D11" s="32" t="s">
        <v>7</v>
      </c>
      <c r="E11" s="33" t="s">
        <v>17</v>
      </c>
      <c r="F11" s="33"/>
      <c r="G11" s="34" t="s">
        <v>18</v>
      </c>
    </row>
    <row r="12" customFormat="false" ht="24" hidden="false" customHeight="true" outlineLevel="0" collapsed="false">
      <c r="A12" s="29"/>
      <c r="B12" s="30"/>
      <c r="C12" s="31"/>
      <c r="D12" s="32" t="s">
        <v>7</v>
      </c>
      <c r="E12" s="33" t="s">
        <v>19</v>
      </c>
      <c r="F12" s="33"/>
      <c r="G12" s="34" t="s">
        <v>20</v>
      </c>
    </row>
    <row r="13" customFormat="false" ht="18" hidden="false" customHeight="true" outlineLevel="0" collapsed="false">
      <c r="A13" s="29"/>
      <c r="B13" s="30"/>
      <c r="C13" s="31"/>
      <c r="D13" s="32" t="s">
        <v>7</v>
      </c>
      <c r="E13" s="33" t="s">
        <v>21</v>
      </c>
      <c r="F13" s="33"/>
      <c r="G13" s="35" t="s">
        <v>18</v>
      </c>
    </row>
    <row r="14" customFormat="false" ht="18" hidden="false" customHeight="true" outlineLevel="0" collapsed="false">
      <c r="A14" s="29"/>
      <c r="B14" s="30"/>
      <c r="C14" s="31"/>
      <c r="D14" s="36" t="s">
        <v>7</v>
      </c>
      <c r="E14" s="37" t="s">
        <v>22</v>
      </c>
      <c r="F14" s="37"/>
      <c r="G14" s="35" t="s">
        <v>23</v>
      </c>
    </row>
    <row r="15" customFormat="false" ht="19.5" hidden="false" customHeight="true" outlineLevel="0" collapsed="false">
      <c r="A15" s="29"/>
      <c r="B15" s="38" t="s">
        <v>24</v>
      </c>
      <c r="C15" s="39"/>
      <c r="D15" s="40"/>
      <c r="E15" s="41"/>
      <c r="F15" s="41"/>
      <c r="G15" s="42"/>
    </row>
    <row r="16" customFormat="false" ht="24" hidden="false" customHeight="true" outlineLevel="0" collapsed="false">
      <c r="A16" s="29"/>
      <c r="B16" s="38" t="s">
        <v>25</v>
      </c>
      <c r="C16" s="39"/>
      <c r="D16" s="40"/>
      <c r="E16" s="41"/>
      <c r="F16" s="41"/>
      <c r="G16" s="42"/>
    </row>
    <row r="17" customFormat="false" ht="24" hidden="false" customHeight="true" outlineLevel="0" collapsed="false">
      <c r="A17" s="29"/>
      <c r="B17" s="38" t="s">
        <v>26</v>
      </c>
      <c r="C17" s="39"/>
      <c r="D17" s="40"/>
      <c r="E17" s="41"/>
      <c r="F17" s="41"/>
      <c r="G17" s="42"/>
    </row>
    <row r="18" customFormat="false" ht="24.75" hidden="false" customHeight="true" outlineLevel="0" collapsed="false">
      <c r="A18" s="29"/>
      <c r="B18" s="43" t="s">
        <v>27</v>
      </c>
      <c r="C18" s="39"/>
      <c r="D18" s="40"/>
      <c r="E18" s="44"/>
      <c r="F18" s="44"/>
      <c r="G18" s="35"/>
    </row>
    <row r="19" customFormat="false" ht="24.75" hidden="false" customHeight="true" outlineLevel="0" collapsed="false">
      <c r="A19" s="29"/>
      <c r="B19" s="45" t="s">
        <v>28</v>
      </c>
      <c r="C19" s="46" t="s">
        <v>7</v>
      </c>
      <c r="D19" s="32" t="s">
        <v>7</v>
      </c>
      <c r="E19" s="33" t="s">
        <v>29</v>
      </c>
      <c r="F19" s="33"/>
      <c r="G19" s="35"/>
    </row>
    <row r="20" customFormat="false" ht="24.75" hidden="false" customHeight="true" outlineLevel="0" collapsed="false">
      <c r="A20" s="29"/>
      <c r="B20" s="47" t="s">
        <v>30</v>
      </c>
      <c r="C20" s="46" t="s">
        <v>7</v>
      </c>
      <c r="D20" s="32" t="s">
        <v>7</v>
      </c>
      <c r="E20" s="33" t="s">
        <v>31</v>
      </c>
      <c r="F20" s="33"/>
      <c r="G20" s="35"/>
    </row>
    <row r="21" customFormat="false" ht="24.75" hidden="false" customHeight="true" outlineLevel="0" collapsed="false">
      <c r="A21" s="29"/>
      <c r="B21" s="47"/>
      <c r="C21" s="46" t="s">
        <v>7</v>
      </c>
      <c r="D21" s="32" t="s">
        <v>7</v>
      </c>
      <c r="E21" s="33" t="s">
        <v>32</v>
      </c>
      <c r="F21" s="33"/>
      <c r="G21" s="35"/>
    </row>
    <row r="22" customFormat="false" ht="24.75" hidden="false" customHeight="true" outlineLevel="0" collapsed="false">
      <c r="A22" s="29"/>
      <c r="B22" s="47"/>
      <c r="C22" s="46" t="s">
        <v>7</v>
      </c>
      <c r="D22" s="32" t="s">
        <v>7</v>
      </c>
      <c r="E22" s="33" t="s">
        <v>33</v>
      </c>
      <c r="F22" s="33"/>
      <c r="G22" s="35" t="s">
        <v>34</v>
      </c>
    </row>
    <row r="23" customFormat="false" ht="24.75" hidden="false" customHeight="true" outlineLevel="0" collapsed="false">
      <c r="A23" s="29"/>
      <c r="B23" s="45" t="s">
        <v>35</v>
      </c>
      <c r="C23" s="46" t="s">
        <v>7</v>
      </c>
      <c r="D23" s="32" t="s">
        <v>7</v>
      </c>
      <c r="E23" s="44"/>
      <c r="F23" s="44"/>
      <c r="G23" s="35"/>
    </row>
    <row r="24" customFormat="false" ht="24" hidden="false" customHeight="true" outlineLevel="0" collapsed="false">
      <c r="A24" s="29"/>
      <c r="B24" s="30" t="s">
        <v>36</v>
      </c>
      <c r="C24" s="31"/>
      <c r="D24" s="32" t="s">
        <v>7</v>
      </c>
      <c r="E24" s="30" t="s">
        <v>19</v>
      </c>
      <c r="F24" s="30"/>
      <c r="G24" s="34" t="s">
        <v>37</v>
      </c>
    </row>
    <row r="25" customFormat="false" ht="18" hidden="false" customHeight="true" outlineLevel="0" collapsed="false">
      <c r="A25" s="29"/>
      <c r="B25" s="30"/>
      <c r="C25" s="31"/>
      <c r="D25" s="32" t="s">
        <v>7</v>
      </c>
      <c r="E25" s="30" t="s">
        <v>22</v>
      </c>
      <c r="F25" s="30"/>
      <c r="G25" s="34" t="s">
        <v>38</v>
      </c>
    </row>
    <row r="26" s="12" customFormat="true" ht="30" hidden="false" customHeight="true" outlineLevel="0" collapsed="false">
      <c r="A26" s="22"/>
      <c r="B26" s="48" t="s">
        <v>39</v>
      </c>
      <c r="C26" s="14" t="s">
        <v>7</v>
      </c>
      <c r="D26" s="15" t="s">
        <v>7</v>
      </c>
      <c r="E26" s="18" t="s">
        <v>40</v>
      </c>
      <c r="F26" s="18"/>
      <c r="G26" s="17"/>
    </row>
    <row r="27" s="12" customFormat="true" ht="30" hidden="false" customHeight="true" outlineLevel="0" collapsed="false">
      <c r="A27" s="22"/>
      <c r="B27" s="48"/>
      <c r="C27" s="14" t="s">
        <v>7</v>
      </c>
      <c r="D27" s="15" t="s">
        <v>7</v>
      </c>
      <c r="E27" s="49" t="s">
        <v>41</v>
      </c>
      <c r="F27" s="49"/>
      <c r="G27" s="17"/>
    </row>
    <row r="28" s="12" customFormat="true" ht="30" hidden="false" customHeight="true" outlineLevel="0" collapsed="false">
      <c r="A28" s="22"/>
      <c r="B28" s="48" t="s">
        <v>42</v>
      </c>
      <c r="C28" s="14" t="s">
        <v>7</v>
      </c>
      <c r="D28" s="15" t="s">
        <v>7</v>
      </c>
      <c r="E28" s="18" t="s">
        <v>43</v>
      </c>
      <c r="F28" s="18"/>
      <c r="G28" s="17"/>
    </row>
    <row r="29" s="12" customFormat="true" ht="30" hidden="false" customHeight="true" outlineLevel="0" collapsed="false">
      <c r="A29" s="22"/>
      <c r="B29" s="48"/>
      <c r="C29" s="14" t="s">
        <v>7</v>
      </c>
      <c r="D29" s="15" t="s">
        <v>7</v>
      </c>
      <c r="E29" s="33" t="s">
        <v>19</v>
      </c>
      <c r="F29" s="33"/>
      <c r="G29" s="17" t="s">
        <v>44</v>
      </c>
    </row>
    <row r="30" s="12" customFormat="true" ht="30" hidden="false" customHeight="true" outlineLevel="0" collapsed="false">
      <c r="A30" s="22"/>
      <c r="B30" s="23" t="s">
        <v>45</v>
      </c>
      <c r="C30" s="14" t="s">
        <v>7</v>
      </c>
      <c r="D30" s="15" t="s">
        <v>7</v>
      </c>
      <c r="E30" s="43" t="s">
        <v>46</v>
      </c>
      <c r="F30" s="43"/>
      <c r="G30" s="50"/>
    </row>
    <row r="31" customFormat="false" ht="30" hidden="false" customHeight="true" outlineLevel="0" collapsed="false">
      <c r="A31" s="51"/>
      <c r="B31" s="47" t="s">
        <v>47</v>
      </c>
      <c r="C31" s="52"/>
      <c r="D31" s="53" t="s">
        <v>7</v>
      </c>
      <c r="E31" s="54" t="s">
        <v>48</v>
      </c>
      <c r="F31" s="54"/>
      <c r="G31" s="55"/>
    </row>
    <row r="32" customFormat="false" ht="30" hidden="false" customHeight="true" outlineLevel="0" collapsed="false">
      <c r="A32" s="51"/>
      <c r="B32" s="47"/>
      <c r="C32" s="31"/>
      <c r="D32" s="53" t="s">
        <v>7</v>
      </c>
      <c r="E32" s="37" t="s">
        <v>19</v>
      </c>
      <c r="F32" s="37"/>
      <c r="G32" s="35" t="s">
        <v>49</v>
      </c>
    </row>
    <row r="33" customFormat="false" ht="39" hidden="false" customHeight="true" outlineLevel="0" collapsed="false">
      <c r="A33" s="51"/>
      <c r="B33" s="47"/>
      <c r="C33" s="52"/>
      <c r="D33" s="32" t="s">
        <v>7</v>
      </c>
      <c r="E33" s="33" t="s">
        <v>50</v>
      </c>
      <c r="F33" s="33"/>
      <c r="G33" s="35" t="s">
        <v>51</v>
      </c>
    </row>
    <row r="34" customFormat="false" ht="48.75" hidden="false" customHeight="true" outlineLevel="0" collapsed="false">
      <c r="A34" s="51"/>
      <c r="B34" s="47"/>
      <c r="C34" s="52"/>
      <c r="D34" s="56" t="s">
        <v>7</v>
      </c>
      <c r="E34" s="57" t="s">
        <v>52</v>
      </c>
      <c r="F34" s="57"/>
      <c r="G34" s="17" t="s">
        <v>53</v>
      </c>
    </row>
    <row r="35" s="12" customFormat="true" ht="30" hidden="false" customHeight="true" outlineLevel="0" collapsed="false">
      <c r="A35" s="58"/>
      <c r="B35" s="59" t="s">
        <v>54</v>
      </c>
      <c r="C35" s="60" t="s">
        <v>7</v>
      </c>
      <c r="D35" s="61" t="s">
        <v>7</v>
      </c>
      <c r="E35" s="62"/>
      <c r="F35" s="62"/>
      <c r="G35" s="63"/>
    </row>
    <row r="36" customFormat="false" ht="10.5" hidden="false" customHeight="true" outlineLevel="0" collapsed="false">
      <c r="A36" s="64"/>
      <c r="B36" s="65" t="s">
        <v>55</v>
      </c>
      <c r="C36" s="66" t="s">
        <v>7</v>
      </c>
      <c r="D36" s="67" t="s">
        <v>56</v>
      </c>
      <c r="E36" s="68" t="s">
        <v>57</v>
      </c>
      <c r="F36" s="68"/>
      <c r="G36" s="69"/>
    </row>
    <row r="37" customFormat="false" ht="10.5" hidden="false" customHeight="false" outlineLevel="0" collapsed="false">
      <c r="A37" s="64"/>
      <c r="B37" s="65"/>
      <c r="C37" s="66"/>
      <c r="D37" s="67"/>
      <c r="E37" s="68"/>
      <c r="F37" s="68"/>
      <c r="G37" s="69"/>
    </row>
    <row r="38" customFormat="false" ht="10.5" hidden="false" customHeight="false" outlineLevel="0" collapsed="false">
      <c r="A38" s="64"/>
      <c r="B38" s="65"/>
      <c r="C38" s="66"/>
      <c r="D38" s="67"/>
      <c r="E38" s="68"/>
      <c r="F38" s="68"/>
      <c r="G38" s="69"/>
    </row>
    <row r="39" customFormat="false" ht="10.5" hidden="false" customHeight="false" outlineLevel="0" collapsed="false">
      <c r="A39" s="64"/>
      <c r="B39" s="65"/>
      <c r="C39" s="66"/>
      <c r="D39" s="67"/>
      <c r="E39" s="68"/>
      <c r="F39" s="68"/>
      <c r="G39" s="69"/>
    </row>
    <row r="40" customFormat="false" ht="10.5" hidden="false" customHeight="false" outlineLevel="0" collapsed="false">
      <c r="A40" s="64"/>
      <c r="B40" s="65"/>
      <c r="C40" s="66"/>
      <c r="D40" s="67"/>
      <c r="E40" s="68"/>
      <c r="F40" s="68"/>
      <c r="G40" s="69"/>
    </row>
  </sheetData>
  <mergeCells count="48">
    <mergeCell ref="A1:G1"/>
    <mergeCell ref="A5:B5"/>
    <mergeCell ref="E5:F5"/>
    <mergeCell ref="A6:B8"/>
    <mergeCell ref="E6:F6"/>
    <mergeCell ref="E7:F7"/>
    <mergeCell ref="E8:F8"/>
    <mergeCell ref="E9:F9"/>
    <mergeCell ref="E10:F10"/>
    <mergeCell ref="B11:B14"/>
    <mergeCell ref="C11:C14"/>
    <mergeCell ref="E11:F11"/>
    <mergeCell ref="E12:F12"/>
    <mergeCell ref="E13:F13"/>
    <mergeCell ref="E14:F14"/>
    <mergeCell ref="E15:F15"/>
    <mergeCell ref="E16:F16"/>
    <mergeCell ref="E17:F17"/>
    <mergeCell ref="E18:F18"/>
    <mergeCell ref="E19:F19"/>
    <mergeCell ref="B20:B22"/>
    <mergeCell ref="E20:F20"/>
    <mergeCell ref="E21:F21"/>
    <mergeCell ref="E22:F22"/>
    <mergeCell ref="E23:F23"/>
    <mergeCell ref="B24:B25"/>
    <mergeCell ref="C24:C25"/>
    <mergeCell ref="E24:F24"/>
    <mergeCell ref="E25:F25"/>
    <mergeCell ref="B26:B27"/>
    <mergeCell ref="E26:F26"/>
    <mergeCell ref="E27:F27"/>
    <mergeCell ref="B28:B29"/>
    <mergeCell ref="E28:F28"/>
    <mergeCell ref="E29:F29"/>
    <mergeCell ref="E30:F30"/>
    <mergeCell ref="B31:B34"/>
    <mergeCell ref="E31:F31"/>
    <mergeCell ref="E32:F32"/>
    <mergeCell ref="E33:F33"/>
    <mergeCell ref="E34:F34"/>
    <mergeCell ref="E35:F35"/>
    <mergeCell ref="A36:A40"/>
    <mergeCell ref="B36:B40"/>
    <mergeCell ref="C36:C40"/>
    <mergeCell ref="D36:D40"/>
    <mergeCell ref="E36:F40"/>
    <mergeCell ref="G36:G40"/>
  </mergeCells>
  <printOptions headings="false" gridLines="false" gridLinesSet="true" horizontalCentered="true" verticalCentered="true"/>
  <pageMargins left="0.39375" right="0.39375" top="0.590972222222222" bottom="0.39375" header="0.275694444444444" footer="0.511811023622047"/>
  <pageSetup paperSize="9" scale="82"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121"/>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T28" activeCellId="0" sqref="T28"/>
    </sheetView>
  </sheetViews>
  <sheetFormatPr defaultColWidth="4.00390625" defaultRowHeight="12.75" customHeight="false" zeroHeight="false" outlineLevelRow="0" outlineLevelCol="0"/>
  <cols>
    <col collapsed="false" customWidth="true" hidden="false" outlineLevel="0" max="1" min="1" style="275" width="2.89"/>
    <col collapsed="false" customWidth="true" hidden="false" outlineLevel="0" max="2" min="2" style="275" width="2.33"/>
    <col collapsed="false" customWidth="true" hidden="false" outlineLevel="0" max="3" min="3" style="275" width="3.45"/>
    <col collapsed="false" customWidth="true" hidden="false" outlineLevel="0" max="10" min="4" style="275" width="3.66"/>
    <col collapsed="false" customWidth="true" hidden="false" outlineLevel="0" max="11" min="11" style="275" width="4.89"/>
    <col collapsed="false" customWidth="true" hidden="false" outlineLevel="0" max="15" min="12" style="275" width="3.66"/>
    <col collapsed="false" customWidth="true" hidden="false" outlineLevel="0" max="16" min="16" style="275" width="1.44"/>
    <col collapsed="false" customWidth="true" hidden="false" outlineLevel="0" max="18" min="17" style="275" width="3.66"/>
    <col collapsed="false" customWidth="true" hidden="false" outlineLevel="0" max="19" min="19" style="275" width="2.78"/>
    <col collapsed="false" customWidth="true" hidden="false" outlineLevel="0" max="28" min="20" style="275" width="3.66"/>
    <col collapsed="false" customWidth="true" hidden="false" outlineLevel="0" max="29" min="29" style="275" width="2.44"/>
    <col collapsed="false" customWidth="true" hidden="false" outlineLevel="0" max="30" min="30" style="275" width="1.89"/>
    <col collapsed="false" customWidth="false" hidden="false" outlineLevel="0" max="16384" min="31" style="275" width="4"/>
  </cols>
  <sheetData>
    <row r="1" customFormat="false" ht="13.8" hidden="false" customHeight="false" outlineLevel="0" collapsed="false"/>
    <row r="2" customFormat="false" ht="13.8" hidden="false" customHeight="false" outlineLevel="0" collapsed="false">
      <c r="B2" s="275" t="s">
        <v>440</v>
      </c>
    </row>
    <row r="3" customFormat="false" ht="13.8" hidden="false" customHeight="false" outlineLevel="0" collapsed="false">
      <c r="AA3" s="352"/>
      <c r="AB3" s="274"/>
      <c r="AC3" s="352"/>
    </row>
    <row r="4" customFormat="false" ht="34.5" hidden="false" customHeight="true" outlineLevel="0" collapsed="false">
      <c r="B4" s="433" t="s">
        <v>441</v>
      </c>
      <c r="C4" s="433"/>
      <c r="D4" s="433"/>
      <c r="E4" s="433"/>
      <c r="F4" s="433"/>
      <c r="G4" s="433"/>
      <c r="H4" s="433"/>
      <c r="I4" s="433"/>
      <c r="J4" s="433"/>
      <c r="K4" s="433"/>
      <c r="L4" s="433"/>
      <c r="M4" s="433"/>
      <c r="N4" s="433"/>
      <c r="O4" s="433"/>
      <c r="P4" s="433"/>
      <c r="Q4" s="433"/>
      <c r="R4" s="433"/>
      <c r="S4" s="433"/>
      <c r="T4" s="433"/>
      <c r="U4" s="433"/>
      <c r="V4" s="433"/>
      <c r="W4" s="433"/>
      <c r="X4" s="433"/>
      <c r="Y4" s="433"/>
      <c r="Z4" s="433"/>
    </row>
    <row r="5" customFormat="false" ht="16.5" hidden="false" customHeight="true" outlineLevel="0" collapsed="false">
      <c r="B5" s="324" t="s">
        <v>442</v>
      </c>
      <c r="C5" s="324"/>
      <c r="D5" s="324"/>
      <c r="E5" s="324"/>
      <c r="F5" s="324"/>
      <c r="G5" s="324"/>
      <c r="H5" s="324"/>
      <c r="I5" s="324"/>
      <c r="J5" s="324"/>
      <c r="K5" s="324"/>
      <c r="L5" s="324"/>
      <c r="M5" s="324"/>
      <c r="N5" s="324"/>
      <c r="O5" s="324"/>
      <c r="P5" s="324"/>
      <c r="Q5" s="324"/>
      <c r="R5" s="324"/>
      <c r="S5" s="324"/>
      <c r="T5" s="324"/>
      <c r="U5" s="324"/>
      <c r="V5" s="324"/>
      <c r="W5" s="324"/>
      <c r="X5" s="324"/>
      <c r="Y5" s="324"/>
      <c r="Z5" s="324"/>
    </row>
    <row r="6" customFormat="false" ht="13.5" hidden="false" customHeight="true" outlineLevel="0" collapsed="false">
      <c r="B6" s="274"/>
      <c r="C6" s="274"/>
      <c r="D6" s="274"/>
      <c r="E6" s="274"/>
      <c r="F6" s="274"/>
      <c r="G6" s="274"/>
      <c r="H6" s="274"/>
      <c r="I6" s="274"/>
      <c r="J6" s="274"/>
      <c r="K6" s="274"/>
      <c r="L6" s="274"/>
      <c r="M6" s="274"/>
      <c r="N6" s="274"/>
      <c r="O6" s="274"/>
      <c r="P6" s="274"/>
      <c r="Q6" s="274"/>
      <c r="R6" s="274"/>
      <c r="S6" s="274"/>
      <c r="T6" s="274"/>
      <c r="U6" s="274"/>
      <c r="V6" s="274"/>
      <c r="W6" s="274"/>
      <c r="X6" s="274"/>
      <c r="Y6" s="274"/>
      <c r="Z6" s="274"/>
    </row>
    <row r="7" customFormat="false" ht="24" hidden="false" customHeight="true" outlineLevel="0" collapsed="false">
      <c r="B7" s="325" t="s">
        <v>276</v>
      </c>
      <c r="C7" s="325"/>
      <c r="D7" s="325"/>
      <c r="E7" s="325"/>
      <c r="F7" s="325"/>
      <c r="G7" s="326"/>
      <c r="H7" s="326"/>
      <c r="I7" s="326"/>
      <c r="J7" s="326"/>
      <c r="K7" s="326"/>
      <c r="L7" s="326"/>
      <c r="M7" s="326"/>
      <c r="N7" s="326"/>
      <c r="O7" s="326"/>
      <c r="P7" s="326"/>
      <c r="Q7" s="326"/>
      <c r="R7" s="326"/>
      <c r="S7" s="326"/>
      <c r="T7" s="326"/>
      <c r="U7" s="326"/>
      <c r="V7" s="326"/>
      <c r="W7" s="326"/>
      <c r="X7" s="326"/>
      <c r="Y7" s="326"/>
      <c r="Z7" s="326"/>
    </row>
    <row r="8" customFormat="false" ht="24" hidden="false" customHeight="true" outlineLevel="0" collapsed="false">
      <c r="B8" s="325" t="s">
        <v>277</v>
      </c>
      <c r="C8" s="325"/>
      <c r="D8" s="325"/>
      <c r="E8" s="325"/>
      <c r="F8" s="325"/>
      <c r="G8" s="327" t="s">
        <v>7</v>
      </c>
      <c r="H8" s="328" t="s">
        <v>278</v>
      </c>
      <c r="I8" s="328"/>
      <c r="J8" s="328"/>
      <c r="K8" s="328"/>
      <c r="L8" s="327" t="s">
        <v>7</v>
      </c>
      <c r="M8" s="328" t="s">
        <v>279</v>
      </c>
      <c r="N8" s="328"/>
      <c r="O8" s="328"/>
      <c r="P8" s="328"/>
      <c r="Q8" s="327" t="s">
        <v>7</v>
      </c>
      <c r="R8" s="328" t="s">
        <v>280</v>
      </c>
      <c r="S8" s="328"/>
      <c r="T8" s="328"/>
      <c r="U8" s="328"/>
      <c r="V8" s="328"/>
      <c r="W8" s="328"/>
      <c r="X8" s="328"/>
      <c r="Y8" s="329"/>
      <c r="Z8" s="330"/>
    </row>
    <row r="9" customFormat="false" ht="21.75" hidden="false" customHeight="true" outlineLevel="0" collapsed="false">
      <c r="B9" s="325" t="s">
        <v>281</v>
      </c>
      <c r="C9" s="325"/>
      <c r="D9" s="325"/>
      <c r="E9" s="325"/>
      <c r="F9" s="325"/>
      <c r="G9" s="331" t="s">
        <v>7</v>
      </c>
      <c r="H9" s="332" t="s">
        <v>443</v>
      </c>
      <c r="I9" s="333"/>
      <c r="J9" s="333"/>
      <c r="K9" s="333"/>
      <c r="L9" s="333"/>
      <c r="M9" s="333"/>
      <c r="N9" s="333"/>
      <c r="O9" s="333"/>
      <c r="P9" s="333"/>
      <c r="Q9" s="333"/>
      <c r="R9" s="333"/>
      <c r="S9" s="333"/>
      <c r="T9" s="333"/>
      <c r="U9" s="333"/>
      <c r="V9" s="333"/>
      <c r="W9" s="333"/>
      <c r="X9" s="333"/>
      <c r="Y9" s="333"/>
      <c r="Z9" s="334"/>
    </row>
    <row r="10" customFormat="false" ht="21.75" hidden="false" customHeight="true" outlineLevel="0" collapsed="false">
      <c r="B10" s="325"/>
      <c r="C10" s="325"/>
      <c r="D10" s="325"/>
      <c r="E10" s="325"/>
      <c r="F10" s="325"/>
      <c r="G10" s="297" t="s">
        <v>7</v>
      </c>
      <c r="H10" s="298" t="s">
        <v>444</v>
      </c>
      <c r="I10" s="338"/>
      <c r="J10" s="338"/>
      <c r="K10" s="338"/>
      <c r="L10" s="338"/>
      <c r="M10" s="338"/>
      <c r="N10" s="338"/>
      <c r="O10" s="338"/>
      <c r="P10" s="338"/>
      <c r="Q10" s="338"/>
      <c r="R10" s="338"/>
      <c r="S10" s="338"/>
      <c r="T10" s="338"/>
      <c r="U10" s="338"/>
      <c r="V10" s="338"/>
      <c r="W10" s="338"/>
      <c r="X10" s="338"/>
      <c r="Y10" s="338"/>
      <c r="Z10" s="339"/>
    </row>
    <row r="11" customFormat="false" ht="13.5" hidden="false" customHeight="true" outlineLevel="0" collapsed="false"/>
    <row r="12" customFormat="false" ht="12.75" hidden="false" customHeight="true" outlineLevel="0" collapsed="false">
      <c r="B12" s="353"/>
      <c r="C12" s="329"/>
      <c r="D12" s="329"/>
      <c r="E12" s="329"/>
      <c r="F12" s="329"/>
      <c r="G12" s="329"/>
      <c r="H12" s="329"/>
      <c r="I12" s="329"/>
      <c r="J12" s="329"/>
      <c r="K12" s="329"/>
      <c r="L12" s="329"/>
      <c r="M12" s="329"/>
      <c r="N12" s="329"/>
      <c r="O12" s="329"/>
      <c r="P12" s="329"/>
      <c r="Q12" s="329"/>
      <c r="R12" s="329"/>
      <c r="S12" s="329"/>
      <c r="T12" s="329"/>
      <c r="U12" s="329"/>
      <c r="V12" s="329"/>
      <c r="W12" s="329"/>
      <c r="X12" s="329"/>
      <c r="Y12" s="381"/>
      <c r="Z12" s="327" t="s">
        <v>286</v>
      </c>
      <c r="AA12" s="327" t="s">
        <v>56</v>
      </c>
      <c r="AB12" s="327" t="s">
        <v>287</v>
      </c>
      <c r="AC12" s="330"/>
    </row>
    <row r="13" customFormat="false" ht="16.5" hidden="false" customHeight="true" outlineLevel="0" collapsed="false">
      <c r="B13" s="340" t="s">
        <v>445</v>
      </c>
      <c r="C13" s="332"/>
      <c r="D13" s="332"/>
      <c r="E13" s="332"/>
      <c r="F13" s="332"/>
      <c r="G13" s="332"/>
      <c r="H13" s="332"/>
      <c r="I13" s="332"/>
      <c r="J13" s="332"/>
      <c r="K13" s="332"/>
      <c r="L13" s="332"/>
      <c r="M13" s="332"/>
      <c r="N13" s="332"/>
      <c r="O13" s="332"/>
      <c r="P13" s="332"/>
      <c r="Q13" s="332"/>
      <c r="R13" s="332"/>
      <c r="S13" s="332"/>
      <c r="T13" s="332"/>
      <c r="U13" s="332"/>
      <c r="V13" s="332"/>
      <c r="W13" s="332"/>
      <c r="X13" s="332"/>
      <c r="Y13" s="331"/>
      <c r="Z13" s="397"/>
      <c r="AA13" s="397"/>
      <c r="AB13" s="332"/>
      <c r="AC13" s="341"/>
    </row>
    <row r="14" customFormat="false" ht="16.5" hidden="false" customHeight="true" outlineLevel="0" collapsed="false">
      <c r="B14" s="342"/>
      <c r="C14" s="434" t="s">
        <v>446</v>
      </c>
      <c r="D14" s="435" t="s">
        <v>447</v>
      </c>
      <c r="E14" s="435"/>
      <c r="F14" s="435"/>
      <c r="G14" s="435"/>
      <c r="H14" s="435"/>
      <c r="I14" s="435"/>
      <c r="J14" s="435"/>
      <c r="K14" s="435"/>
      <c r="L14" s="435"/>
      <c r="M14" s="435"/>
      <c r="N14" s="435"/>
      <c r="O14" s="435"/>
      <c r="P14" s="435"/>
      <c r="Q14" s="435"/>
      <c r="R14" s="435"/>
      <c r="S14" s="435"/>
      <c r="T14" s="435"/>
      <c r="U14" s="435"/>
      <c r="V14" s="435"/>
      <c r="W14" s="435"/>
      <c r="Y14" s="335"/>
      <c r="Z14" s="274" t="s">
        <v>7</v>
      </c>
      <c r="AA14" s="274" t="s">
        <v>56</v>
      </c>
      <c r="AB14" s="274" t="s">
        <v>7</v>
      </c>
      <c r="AC14" s="343"/>
    </row>
    <row r="15" customFormat="false" ht="33" hidden="false" customHeight="true" outlineLevel="0" collapsed="false">
      <c r="B15" s="342"/>
      <c r="C15" s="434"/>
      <c r="D15" s="435"/>
      <c r="E15" s="435"/>
      <c r="F15" s="435"/>
      <c r="G15" s="435"/>
      <c r="H15" s="435"/>
      <c r="I15" s="435"/>
      <c r="J15" s="435"/>
      <c r="K15" s="435"/>
      <c r="L15" s="435"/>
      <c r="M15" s="435"/>
      <c r="N15" s="435"/>
      <c r="O15" s="435"/>
      <c r="P15" s="435"/>
      <c r="Q15" s="435"/>
      <c r="R15" s="435"/>
      <c r="S15" s="435"/>
      <c r="T15" s="435"/>
      <c r="U15" s="435"/>
      <c r="V15" s="435"/>
      <c r="W15" s="435"/>
      <c r="Y15" s="335"/>
      <c r="Z15" s="274"/>
      <c r="AA15" s="274"/>
      <c r="AB15" s="274"/>
      <c r="AC15" s="343"/>
    </row>
    <row r="16" customFormat="false" ht="19.5" hidden="false" customHeight="true" outlineLevel="0" collapsed="false">
      <c r="B16" s="342"/>
      <c r="Y16" s="335"/>
      <c r="Z16" s="274"/>
      <c r="AA16" s="274"/>
      <c r="AC16" s="343"/>
    </row>
    <row r="17" customFormat="false" ht="19.5" hidden="false" customHeight="true" outlineLevel="0" collapsed="false">
      <c r="B17" s="342"/>
      <c r="C17" s="434"/>
      <c r="D17" s="413" t="s">
        <v>448</v>
      </c>
      <c r="E17" s="328"/>
      <c r="F17" s="328"/>
      <c r="G17" s="328"/>
      <c r="H17" s="328"/>
      <c r="I17" s="328"/>
      <c r="J17" s="328"/>
      <c r="K17" s="328"/>
      <c r="L17" s="328"/>
      <c r="M17" s="328"/>
      <c r="N17" s="328"/>
      <c r="O17" s="329"/>
      <c r="P17" s="329"/>
      <c r="Q17" s="329"/>
      <c r="R17" s="329"/>
      <c r="S17" s="330"/>
      <c r="T17" s="381"/>
      <c r="U17" s="381"/>
      <c r="V17" s="381"/>
      <c r="W17" s="330" t="s">
        <v>330</v>
      </c>
      <c r="X17" s="436"/>
      <c r="Y17" s="335"/>
      <c r="Z17" s="274"/>
      <c r="AA17" s="274"/>
      <c r="AC17" s="343"/>
    </row>
    <row r="18" customFormat="false" ht="19.5" hidden="false" customHeight="true" outlineLevel="0" collapsed="false">
      <c r="B18" s="342"/>
      <c r="C18" s="434"/>
      <c r="D18" s="378"/>
      <c r="E18" s="378"/>
      <c r="F18" s="378"/>
      <c r="G18" s="378"/>
      <c r="H18" s="378"/>
      <c r="I18" s="378"/>
      <c r="J18" s="378"/>
      <c r="K18" s="378"/>
      <c r="L18" s="378"/>
      <c r="M18" s="378"/>
      <c r="N18" s="378"/>
      <c r="U18" s="274"/>
      <c r="V18" s="274"/>
      <c r="W18" s="274"/>
      <c r="Y18" s="335"/>
      <c r="Z18" s="274"/>
      <c r="AA18" s="274"/>
      <c r="AC18" s="343"/>
    </row>
    <row r="19" customFormat="false" ht="19.5" hidden="false" customHeight="true" outlineLevel="0" collapsed="false">
      <c r="B19" s="342"/>
      <c r="C19" s="434"/>
      <c r="E19" s="437" t="s">
        <v>449</v>
      </c>
      <c r="Y19" s="335"/>
      <c r="Z19" s="274"/>
      <c r="AA19" s="274"/>
      <c r="AC19" s="343"/>
    </row>
    <row r="20" customFormat="false" ht="19.5" hidden="false" customHeight="true" outlineLevel="0" collapsed="false">
      <c r="B20" s="342"/>
      <c r="C20" s="434"/>
      <c r="E20" s="438" t="s">
        <v>450</v>
      </c>
      <c r="F20" s="438"/>
      <c r="G20" s="438"/>
      <c r="H20" s="438"/>
      <c r="I20" s="438"/>
      <c r="J20" s="438"/>
      <c r="K20" s="438"/>
      <c r="L20" s="438"/>
      <c r="M20" s="438"/>
      <c r="N20" s="438"/>
      <c r="O20" s="438" t="s">
        <v>451</v>
      </c>
      <c r="P20" s="438"/>
      <c r="Q20" s="438"/>
      <c r="R20" s="438"/>
      <c r="S20" s="438"/>
      <c r="Y20" s="335"/>
      <c r="Z20" s="274"/>
      <c r="AA20" s="274"/>
      <c r="AC20" s="343"/>
    </row>
    <row r="21" customFormat="false" ht="19.5" hidden="false" customHeight="true" outlineLevel="0" collapsed="false">
      <c r="B21" s="342"/>
      <c r="C21" s="434"/>
      <c r="E21" s="438" t="s">
        <v>452</v>
      </c>
      <c r="F21" s="438"/>
      <c r="G21" s="438"/>
      <c r="H21" s="438"/>
      <c r="I21" s="438"/>
      <c r="J21" s="438"/>
      <c r="K21" s="438"/>
      <c r="L21" s="438"/>
      <c r="M21" s="438"/>
      <c r="N21" s="438"/>
      <c r="O21" s="438" t="s">
        <v>453</v>
      </c>
      <c r="P21" s="438"/>
      <c r="Q21" s="438"/>
      <c r="R21" s="438"/>
      <c r="S21" s="438"/>
      <c r="Y21" s="335"/>
      <c r="Z21" s="274"/>
      <c r="AA21" s="274"/>
      <c r="AC21" s="343"/>
    </row>
    <row r="22" customFormat="false" ht="19.5" hidden="false" customHeight="true" outlineLevel="0" collapsed="false">
      <c r="B22" s="342"/>
      <c r="C22" s="434"/>
      <c r="E22" s="438" t="s">
        <v>454</v>
      </c>
      <c r="F22" s="438"/>
      <c r="G22" s="438"/>
      <c r="H22" s="438"/>
      <c r="I22" s="438"/>
      <c r="J22" s="438"/>
      <c r="K22" s="438"/>
      <c r="L22" s="438"/>
      <c r="M22" s="438"/>
      <c r="N22" s="438"/>
      <c r="O22" s="438" t="s">
        <v>455</v>
      </c>
      <c r="P22" s="438"/>
      <c r="Q22" s="438"/>
      <c r="R22" s="438"/>
      <c r="S22" s="438"/>
      <c r="Y22" s="335"/>
      <c r="Z22" s="274"/>
      <c r="AA22" s="274"/>
      <c r="AC22" s="343"/>
    </row>
    <row r="23" customFormat="false" ht="19.5" hidden="false" customHeight="true" outlineLevel="0" collapsed="false">
      <c r="B23" s="342"/>
      <c r="C23" s="434"/>
      <c r="E23" s="438" t="s">
        <v>456</v>
      </c>
      <c r="F23" s="438"/>
      <c r="G23" s="438"/>
      <c r="H23" s="438"/>
      <c r="I23" s="438"/>
      <c r="J23" s="438"/>
      <c r="K23" s="438"/>
      <c r="L23" s="438"/>
      <c r="M23" s="438"/>
      <c r="N23" s="438"/>
      <c r="O23" s="438" t="s">
        <v>457</v>
      </c>
      <c r="P23" s="438"/>
      <c r="Q23" s="438"/>
      <c r="R23" s="438"/>
      <c r="S23" s="438"/>
      <c r="Y23" s="335"/>
      <c r="Z23" s="274"/>
      <c r="AA23" s="274"/>
      <c r="AC23" s="343"/>
    </row>
    <row r="24" customFormat="false" ht="19.5" hidden="false" customHeight="true" outlineLevel="0" collapsed="false">
      <c r="B24" s="342"/>
      <c r="C24" s="434"/>
      <c r="E24" s="438" t="s">
        <v>458</v>
      </c>
      <c r="F24" s="438"/>
      <c r="G24" s="438"/>
      <c r="H24" s="438"/>
      <c r="I24" s="438"/>
      <c r="J24" s="438"/>
      <c r="K24" s="438"/>
      <c r="L24" s="438"/>
      <c r="M24" s="438"/>
      <c r="N24" s="438"/>
      <c r="O24" s="438" t="s">
        <v>459</v>
      </c>
      <c r="P24" s="438"/>
      <c r="Q24" s="438"/>
      <c r="R24" s="438"/>
      <c r="S24" s="438"/>
      <c r="Y24" s="335"/>
      <c r="Z24" s="274"/>
      <c r="AA24" s="274"/>
      <c r="AC24" s="343"/>
    </row>
    <row r="25" customFormat="false" ht="19.5" hidden="false" customHeight="true" outlineLevel="0" collapsed="false">
      <c r="B25" s="342"/>
      <c r="C25" s="434"/>
      <c r="E25" s="438" t="s">
        <v>460</v>
      </c>
      <c r="F25" s="438"/>
      <c r="G25" s="438"/>
      <c r="H25" s="438"/>
      <c r="I25" s="438"/>
      <c r="J25" s="438"/>
      <c r="K25" s="438"/>
      <c r="L25" s="438"/>
      <c r="M25" s="438"/>
      <c r="N25" s="438"/>
      <c r="O25" s="438" t="s">
        <v>461</v>
      </c>
      <c r="P25" s="438"/>
      <c r="Q25" s="438"/>
      <c r="R25" s="438"/>
      <c r="S25" s="438"/>
      <c r="Y25" s="335"/>
      <c r="Z25" s="274"/>
      <c r="AA25" s="274"/>
      <c r="AC25" s="343"/>
    </row>
    <row r="26" customFormat="false" ht="19.5" hidden="false" customHeight="true" outlineLevel="0" collapsed="false">
      <c r="B26" s="342"/>
      <c r="C26" s="434"/>
      <c r="E26" s="438" t="s">
        <v>462</v>
      </c>
      <c r="F26" s="438"/>
      <c r="G26" s="438"/>
      <c r="H26" s="438"/>
      <c r="I26" s="438"/>
      <c r="J26" s="438"/>
      <c r="K26" s="438"/>
      <c r="L26" s="438"/>
      <c r="M26" s="438"/>
      <c r="N26" s="438"/>
      <c r="O26" s="438" t="s">
        <v>463</v>
      </c>
      <c r="P26" s="438"/>
      <c r="Q26" s="438"/>
      <c r="R26" s="438"/>
      <c r="S26" s="438"/>
      <c r="Y26" s="335"/>
      <c r="Z26" s="274"/>
      <c r="AA26" s="274"/>
      <c r="AC26" s="343"/>
    </row>
    <row r="27" customFormat="false" ht="19.5" hidden="false" customHeight="true" outlineLevel="0" collapsed="false">
      <c r="B27" s="342"/>
      <c r="C27" s="434"/>
      <c r="E27" s="438" t="s">
        <v>464</v>
      </c>
      <c r="F27" s="438"/>
      <c r="G27" s="438"/>
      <c r="H27" s="438"/>
      <c r="I27" s="438"/>
      <c r="J27" s="438"/>
      <c r="K27" s="438"/>
      <c r="L27" s="438"/>
      <c r="M27" s="438"/>
      <c r="N27" s="438"/>
      <c r="O27" s="438" t="s">
        <v>464</v>
      </c>
      <c r="P27" s="438"/>
      <c r="Q27" s="438"/>
      <c r="R27" s="438"/>
      <c r="S27" s="438"/>
      <c r="Y27" s="335"/>
      <c r="Z27" s="274"/>
      <c r="AA27" s="274"/>
      <c r="AC27" s="343"/>
    </row>
    <row r="28" customFormat="false" ht="19.5" hidden="false" customHeight="true" outlineLevel="0" collapsed="false">
      <c r="B28" s="342"/>
      <c r="C28" s="434"/>
      <c r="J28" s="324"/>
      <c r="K28" s="324"/>
      <c r="L28" s="324"/>
      <c r="M28" s="324"/>
      <c r="N28" s="324"/>
      <c r="O28" s="324"/>
      <c r="P28" s="324"/>
      <c r="Q28" s="324"/>
      <c r="R28" s="324"/>
      <c r="S28" s="324"/>
      <c r="T28" s="324"/>
      <c r="U28" s="324"/>
      <c r="V28" s="324"/>
      <c r="Y28" s="335"/>
      <c r="Z28" s="274"/>
      <c r="AA28" s="274"/>
      <c r="AC28" s="343"/>
    </row>
    <row r="29" customFormat="false" ht="18.75" hidden="false" customHeight="true" outlineLevel="0" collapsed="false">
      <c r="B29" s="342"/>
      <c r="C29" s="434" t="s">
        <v>465</v>
      </c>
      <c r="D29" s="435" t="s">
        <v>466</v>
      </c>
      <c r="E29" s="435"/>
      <c r="F29" s="435"/>
      <c r="G29" s="435"/>
      <c r="H29" s="435"/>
      <c r="I29" s="435"/>
      <c r="J29" s="435"/>
      <c r="K29" s="435"/>
      <c r="L29" s="435"/>
      <c r="M29" s="435"/>
      <c r="N29" s="435"/>
      <c r="O29" s="435"/>
      <c r="P29" s="435"/>
      <c r="Q29" s="435"/>
      <c r="R29" s="435"/>
      <c r="S29" s="435"/>
      <c r="T29" s="435"/>
      <c r="U29" s="435"/>
      <c r="V29" s="435"/>
      <c r="W29" s="435"/>
      <c r="Y29" s="439"/>
      <c r="Z29" s="274" t="s">
        <v>7</v>
      </c>
      <c r="AA29" s="274" t="s">
        <v>56</v>
      </c>
      <c r="AB29" s="274" t="s">
        <v>7</v>
      </c>
      <c r="AC29" s="343"/>
    </row>
    <row r="30" customFormat="false" ht="19.5" hidden="false" customHeight="true" outlineLevel="0" collapsed="false">
      <c r="B30" s="342"/>
      <c r="D30" s="435"/>
      <c r="E30" s="435"/>
      <c r="F30" s="435"/>
      <c r="G30" s="435"/>
      <c r="H30" s="435"/>
      <c r="I30" s="435"/>
      <c r="J30" s="435"/>
      <c r="K30" s="435"/>
      <c r="L30" s="435"/>
      <c r="M30" s="435"/>
      <c r="N30" s="435"/>
      <c r="O30" s="435"/>
      <c r="P30" s="435"/>
      <c r="Q30" s="435"/>
      <c r="R30" s="435"/>
      <c r="S30" s="435"/>
      <c r="T30" s="435"/>
      <c r="U30" s="435"/>
      <c r="V30" s="435"/>
      <c r="W30" s="435"/>
      <c r="Y30" s="335"/>
      <c r="Z30" s="274"/>
      <c r="AA30" s="274"/>
      <c r="AC30" s="343"/>
    </row>
    <row r="31" customFormat="false" ht="13.5" hidden="false" customHeight="true" outlineLevel="0" collapsed="false">
      <c r="B31" s="342"/>
      <c r="Y31" s="335"/>
      <c r="Z31" s="274"/>
      <c r="AA31" s="274"/>
      <c r="AC31" s="343"/>
    </row>
    <row r="32" customFormat="false" ht="32.25" hidden="false" customHeight="true" outlineLevel="0" collapsed="false">
      <c r="B32" s="342"/>
      <c r="C32" s="434" t="s">
        <v>467</v>
      </c>
      <c r="D32" s="435" t="s">
        <v>468</v>
      </c>
      <c r="E32" s="435"/>
      <c r="F32" s="435"/>
      <c r="G32" s="435"/>
      <c r="H32" s="435"/>
      <c r="I32" s="435"/>
      <c r="J32" s="435"/>
      <c r="K32" s="435"/>
      <c r="L32" s="435"/>
      <c r="M32" s="435"/>
      <c r="N32" s="435"/>
      <c r="O32" s="435"/>
      <c r="P32" s="435"/>
      <c r="Q32" s="435"/>
      <c r="R32" s="435"/>
      <c r="S32" s="435"/>
      <c r="T32" s="435"/>
      <c r="U32" s="435"/>
      <c r="V32" s="435"/>
      <c r="W32" s="435"/>
      <c r="Y32" s="439"/>
      <c r="Z32" s="274" t="s">
        <v>7</v>
      </c>
      <c r="AA32" s="274" t="s">
        <v>56</v>
      </c>
      <c r="AB32" s="274" t="s">
        <v>7</v>
      </c>
      <c r="AC32" s="343"/>
    </row>
    <row r="33" customFormat="false" ht="13.8" hidden="false" customHeight="false" outlineLevel="0" collapsed="false">
      <c r="B33" s="342"/>
      <c r="D33" s="435"/>
      <c r="E33" s="435"/>
      <c r="F33" s="435"/>
      <c r="G33" s="435"/>
      <c r="H33" s="435"/>
      <c r="I33" s="435"/>
      <c r="J33" s="435"/>
      <c r="K33" s="435"/>
      <c r="L33" s="435"/>
      <c r="M33" s="435"/>
      <c r="N33" s="435"/>
      <c r="O33" s="435"/>
      <c r="P33" s="435"/>
      <c r="Q33" s="435"/>
      <c r="R33" s="435"/>
      <c r="S33" s="435"/>
      <c r="T33" s="435"/>
      <c r="U33" s="435"/>
      <c r="V33" s="435"/>
      <c r="W33" s="435"/>
      <c r="Y33" s="335"/>
      <c r="Z33" s="274"/>
      <c r="AA33" s="274"/>
      <c r="AC33" s="343"/>
    </row>
    <row r="34" customFormat="false" ht="13.8" hidden="false" customHeight="false" outlineLevel="0" collapsed="false">
      <c r="B34" s="342"/>
      <c r="Y34" s="335"/>
      <c r="Z34" s="274"/>
      <c r="AA34" s="274"/>
      <c r="AC34" s="343"/>
    </row>
    <row r="35" customFormat="false" ht="13.8" hidden="false" customHeight="true" outlineLevel="0" collapsed="false">
      <c r="B35" s="342"/>
      <c r="C35" s="434" t="s">
        <v>469</v>
      </c>
      <c r="D35" s="435" t="s">
        <v>470</v>
      </c>
      <c r="E35" s="435"/>
      <c r="F35" s="435"/>
      <c r="G35" s="435"/>
      <c r="H35" s="435"/>
      <c r="I35" s="435"/>
      <c r="J35" s="435"/>
      <c r="K35" s="435"/>
      <c r="L35" s="435"/>
      <c r="M35" s="435"/>
      <c r="N35" s="435"/>
      <c r="O35" s="435"/>
      <c r="P35" s="435"/>
      <c r="Q35" s="435"/>
      <c r="R35" s="435"/>
      <c r="S35" s="435"/>
      <c r="T35" s="435"/>
      <c r="U35" s="435"/>
      <c r="V35" s="435"/>
      <c r="W35" s="435"/>
      <c r="Y35" s="439"/>
      <c r="Z35" s="274" t="s">
        <v>7</v>
      </c>
      <c r="AA35" s="274" t="s">
        <v>56</v>
      </c>
      <c r="AB35" s="274" t="s">
        <v>7</v>
      </c>
      <c r="AC35" s="343"/>
    </row>
    <row r="36" customFormat="false" ht="13.8" hidden="false" customHeight="false" outlineLevel="0" collapsed="false">
      <c r="B36" s="342"/>
      <c r="C36" s="434"/>
      <c r="D36" s="435"/>
      <c r="E36" s="435"/>
      <c r="F36" s="435"/>
      <c r="G36" s="435"/>
      <c r="H36" s="435"/>
      <c r="I36" s="435"/>
      <c r="J36" s="435"/>
      <c r="K36" s="435"/>
      <c r="L36" s="435"/>
      <c r="M36" s="435"/>
      <c r="N36" s="435"/>
      <c r="O36" s="435"/>
      <c r="P36" s="435"/>
      <c r="Q36" s="435"/>
      <c r="R36" s="435"/>
      <c r="S36" s="435"/>
      <c r="T36" s="435"/>
      <c r="U36" s="435"/>
      <c r="V36" s="435"/>
      <c r="W36" s="435"/>
      <c r="Y36" s="335"/>
      <c r="Z36" s="274"/>
      <c r="AA36" s="274"/>
      <c r="AC36" s="343"/>
    </row>
    <row r="37" customFormat="false" ht="13.8" hidden="false" customHeight="false" outlineLevel="0" collapsed="false">
      <c r="A37" s="34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7"/>
      <c r="Z37" s="396"/>
      <c r="AA37" s="396"/>
      <c r="AB37" s="298"/>
      <c r="AC37" s="298"/>
      <c r="AD37" s="342"/>
    </row>
    <row r="38" customFormat="false" ht="13.8" hidden="false" customHeight="false" outlineLevel="0" collapsed="false">
      <c r="B38" s="342" t="s">
        <v>471</v>
      </c>
      <c r="C38" s="332"/>
      <c r="Y38" s="335"/>
      <c r="Z38" s="274"/>
      <c r="AA38" s="274"/>
      <c r="AC38" s="343"/>
    </row>
    <row r="39" customFormat="false" ht="13.8" hidden="false" customHeight="true" outlineLevel="0" collapsed="false">
      <c r="B39" s="342"/>
      <c r="C39" s="434" t="s">
        <v>446</v>
      </c>
      <c r="D39" s="435" t="s">
        <v>472</v>
      </c>
      <c r="E39" s="435"/>
      <c r="F39" s="435"/>
      <c r="G39" s="435"/>
      <c r="H39" s="435"/>
      <c r="I39" s="435"/>
      <c r="J39" s="435"/>
      <c r="K39" s="435"/>
      <c r="L39" s="435"/>
      <c r="M39" s="435"/>
      <c r="N39" s="435"/>
      <c r="O39" s="435"/>
      <c r="P39" s="435"/>
      <c r="Q39" s="435"/>
      <c r="R39" s="435"/>
      <c r="S39" s="435"/>
      <c r="T39" s="435"/>
      <c r="U39" s="435"/>
      <c r="V39" s="435"/>
      <c r="W39" s="435"/>
      <c r="Y39" s="439"/>
      <c r="Z39" s="274" t="s">
        <v>7</v>
      </c>
      <c r="AA39" s="274" t="s">
        <v>56</v>
      </c>
      <c r="AB39" s="274" t="s">
        <v>7</v>
      </c>
      <c r="AC39" s="343"/>
    </row>
    <row r="40" customFormat="false" ht="13.8" hidden="false" customHeight="false" outlineLevel="0" collapsed="false">
      <c r="B40" s="342"/>
      <c r="D40" s="435"/>
      <c r="E40" s="435"/>
      <c r="F40" s="435"/>
      <c r="G40" s="435"/>
      <c r="H40" s="435"/>
      <c r="I40" s="435"/>
      <c r="J40" s="435"/>
      <c r="K40" s="435"/>
      <c r="L40" s="435"/>
      <c r="M40" s="435"/>
      <c r="N40" s="435"/>
      <c r="O40" s="435"/>
      <c r="P40" s="435"/>
      <c r="Q40" s="435"/>
      <c r="R40" s="435"/>
      <c r="S40" s="435"/>
      <c r="T40" s="435"/>
      <c r="U40" s="435"/>
      <c r="V40" s="435"/>
      <c r="W40" s="435"/>
      <c r="Y40" s="335"/>
      <c r="Z40" s="274"/>
      <c r="AA40" s="274"/>
      <c r="AC40" s="343"/>
    </row>
    <row r="41" customFormat="false" ht="13.8" hidden="false" customHeight="false" outlineLevel="0" collapsed="false">
      <c r="B41" s="349"/>
      <c r="C41" s="440"/>
      <c r="D41" s="298"/>
      <c r="E41" s="298"/>
      <c r="F41" s="298"/>
      <c r="G41" s="298"/>
      <c r="H41" s="298"/>
      <c r="I41" s="298"/>
      <c r="J41" s="298"/>
      <c r="K41" s="298"/>
      <c r="L41" s="298"/>
      <c r="M41" s="298"/>
      <c r="N41" s="298"/>
      <c r="O41" s="298"/>
      <c r="P41" s="298"/>
      <c r="Q41" s="298"/>
      <c r="R41" s="298"/>
      <c r="S41" s="298"/>
      <c r="T41" s="298"/>
      <c r="U41" s="298"/>
      <c r="V41" s="298"/>
      <c r="W41" s="298"/>
      <c r="X41" s="298"/>
      <c r="Y41" s="297"/>
      <c r="Z41" s="396"/>
      <c r="AA41" s="396"/>
      <c r="AB41" s="298"/>
      <c r="AC41" s="299"/>
    </row>
    <row r="42" customFormat="false" ht="18.75" hidden="false" customHeight="true" outlineLevel="0" collapsed="false">
      <c r="B42" s="441" t="s">
        <v>473</v>
      </c>
      <c r="C42" s="441"/>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row>
    <row r="43" customFormat="false" ht="17.25" hidden="false" customHeight="true" outlineLevel="0" collapsed="false">
      <c r="B43" s="441"/>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row>
    <row r="44" customFormat="false" ht="13.8" hidden="false" customHeight="true" outlineLevel="0" collapsed="false">
      <c r="B44" s="435" t="s">
        <v>474</v>
      </c>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row>
    <row r="45" customFormat="false" ht="13.8" hidden="false" customHeight="false" outlineLevel="0" collapsed="false">
      <c r="B45" s="435"/>
      <c r="C45" s="435"/>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row>
    <row r="46" customFormat="false" ht="18" hidden="false" customHeight="true" outlineLevel="0" collapsed="false">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row>
    <row r="47" customFormat="false" ht="13.8" hidden="false" customHeight="true" outlineLevel="0" collapsed="false">
      <c r="D47" s="275" t="s">
        <v>475</v>
      </c>
      <c r="K47" s="442"/>
      <c r="L47" s="435" t="s">
        <v>476</v>
      </c>
      <c r="M47" s="435"/>
      <c r="N47" s="435"/>
      <c r="O47" s="435"/>
      <c r="P47" s="435"/>
      <c r="Q47" s="435"/>
      <c r="R47" s="435"/>
      <c r="S47" s="435"/>
      <c r="T47" s="435"/>
      <c r="U47" s="435"/>
      <c r="V47" s="435"/>
      <c r="W47" s="435"/>
      <c r="X47" s="435"/>
      <c r="Y47" s="435"/>
      <c r="Z47" s="435"/>
      <c r="AA47" s="435"/>
      <c r="AB47" s="435"/>
      <c r="AC47" s="442"/>
    </row>
    <row r="48" customFormat="false" ht="13.8" hidden="false" customHeight="false" outlineLevel="0" collapsed="false">
      <c r="K48" s="442"/>
      <c r="L48" s="435"/>
      <c r="M48" s="435"/>
      <c r="N48" s="435"/>
      <c r="O48" s="435"/>
      <c r="P48" s="435"/>
      <c r="Q48" s="435"/>
      <c r="R48" s="435"/>
      <c r="S48" s="435"/>
      <c r="T48" s="435"/>
      <c r="U48" s="435"/>
      <c r="V48" s="435"/>
      <c r="W48" s="435"/>
      <c r="X48" s="435"/>
      <c r="Y48" s="435"/>
      <c r="Z48" s="435"/>
      <c r="AA48" s="435"/>
      <c r="AB48" s="435"/>
      <c r="AC48" s="442"/>
      <c r="AF48" s="275" t="s">
        <v>381</v>
      </c>
    </row>
    <row r="49" customFormat="false" ht="49.5" hidden="false" customHeight="true" outlineLevel="0" collapsed="false">
      <c r="K49" s="442"/>
      <c r="L49" s="435"/>
      <c r="M49" s="435"/>
      <c r="N49" s="435"/>
      <c r="O49" s="435"/>
      <c r="P49" s="435"/>
      <c r="Q49" s="435"/>
      <c r="R49" s="435"/>
      <c r="S49" s="435"/>
      <c r="T49" s="435"/>
      <c r="U49" s="435"/>
      <c r="V49" s="435"/>
      <c r="W49" s="435"/>
      <c r="X49" s="435"/>
      <c r="Y49" s="435"/>
      <c r="Z49" s="435"/>
      <c r="AA49" s="435"/>
      <c r="AB49" s="435"/>
      <c r="AC49" s="442"/>
    </row>
    <row r="50" customFormat="false" ht="13.8" hidden="false" customHeight="true" outlineLevel="0" collapsed="false">
      <c r="B50" s="435" t="s">
        <v>477</v>
      </c>
      <c r="C50" s="435"/>
      <c r="D50" s="435"/>
      <c r="E50" s="435"/>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row>
    <row r="51" customFormat="false" ht="13.8" hidden="false" customHeight="false" outlineLevel="0" collapsed="false">
      <c r="B51" s="435"/>
      <c r="C51" s="435"/>
      <c r="D51" s="435"/>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row>
    <row r="52" customFormat="false" ht="30" hidden="false" customHeight="true" outlineLevel="0" collapsed="false">
      <c r="B52" s="435"/>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row>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c r="C120" s="298"/>
      <c r="D120" s="298"/>
      <c r="E120" s="298"/>
      <c r="F120" s="298"/>
      <c r="G120" s="298"/>
    </row>
    <row r="121" customFormat="false" ht="13.8" hidden="false" customHeight="false" outlineLevel="0" collapsed="false">
      <c r="C121" s="332"/>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D29:W30"/>
    <mergeCell ref="D32:W33"/>
    <mergeCell ref="D35:W36"/>
    <mergeCell ref="D39:W40"/>
    <mergeCell ref="B42:AC43"/>
    <mergeCell ref="B44:AC46"/>
    <mergeCell ref="L47:AB49"/>
    <mergeCell ref="B50:AC52"/>
  </mergeCells>
  <dataValidations count="1">
    <dataValidation allowBlank="true" errorStyle="stop" operator="between" showDropDown="false" showErrorMessage="true" showInputMessage="true" sqref="G8:G9 L8 Q8 G10 Z14:Z15 AB14:AB15 Z29 AB29 Z32 AB32 Z35 AB35 Z39 AB3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3"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AEAEA"/>
    <pageSetUpPr fitToPage="false"/>
  </sheetPr>
  <dimension ref="B1:AC12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T28" activeCellId="0" sqref="T28"/>
    </sheetView>
  </sheetViews>
  <sheetFormatPr defaultColWidth="4.00390625" defaultRowHeight="12.75" customHeight="false" zeroHeight="false" outlineLevelRow="0" outlineLevelCol="0"/>
  <cols>
    <col collapsed="false" customWidth="true" hidden="false" outlineLevel="0" max="1" min="1" style="275" width="1.44"/>
    <col collapsed="false" customWidth="true" hidden="false" outlineLevel="0" max="2" min="2" style="275" width="2.33"/>
    <col collapsed="false" customWidth="true" hidden="false" outlineLevel="0" max="3" min="3" style="275" width="2.78"/>
    <col collapsed="false" customWidth="false" hidden="false" outlineLevel="0" max="7" min="4" style="275" width="4"/>
    <col collapsed="false" customWidth="true" hidden="false" outlineLevel="0" max="8" min="8" style="275" width="2.89"/>
    <col collapsed="false" customWidth="false" hidden="false" outlineLevel="0" max="16" min="9" style="275" width="4"/>
    <col collapsed="false" customWidth="true" hidden="false" outlineLevel="0" max="17" min="17" style="275" width="5.33"/>
    <col collapsed="false" customWidth="true" hidden="false" outlineLevel="0" max="18" min="18" style="275" width="5"/>
    <col collapsed="false" customWidth="true" hidden="false" outlineLevel="0" max="19" min="19" style="275" width="4.66"/>
    <col collapsed="false" customWidth="false" hidden="false" outlineLevel="0" max="23" min="20" style="275" width="4"/>
    <col collapsed="false" customWidth="true" hidden="false" outlineLevel="0" max="24" min="24" style="275" width="0.89"/>
    <col collapsed="false" customWidth="true" hidden="false" outlineLevel="0" max="25" min="25" style="275" width="2.33"/>
    <col collapsed="false" customWidth="false" hidden="false" outlineLevel="0" max="26" min="26" style="275" width="4"/>
    <col collapsed="false" customWidth="true" hidden="false" outlineLevel="0" max="27" min="27" style="275" width="2.22"/>
    <col collapsed="false" customWidth="false" hidden="false" outlineLevel="0" max="28" min="28" style="275" width="4"/>
    <col collapsed="false" customWidth="true" hidden="false" outlineLevel="0" max="29" min="29" style="275" width="2.33"/>
    <col collapsed="false" customWidth="true" hidden="false" outlineLevel="0" max="30" min="30" style="275" width="1.44"/>
    <col collapsed="false" customWidth="false" hidden="false" outlineLevel="0" max="16384" min="31" style="275" width="4"/>
  </cols>
  <sheetData>
    <row r="1" customFormat="false" ht="13.8" hidden="false" customHeight="false" outlineLevel="0" collapsed="false"/>
    <row r="2" customFormat="false" ht="13.8" hidden="false" customHeight="false" outlineLevel="0" collapsed="false">
      <c r="B2" s="275" t="s">
        <v>478</v>
      </c>
    </row>
    <row r="3" customFormat="false" ht="13.8" hidden="false" customHeight="false" outlineLevel="0" collapsed="false"/>
    <row r="4" customFormat="false" ht="13.8" hidden="false" customHeight="false" outlineLevel="0" collapsed="false">
      <c r="B4" s="324" t="s">
        <v>479</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row>
    <row r="5" customFormat="false" ht="13.8" hidden="false" customHeight="false" outlineLevel="0" collapsed="false"/>
    <row r="6" customFormat="false" ht="23.25" hidden="false" customHeight="true" outlineLevel="0" collapsed="false">
      <c r="B6" s="325" t="s">
        <v>276</v>
      </c>
      <c r="C6" s="325"/>
      <c r="D6" s="325"/>
      <c r="E6" s="325"/>
      <c r="F6" s="325"/>
      <c r="G6" s="326"/>
      <c r="H6" s="326"/>
      <c r="I6" s="326"/>
      <c r="J6" s="326"/>
      <c r="K6" s="326"/>
      <c r="L6" s="326"/>
      <c r="M6" s="326"/>
      <c r="N6" s="326"/>
      <c r="O6" s="326"/>
      <c r="P6" s="326"/>
      <c r="Q6" s="326"/>
      <c r="R6" s="326"/>
      <c r="S6" s="326"/>
      <c r="T6" s="326"/>
      <c r="U6" s="326"/>
      <c r="V6" s="326"/>
      <c r="W6" s="326"/>
      <c r="X6" s="326"/>
      <c r="Y6" s="326"/>
      <c r="Z6" s="326"/>
      <c r="AA6" s="326"/>
      <c r="AB6" s="326"/>
      <c r="AC6" s="326"/>
    </row>
    <row r="7" customFormat="false" ht="23.25" hidden="false" customHeight="true" outlineLevel="0" collapsed="false">
      <c r="B7" s="443" t="s">
        <v>277</v>
      </c>
      <c r="C7" s="443"/>
      <c r="D7" s="443"/>
      <c r="E7" s="443"/>
      <c r="F7" s="443"/>
      <c r="G7" s="327" t="s">
        <v>7</v>
      </c>
      <c r="H7" s="360" t="s">
        <v>278</v>
      </c>
      <c r="I7" s="360"/>
      <c r="J7" s="360"/>
      <c r="K7" s="360"/>
      <c r="L7" s="327" t="s">
        <v>7</v>
      </c>
      <c r="M7" s="360" t="s">
        <v>279</v>
      </c>
      <c r="N7" s="360"/>
      <c r="O7" s="360"/>
      <c r="P7" s="360"/>
      <c r="Q7" s="327" t="s">
        <v>7</v>
      </c>
      <c r="R7" s="360" t="s">
        <v>280</v>
      </c>
      <c r="S7" s="360"/>
      <c r="T7" s="360"/>
      <c r="U7" s="360"/>
      <c r="V7" s="360"/>
      <c r="W7" s="360"/>
      <c r="X7" s="360"/>
      <c r="Y7" s="360"/>
      <c r="Z7" s="360"/>
      <c r="AA7" s="332"/>
      <c r="AB7" s="332"/>
      <c r="AC7" s="341"/>
    </row>
    <row r="8" customFormat="false" ht="19.5" hidden="false" customHeight="true" outlineLevel="0" collapsed="false">
      <c r="B8" s="325" t="s">
        <v>15</v>
      </c>
      <c r="C8" s="325"/>
      <c r="D8" s="325"/>
      <c r="E8" s="325"/>
      <c r="F8" s="325"/>
      <c r="G8" s="327" t="s">
        <v>7</v>
      </c>
      <c r="H8" s="329" t="s">
        <v>443</v>
      </c>
      <c r="I8" s="329"/>
      <c r="J8" s="329"/>
      <c r="K8" s="329"/>
      <c r="L8" s="329"/>
      <c r="M8" s="329"/>
      <c r="N8" s="329"/>
      <c r="O8" s="329"/>
      <c r="P8" s="329"/>
      <c r="Q8" s="329"/>
      <c r="R8" s="327" t="s">
        <v>7</v>
      </c>
      <c r="S8" s="330" t="s">
        <v>444</v>
      </c>
      <c r="T8" s="330"/>
      <c r="U8" s="330"/>
      <c r="V8" s="330"/>
      <c r="W8" s="330"/>
      <c r="X8" s="330"/>
      <c r="Y8" s="330"/>
      <c r="Z8" s="330"/>
      <c r="AA8" s="330"/>
      <c r="AB8" s="330"/>
      <c r="AC8" s="330"/>
    </row>
    <row r="9" customFormat="false" ht="13.8" hidden="false" customHeight="false" outlineLevel="0" collapsed="false"/>
    <row r="10" customFormat="false" ht="13.8" hidden="false" customHeight="false" outlineLevel="0" collapsed="false">
      <c r="B10" s="340"/>
      <c r="C10" s="332"/>
      <c r="D10" s="332"/>
      <c r="E10" s="332"/>
      <c r="F10" s="332"/>
      <c r="G10" s="332"/>
      <c r="H10" s="332"/>
      <c r="I10" s="332"/>
      <c r="J10" s="332"/>
      <c r="K10" s="332"/>
      <c r="L10" s="332"/>
      <c r="M10" s="332"/>
      <c r="N10" s="332"/>
      <c r="O10" s="332"/>
      <c r="P10" s="332"/>
      <c r="Q10" s="332"/>
      <c r="R10" s="332"/>
      <c r="S10" s="332"/>
      <c r="T10" s="332"/>
      <c r="U10" s="332"/>
      <c r="V10" s="332"/>
      <c r="W10" s="332"/>
      <c r="X10" s="341"/>
      <c r="Y10" s="332"/>
      <c r="Z10" s="332"/>
      <c r="AA10" s="332"/>
      <c r="AB10" s="332"/>
      <c r="AC10" s="341"/>
    </row>
    <row r="11" customFormat="false" ht="13.8" hidden="false" customHeight="false" outlineLevel="0" collapsed="false">
      <c r="B11" s="342" t="s">
        <v>480</v>
      </c>
      <c r="X11" s="343"/>
      <c r="Z11" s="344" t="s">
        <v>286</v>
      </c>
      <c r="AA11" s="344" t="s">
        <v>56</v>
      </c>
      <c r="AB11" s="344" t="s">
        <v>287</v>
      </c>
      <c r="AC11" s="343"/>
    </row>
    <row r="12" customFormat="false" ht="13.8" hidden="false" customHeight="false" outlineLevel="0" collapsed="false">
      <c r="B12" s="342"/>
      <c r="X12" s="343"/>
      <c r="AC12" s="343"/>
    </row>
    <row r="13" customFormat="false" ht="53.25" hidden="false" customHeight="true" outlineLevel="0" collapsed="false">
      <c r="B13" s="342"/>
      <c r="C13" s="381" t="n">
        <v>1</v>
      </c>
      <c r="D13" s="444" t="s">
        <v>481</v>
      </c>
      <c r="E13" s="444"/>
      <c r="F13" s="444"/>
      <c r="G13" s="445" t="s">
        <v>482</v>
      </c>
      <c r="H13" s="445"/>
      <c r="I13" s="445"/>
      <c r="J13" s="445"/>
      <c r="K13" s="445"/>
      <c r="L13" s="445"/>
      <c r="M13" s="445"/>
      <c r="N13" s="445"/>
      <c r="O13" s="445"/>
      <c r="P13" s="445"/>
      <c r="Q13" s="445"/>
      <c r="R13" s="445"/>
      <c r="S13" s="445"/>
      <c r="T13" s="445"/>
      <c r="U13" s="445"/>
      <c r="V13" s="445"/>
      <c r="W13" s="445"/>
      <c r="X13" s="343"/>
      <c r="Z13" s="274" t="s">
        <v>7</v>
      </c>
      <c r="AA13" s="274" t="s">
        <v>56</v>
      </c>
      <c r="AB13" s="274" t="s">
        <v>7</v>
      </c>
      <c r="AC13" s="347"/>
    </row>
    <row r="14" customFormat="false" ht="13.8" hidden="false" customHeight="false" outlineLevel="0" collapsed="false">
      <c r="B14" s="342"/>
      <c r="X14" s="343"/>
      <c r="Z14" s="274"/>
      <c r="AA14" s="274"/>
      <c r="AB14" s="274"/>
      <c r="AC14" s="387"/>
    </row>
    <row r="15" customFormat="false" ht="47.25" hidden="false" customHeight="true" outlineLevel="0" collapsed="false">
      <c r="B15" s="342"/>
      <c r="C15" s="381" t="n">
        <v>2</v>
      </c>
      <c r="D15" s="444" t="s">
        <v>483</v>
      </c>
      <c r="E15" s="444"/>
      <c r="F15" s="444"/>
      <c r="G15" s="346" t="s">
        <v>484</v>
      </c>
      <c r="H15" s="346"/>
      <c r="I15" s="346"/>
      <c r="J15" s="346"/>
      <c r="K15" s="346"/>
      <c r="L15" s="346"/>
      <c r="M15" s="346"/>
      <c r="N15" s="346"/>
      <c r="O15" s="346"/>
      <c r="P15" s="346"/>
      <c r="Q15" s="346"/>
      <c r="R15" s="346"/>
      <c r="S15" s="346"/>
      <c r="T15" s="346"/>
      <c r="U15" s="346"/>
      <c r="V15" s="346"/>
      <c r="W15" s="346"/>
      <c r="X15" s="343"/>
      <c r="Z15" s="274" t="s">
        <v>7</v>
      </c>
      <c r="AA15" s="274" t="s">
        <v>56</v>
      </c>
      <c r="AB15" s="274" t="s">
        <v>7</v>
      </c>
      <c r="AC15" s="347"/>
    </row>
    <row r="16" customFormat="false" ht="13.8" hidden="false" customHeight="false" outlineLevel="0" collapsed="false">
      <c r="B16" s="342"/>
      <c r="X16" s="343"/>
      <c r="Z16" s="274"/>
      <c r="AA16" s="274"/>
      <c r="AB16" s="274"/>
      <c r="AC16" s="387"/>
    </row>
    <row r="17" customFormat="false" ht="27.75" hidden="false" customHeight="true" outlineLevel="0" collapsed="false">
      <c r="B17" s="342"/>
      <c r="C17" s="421" t="n">
        <v>3</v>
      </c>
      <c r="D17" s="444" t="s">
        <v>485</v>
      </c>
      <c r="E17" s="444"/>
      <c r="F17" s="444"/>
      <c r="G17" s="446" t="s">
        <v>486</v>
      </c>
      <c r="H17" s="446"/>
      <c r="I17" s="446"/>
      <c r="J17" s="446"/>
      <c r="K17" s="446"/>
      <c r="L17" s="446"/>
      <c r="M17" s="446"/>
      <c r="N17" s="446"/>
      <c r="O17" s="446"/>
      <c r="P17" s="446"/>
      <c r="Q17" s="446"/>
      <c r="R17" s="446"/>
      <c r="S17" s="446"/>
      <c r="T17" s="446"/>
      <c r="U17" s="446"/>
      <c r="V17" s="446"/>
      <c r="W17" s="446"/>
      <c r="X17" s="343"/>
      <c r="Z17" s="382"/>
      <c r="AA17" s="274"/>
      <c r="AB17" s="382"/>
      <c r="AC17" s="347"/>
    </row>
    <row r="18" customFormat="false" ht="17.25" hidden="false" customHeight="true" outlineLevel="0" collapsed="false">
      <c r="B18" s="342"/>
      <c r="C18" s="421"/>
      <c r="D18" s="444"/>
      <c r="E18" s="444"/>
      <c r="F18" s="444"/>
      <c r="G18" s="373" t="s">
        <v>487</v>
      </c>
      <c r="H18" s="378"/>
      <c r="I18" s="378"/>
      <c r="J18" s="378"/>
      <c r="K18" s="378"/>
      <c r="L18" s="378"/>
      <c r="M18" s="378"/>
      <c r="N18" s="378"/>
      <c r="O18" s="378"/>
      <c r="P18" s="378"/>
      <c r="Q18" s="378"/>
      <c r="R18" s="378"/>
      <c r="S18" s="378"/>
      <c r="T18" s="378"/>
      <c r="U18" s="378"/>
      <c r="V18" s="378"/>
      <c r="W18" s="347"/>
      <c r="X18" s="343"/>
      <c r="Z18" s="274" t="s">
        <v>7</v>
      </c>
      <c r="AA18" s="274" t="s">
        <v>56</v>
      </c>
      <c r="AB18" s="274" t="s">
        <v>7</v>
      </c>
      <c r="AC18" s="347"/>
    </row>
    <row r="19" customFormat="false" ht="17.25" hidden="false" customHeight="true" outlineLevel="0" collapsed="false">
      <c r="B19" s="342"/>
      <c r="C19" s="421"/>
      <c r="D19" s="444"/>
      <c r="E19" s="444"/>
      <c r="F19" s="444"/>
      <c r="G19" s="342"/>
      <c r="W19" s="343"/>
      <c r="X19" s="343"/>
      <c r="Z19" s="382"/>
      <c r="AA19" s="274"/>
      <c r="AB19" s="382"/>
      <c r="AC19" s="347"/>
    </row>
    <row r="20" customFormat="false" ht="17.25" hidden="false" customHeight="true" outlineLevel="0" collapsed="false">
      <c r="B20" s="342"/>
      <c r="C20" s="421"/>
      <c r="D20" s="444"/>
      <c r="E20" s="444"/>
      <c r="F20" s="444"/>
      <c r="G20" s="447" t="s">
        <v>488</v>
      </c>
      <c r="H20" s="447"/>
      <c r="I20" s="447"/>
      <c r="J20" s="447"/>
      <c r="K20" s="447"/>
      <c r="L20" s="447"/>
      <c r="M20" s="447"/>
      <c r="N20" s="447"/>
      <c r="O20" s="447"/>
      <c r="P20" s="447"/>
      <c r="Q20" s="447"/>
      <c r="R20" s="447"/>
      <c r="S20" s="447"/>
      <c r="T20" s="447"/>
      <c r="U20" s="447"/>
      <c r="V20" s="447"/>
      <c r="W20" s="447"/>
      <c r="X20" s="343"/>
      <c r="Z20" s="382"/>
      <c r="AA20" s="274"/>
      <c r="AB20" s="382"/>
      <c r="AC20" s="347"/>
    </row>
    <row r="21" customFormat="false" ht="17.25" hidden="false" customHeight="true" outlineLevel="0" collapsed="false">
      <c r="B21" s="342"/>
      <c r="C21" s="421"/>
      <c r="D21" s="444"/>
      <c r="E21" s="444"/>
      <c r="F21" s="444"/>
      <c r="G21" s="373" t="s">
        <v>489</v>
      </c>
      <c r="H21" s="378"/>
      <c r="I21" s="378"/>
      <c r="J21" s="378"/>
      <c r="K21" s="378"/>
      <c r="L21" s="378"/>
      <c r="M21" s="378"/>
      <c r="N21" s="378"/>
      <c r="O21" s="378"/>
      <c r="P21" s="378"/>
      <c r="Q21" s="378"/>
      <c r="R21" s="378"/>
      <c r="S21" s="378"/>
      <c r="T21" s="378"/>
      <c r="U21" s="378"/>
      <c r="V21" s="378"/>
      <c r="W21" s="347"/>
      <c r="X21" s="343"/>
      <c r="Z21" s="274" t="s">
        <v>7</v>
      </c>
      <c r="AA21" s="274" t="s">
        <v>56</v>
      </c>
      <c r="AB21" s="274" t="s">
        <v>7</v>
      </c>
      <c r="AC21" s="347"/>
    </row>
    <row r="22" customFormat="false" ht="17.25" hidden="false" customHeight="true" outlineLevel="0" collapsed="false">
      <c r="B22" s="342"/>
      <c r="C22" s="421"/>
      <c r="D22" s="444"/>
      <c r="E22" s="444"/>
      <c r="F22" s="444"/>
      <c r="G22" s="342"/>
      <c r="H22" s="353" t="s">
        <v>289</v>
      </c>
      <c r="I22" s="329" t="s">
        <v>490</v>
      </c>
      <c r="J22" s="329"/>
      <c r="K22" s="329"/>
      <c r="L22" s="329"/>
      <c r="M22" s="329"/>
      <c r="N22" s="329"/>
      <c r="O22" s="329"/>
      <c r="P22" s="329"/>
      <c r="Q22" s="329"/>
      <c r="R22" s="329"/>
      <c r="S22" s="329"/>
      <c r="T22" s="325"/>
      <c r="U22" s="325"/>
      <c r="V22" s="330" t="s">
        <v>330</v>
      </c>
      <c r="X22" s="436"/>
      <c r="Z22" s="382"/>
      <c r="AA22" s="274"/>
      <c r="AB22" s="382"/>
      <c r="AC22" s="347"/>
    </row>
    <row r="23" customFormat="false" ht="31.5" hidden="false" customHeight="true" outlineLevel="0" collapsed="false">
      <c r="B23" s="342"/>
      <c r="C23" s="421"/>
      <c r="D23" s="444"/>
      <c r="E23" s="444"/>
      <c r="F23" s="444"/>
      <c r="G23" s="436"/>
      <c r="H23" s="353" t="s">
        <v>291</v>
      </c>
      <c r="I23" s="445" t="s">
        <v>491</v>
      </c>
      <c r="J23" s="445"/>
      <c r="K23" s="445"/>
      <c r="L23" s="445"/>
      <c r="M23" s="445"/>
      <c r="N23" s="445"/>
      <c r="O23" s="445"/>
      <c r="P23" s="445"/>
      <c r="Q23" s="445"/>
      <c r="R23" s="445"/>
      <c r="S23" s="445"/>
      <c r="T23" s="325"/>
      <c r="U23" s="325"/>
      <c r="V23" s="330" t="s">
        <v>330</v>
      </c>
      <c r="X23" s="436"/>
      <c r="Z23" s="382"/>
      <c r="AA23" s="274"/>
      <c r="AB23" s="382"/>
      <c r="AC23" s="347"/>
    </row>
    <row r="24" customFormat="false" ht="17.25" hidden="false" customHeight="true" outlineLevel="0" collapsed="false">
      <c r="B24" s="342"/>
      <c r="C24" s="421"/>
      <c r="D24" s="444"/>
      <c r="E24" s="444"/>
      <c r="F24" s="444"/>
      <c r="G24" s="342"/>
      <c r="W24" s="343"/>
      <c r="X24" s="343"/>
      <c r="Z24" s="378"/>
      <c r="AA24" s="378"/>
      <c r="AB24" s="378"/>
      <c r="AC24" s="347"/>
    </row>
    <row r="25" customFormat="false" ht="17.25" hidden="false" customHeight="true" outlineLevel="0" collapsed="false">
      <c r="B25" s="342"/>
      <c r="C25" s="421"/>
      <c r="D25" s="444"/>
      <c r="E25" s="444"/>
      <c r="F25" s="444"/>
      <c r="G25" s="373" t="s">
        <v>492</v>
      </c>
      <c r="H25" s="378"/>
      <c r="I25" s="378"/>
      <c r="J25" s="378"/>
      <c r="K25" s="378"/>
      <c r="L25" s="378"/>
      <c r="M25" s="378"/>
      <c r="N25" s="378"/>
      <c r="O25" s="378"/>
      <c r="P25" s="378"/>
      <c r="Q25" s="378"/>
      <c r="R25" s="378"/>
      <c r="S25" s="378"/>
      <c r="T25" s="378"/>
      <c r="U25" s="378"/>
      <c r="V25" s="378"/>
      <c r="W25" s="347"/>
      <c r="X25" s="347"/>
      <c r="Z25" s="274" t="s">
        <v>7</v>
      </c>
      <c r="AA25" s="274" t="s">
        <v>56</v>
      </c>
      <c r="AB25" s="274" t="s">
        <v>7</v>
      </c>
      <c r="AC25" s="347"/>
    </row>
    <row r="26" customFormat="false" ht="17.25" hidden="false" customHeight="true" outlineLevel="0" collapsed="false">
      <c r="B26" s="342"/>
      <c r="C26" s="421"/>
      <c r="D26" s="444"/>
      <c r="E26" s="444"/>
      <c r="F26" s="444"/>
      <c r="G26" s="448"/>
      <c r="H26" s="449"/>
      <c r="I26" s="449"/>
      <c r="J26" s="298"/>
      <c r="K26" s="298"/>
      <c r="L26" s="298"/>
      <c r="M26" s="298"/>
      <c r="N26" s="298"/>
      <c r="O26" s="298"/>
      <c r="P26" s="298"/>
      <c r="Q26" s="298"/>
      <c r="R26" s="298"/>
      <c r="S26" s="298"/>
      <c r="T26" s="298"/>
      <c r="U26" s="298"/>
      <c r="V26" s="298"/>
      <c r="W26" s="299"/>
      <c r="X26" s="343"/>
      <c r="Z26" s="382"/>
      <c r="AA26" s="274"/>
      <c r="AB26" s="382"/>
      <c r="AC26" s="347"/>
    </row>
    <row r="27" customFormat="false" ht="17.25" hidden="false" customHeight="true" outlineLevel="0" collapsed="false">
      <c r="B27" s="342"/>
      <c r="D27" s="393"/>
      <c r="E27" s="393"/>
      <c r="F27" s="393"/>
      <c r="X27" s="343"/>
      <c r="Z27" s="382"/>
      <c r="AA27" s="274"/>
      <c r="AB27" s="382"/>
      <c r="AC27" s="347"/>
    </row>
    <row r="28" customFormat="false" ht="13.8" hidden="false" customHeight="false" outlineLevel="0" collapsed="false">
      <c r="B28" s="349"/>
      <c r="C28" s="298"/>
      <c r="D28" s="298"/>
      <c r="E28" s="298"/>
      <c r="F28" s="298"/>
      <c r="G28" s="298"/>
      <c r="H28" s="298"/>
      <c r="I28" s="298"/>
      <c r="J28" s="298"/>
      <c r="K28" s="298"/>
      <c r="L28" s="298"/>
      <c r="M28" s="298"/>
      <c r="N28" s="298"/>
      <c r="O28" s="298"/>
      <c r="P28" s="298"/>
      <c r="Q28" s="298"/>
      <c r="R28" s="298"/>
      <c r="S28" s="298"/>
      <c r="T28" s="298"/>
      <c r="U28" s="298"/>
      <c r="V28" s="298"/>
      <c r="W28" s="298"/>
      <c r="X28" s="299"/>
      <c r="Y28" s="298"/>
      <c r="Z28" s="298"/>
      <c r="AA28" s="298"/>
      <c r="AB28" s="298"/>
      <c r="AC28" s="299"/>
    </row>
    <row r="29" customFormat="false" ht="7.5" hidden="false" customHeight="true" outlineLevel="0" collapsed="false">
      <c r="Z29" s="378"/>
      <c r="AA29" s="378"/>
      <c r="AB29" s="378"/>
      <c r="AC29" s="378"/>
    </row>
    <row r="30" customFormat="false" ht="13.8" hidden="false" customHeight="false" outlineLevel="0" collapsed="false">
      <c r="B30" s="275" t="s">
        <v>308</v>
      </c>
    </row>
    <row r="31" customFormat="false" ht="13.8" hidden="false" customHeight="false" outlineLevel="0" collapsed="false">
      <c r="B31" s="275" t="s">
        <v>309</v>
      </c>
    </row>
    <row r="120" customFormat="false" ht="12.75" hidden="false" customHeight="false" outlineLevel="0" collapsed="false">
      <c r="C120" s="298"/>
      <c r="D120" s="298"/>
      <c r="E120" s="298"/>
      <c r="F120" s="298"/>
      <c r="G120" s="298"/>
    </row>
    <row r="121" customFormat="false" ht="12.75" hidden="false" customHeight="false" outlineLevel="0" collapsed="false">
      <c r="C121" s="332"/>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dataValidations count="1">
    <dataValidation allowBlank="true" errorStyle="stop" operator="between" showDropDown="false" showErrorMessage="true" showInputMessage="true" sqref="G7:G8 L7 Q7 R8 Z13 AB13 Z15 AB15 Z18 AB18 Z21 AB21 Z25 AB2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Z3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 activeCellId="0" sqref="B1"/>
    </sheetView>
  </sheetViews>
  <sheetFormatPr defaultColWidth="7.22265625" defaultRowHeight="12.75" customHeight="false" zeroHeight="false" outlineLevelRow="0" outlineLevelCol="0"/>
  <cols>
    <col collapsed="false" customWidth="true" hidden="false" outlineLevel="0" max="1" min="1" style="450" width="1.66"/>
    <col collapsed="false" customWidth="true" hidden="false" outlineLevel="0" max="26" min="2" style="450" width="3.78"/>
    <col collapsed="false" customWidth="true" hidden="false" outlineLevel="0" max="27" min="27" style="450" width="2.11"/>
    <col collapsed="false" customWidth="true" hidden="false" outlineLevel="0" max="29" min="28" style="450" width="3.78"/>
    <col collapsed="false" customWidth="false" hidden="false" outlineLevel="0" max="16384" min="30" style="450" width="7.22"/>
  </cols>
  <sheetData>
    <row r="1" customFormat="false" ht="13.8" hidden="false" customHeight="false" outlineLevel="0" collapsed="false">
      <c r="Z1" s="451"/>
    </row>
    <row r="2" customFormat="false" ht="23.25" hidden="false" customHeight="true" outlineLevel="0" collapsed="false">
      <c r="B2" s="452" t="s">
        <v>260</v>
      </c>
      <c r="C2" s="452"/>
      <c r="D2" s="452"/>
      <c r="E2" s="452"/>
      <c r="F2" s="453"/>
      <c r="G2" s="453"/>
      <c r="H2" s="453"/>
      <c r="I2" s="453"/>
      <c r="J2" s="453"/>
      <c r="K2" s="453"/>
      <c r="L2" s="453"/>
      <c r="N2" s="453" t="s">
        <v>493</v>
      </c>
      <c r="O2" s="453"/>
      <c r="P2" s="453"/>
      <c r="Q2" s="453"/>
      <c r="R2" s="453"/>
      <c r="S2" s="453"/>
      <c r="T2" s="453"/>
      <c r="U2" s="453"/>
      <c r="V2" s="453"/>
      <c r="W2" s="453"/>
      <c r="X2" s="453"/>
      <c r="Y2" s="453"/>
      <c r="Z2" s="453"/>
    </row>
    <row r="3" customFormat="false" ht="13.8" hidden="false" customHeight="false" outlineLevel="0" collapsed="false"/>
    <row r="4" customFormat="false" ht="13.8" hidden="false" customHeight="false" outlineLevel="0" collapsed="false"/>
    <row r="5" customFormat="false" ht="13.8" hidden="false" customHeight="false" outlineLevel="0" collapsed="false">
      <c r="B5" s="454" t="s">
        <v>494</v>
      </c>
      <c r="C5" s="454"/>
      <c r="D5" s="454"/>
      <c r="E5" s="454"/>
      <c r="F5" s="454"/>
      <c r="G5" s="454"/>
      <c r="H5" s="454"/>
      <c r="I5" s="454"/>
      <c r="J5" s="454"/>
      <c r="K5" s="454"/>
      <c r="L5" s="454"/>
      <c r="M5" s="454"/>
      <c r="N5" s="454"/>
      <c r="O5" s="454"/>
      <c r="P5" s="454"/>
      <c r="Q5" s="454"/>
      <c r="R5" s="454"/>
      <c r="S5" s="454"/>
      <c r="T5" s="454"/>
      <c r="U5" s="454"/>
      <c r="V5" s="454"/>
      <c r="W5" s="454"/>
      <c r="X5" s="454"/>
      <c r="Y5" s="454"/>
      <c r="Z5" s="454"/>
    </row>
    <row r="6" customFormat="false" ht="13.8" hidden="false" customHeight="false" outlineLevel="0" collapsed="false"/>
    <row r="7" customFormat="false" ht="13.8" hidden="false" customHeight="false" outlineLevel="0" collapsed="false">
      <c r="B7" s="450" t="s">
        <v>495</v>
      </c>
    </row>
    <row r="8" customFormat="false" ht="7.5" hidden="false" customHeight="true" outlineLevel="0" collapsed="false"/>
    <row r="9" customFormat="false" ht="18" hidden="false" customHeight="true" outlineLevel="0" collapsed="false">
      <c r="C9" s="453" t="s">
        <v>496</v>
      </c>
      <c r="D9" s="453"/>
      <c r="E9" s="453"/>
      <c r="F9" s="453"/>
      <c r="G9" s="453"/>
      <c r="H9" s="453"/>
      <c r="I9" s="453"/>
      <c r="J9" s="453"/>
      <c r="K9" s="453"/>
      <c r="L9" s="453"/>
      <c r="M9" s="453"/>
      <c r="N9" s="453" t="s">
        <v>497</v>
      </c>
      <c r="O9" s="453"/>
      <c r="P9" s="453"/>
      <c r="Q9" s="453"/>
      <c r="R9" s="453"/>
      <c r="S9" s="453" t="s">
        <v>498</v>
      </c>
      <c r="T9" s="453"/>
      <c r="U9" s="453"/>
      <c r="V9" s="453"/>
      <c r="W9" s="453"/>
      <c r="X9" s="453"/>
      <c r="Y9" s="453"/>
      <c r="Z9" s="453"/>
    </row>
    <row r="10" customFormat="false" ht="18" hidden="false" customHeight="true" outlineLevel="0" collapsed="false">
      <c r="C10" s="455" t="s">
        <v>499</v>
      </c>
      <c r="D10" s="455"/>
      <c r="E10" s="455"/>
      <c r="F10" s="455"/>
      <c r="G10" s="455"/>
      <c r="H10" s="455"/>
      <c r="I10" s="455"/>
      <c r="J10" s="455"/>
      <c r="K10" s="455"/>
      <c r="L10" s="455"/>
      <c r="M10" s="455"/>
      <c r="N10" s="453"/>
      <c r="O10" s="453"/>
      <c r="P10" s="453"/>
      <c r="Q10" s="453"/>
      <c r="R10" s="453"/>
      <c r="S10" s="453"/>
      <c r="T10" s="453"/>
      <c r="U10" s="453"/>
      <c r="V10" s="453"/>
      <c r="W10" s="453"/>
      <c r="X10" s="453"/>
      <c r="Y10" s="453"/>
      <c r="Z10" s="453"/>
    </row>
    <row r="11" customFormat="false" ht="18" hidden="false" customHeight="true" outlineLevel="0" collapsed="false">
      <c r="C11" s="455" t="s">
        <v>500</v>
      </c>
      <c r="D11" s="455"/>
      <c r="E11" s="455"/>
      <c r="F11" s="455"/>
      <c r="G11" s="455"/>
      <c r="H11" s="455"/>
      <c r="I11" s="455"/>
      <c r="J11" s="455"/>
      <c r="K11" s="455"/>
      <c r="L11" s="455"/>
      <c r="M11" s="455"/>
      <c r="N11" s="453"/>
      <c r="O11" s="453"/>
      <c r="P11" s="453"/>
      <c r="Q11" s="453"/>
      <c r="R11" s="453"/>
      <c r="S11" s="453"/>
      <c r="T11" s="453"/>
      <c r="U11" s="453"/>
      <c r="V11" s="453"/>
      <c r="W11" s="453"/>
      <c r="X11" s="453"/>
      <c r="Y11" s="453"/>
      <c r="Z11" s="453"/>
    </row>
    <row r="12" customFormat="false" ht="18" hidden="false" customHeight="true" outlineLevel="0" collapsed="false">
      <c r="C12" s="455" t="s">
        <v>501</v>
      </c>
      <c r="D12" s="455"/>
      <c r="E12" s="455"/>
      <c r="F12" s="455"/>
      <c r="G12" s="455"/>
      <c r="H12" s="455"/>
      <c r="I12" s="455"/>
      <c r="J12" s="455"/>
      <c r="K12" s="455"/>
      <c r="L12" s="455"/>
      <c r="M12" s="455"/>
      <c r="N12" s="453"/>
      <c r="O12" s="453"/>
      <c r="P12" s="453"/>
      <c r="Q12" s="453"/>
      <c r="R12" s="453"/>
      <c r="S12" s="453"/>
      <c r="T12" s="453"/>
      <c r="U12" s="453"/>
      <c r="V12" s="453"/>
      <c r="W12" s="453"/>
      <c r="X12" s="453"/>
      <c r="Y12" s="453"/>
      <c r="Z12" s="453"/>
    </row>
    <row r="13" customFormat="false" ht="18" hidden="false" customHeight="true" outlineLevel="0" collapsed="false">
      <c r="C13" s="455" t="s">
        <v>502</v>
      </c>
      <c r="D13" s="455"/>
      <c r="E13" s="455"/>
      <c r="F13" s="455"/>
      <c r="G13" s="455"/>
      <c r="H13" s="455"/>
      <c r="I13" s="455"/>
      <c r="J13" s="455"/>
      <c r="K13" s="455"/>
      <c r="L13" s="455"/>
      <c r="M13" s="455"/>
      <c r="N13" s="453"/>
      <c r="O13" s="453"/>
      <c r="P13" s="453"/>
      <c r="Q13" s="453"/>
      <c r="R13" s="453"/>
      <c r="S13" s="453"/>
      <c r="T13" s="453"/>
      <c r="U13" s="453"/>
      <c r="V13" s="453"/>
      <c r="W13" s="453"/>
      <c r="X13" s="453"/>
      <c r="Y13" s="453"/>
      <c r="Z13" s="453"/>
    </row>
    <row r="14" customFormat="false" ht="18" hidden="false" customHeight="true" outlineLevel="0" collapsed="false">
      <c r="C14" s="455" t="s">
        <v>503</v>
      </c>
      <c r="D14" s="455"/>
      <c r="E14" s="455"/>
      <c r="F14" s="455"/>
      <c r="G14" s="455"/>
      <c r="H14" s="455"/>
      <c r="I14" s="455"/>
      <c r="J14" s="455"/>
      <c r="K14" s="455"/>
      <c r="L14" s="455"/>
      <c r="M14" s="455"/>
      <c r="N14" s="453"/>
      <c r="O14" s="453"/>
      <c r="P14" s="453"/>
      <c r="Q14" s="453"/>
      <c r="R14" s="453"/>
      <c r="S14" s="453"/>
      <c r="T14" s="453"/>
      <c r="U14" s="453"/>
      <c r="V14" s="453"/>
      <c r="W14" s="453"/>
      <c r="X14" s="453"/>
      <c r="Y14" s="453"/>
      <c r="Z14" s="453"/>
    </row>
    <row r="15" customFormat="false" ht="18" hidden="false" customHeight="true" outlineLevel="0" collapsed="false">
      <c r="C15" s="455" t="s">
        <v>504</v>
      </c>
      <c r="D15" s="455"/>
      <c r="E15" s="455"/>
      <c r="F15" s="455"/>
      <c r="G15" s="455"/>
      <c r="H15" s="455"/>
      <c r="I15" s="455"/>
      <c r="J15" s="455"/>
      <c r="K15" s="455"/>
      <c r="L15" s="455"/>
      <c r="M15" s="455"/>
      <c r="N15" s="453"/>
      <c r="O15" s="453"/>
      <c r="P15" s="453"/>
      <c r="Q15" s="453"/>
      <c r="R15" s="453"/>
      <c r="S15" s="453"/>
      <c r="T15" s="453"/>
      <c r="U15" s="453"/>
      <c r="V15" s="453"/>
      <c r="W15" s="453"/>
      <c r="X15" s="453"/>
      <c r="Y15" s="453"/>
      <c r="Z15" s="453"/>
    </row>
    <row r="16" customFormat="false" ht="18" hidden="false" customHeight="true" outlineLevel="0" collapsed="false">
      <c r="C16" s="455" t="s">
        <v>505</v>
      </c>
      <c r="D16" s="455"/>
      <c r="E16" s="455"/>
      <c r="F16" s="455"/>
      <c r="G16" s="455"/>
      <c r="H16" s="455"/>
      <c r="I16" s="455"/>
      <c r="J16" s="455"/>
      <c r="K16" s="455"/>
      <c r="L16" s="455"/>
      <c r="M16" s="455"/>
      <c r="N16" s="453"/>
      <c r="O16" s="453"/>
      <c r="P16" s="453"/>
      <c r="Q16" s="453"/>
      <c r="R16" s="453"/>
      <c r="S16" s="453"/>
      <c r="T16" s="453"/>
      <c r="U16" s="453"/>
      <c r="V16" s="453"/>
      <c r="W16" s="453"/>
      <c r="X16" s="453"/>
      <c r="Y16" s="453"/>
      <c r="Z16" s="453"/>
    </row>
    <row r="17" customFormat="false" ht="18" hidden="false" customHeight="true" outlineLevel="0" collapsed="false">
      <c r="C17" s="455" t="s">
        <v>506</v>
      </c>
      <c r="D17" s="455"/>
      <c r="E17" s="455"/>
      <c r="F17" s="455"/>
      <c r="G17" s="455"/>
      <c r="H17" s="455"/>
      <c r="I17" s="455"/>
      <c r="J17" s="455"/>
      <c r="K17" s="455"/>
      <c r="L17" s="455"/>
      <c r="M17" s="455"/>
      <c r="N17" s="453"/>
      <c r="O17" s="453"/>
      <c r="P17" s="453"/>
      <c r="Q17" s="453"/>
      <c r="R17" s="453"/>
      <c r="S17" s="453"/>
      <c r="T17" s="453"/>
      <c r="U17" s="453"/>
      <c r="V17" s="453"/>
      <c r="W17" s="453"/>
      <c r="X17" s="453"/>
      <c r="Y17" s="453"/>
      <c r="Z17" s="453"/>
    </row>
    <row r="18" customFormat="false" ht="18" hidden="false" customHeight="true" outlineLevel="0" collapsed="false">
      <c r="C18" s="455" t="s">
        <v>507</v>
      </c>
      <c r="D18" s="455"/>
      <c r="E18" s="455"/>
      <c r="F18" s="455"/>
      <c r="G18" s="455"/>
      <c r="H18" s="455"/>
      <c r="I18" s="455"/>
      <c r="J18" s="455"/>
      <c r="K18" s="455"/>
      <c r="L18" s="455"/>
      <c r="M18" s="455"/>
      <c r="N18" s="453"/>
      <c r="O18" s="453"/>
      <c r="P18" s="453"/>
      <c r="Q18" s="453"/>
      <c r="R18" s="453"/>
      <c r="S18" s="453"/>
      <c r="T18" s="453"/>
      <c r="U18" s="453"/>
      <c r="V18" s="453"/>
      <c r="W18" s="453"/>
      <c r="X18" s="453"/>
      <c r="Y18" s="453"/>
      <c r="Z18" s="453"/>
    </row>
    <row r="19" customFormat="false" ht="18" hidden="false" customHeight="true" outlineLevel="0" collapsed="false">
      <c r="C19" s="455" t="s">
        <v>508</v>
      </c>
      <c r="D19" s="455"/>
      <c r="E19" s="455"/>
      <c r="F19" s="455"/>
      <c r="G19" s="455"/>
      <c r="H19" s="455"/>
      <c r="I19" s="455"/>
      <c r="J19" s="455"/>
      <c r="K19" s="455"/>
      <c r="L19" s="455"/>
      <c r="M19" s="455"/>
      <c r="N19" s="453"/>
      <c r="O19" s="453"/>
      <c r="P19" s="453"/>
      <c r="Q19" s="453"/>
      <c r="R19" s="453"/>
      <c r="S19" s="453"/>
      <c r="T19" s="453"/>
      <c r="U19" s="453"/>
      <c r="V19" s="453"/>
      <c r="W19" s="453"/>
      <c r="X19" s="453"/>
      <c r="Y19" s="453"/>
      <c r="Z19" s="453"/>
    </row>
    <row r="20" customFormat="false" ht="18" hidden="false" customHeight="true" outlineLevel="0" collapsed="false">
      <c r="C20" s="455" t="s">
        <v>509</v>
      </c>
      <c r="D20" s="455"/>
      <c r="E20" s="455"/>
      <c r="F20" s="455"/>
      <c r="G20" s="455"/>
      <c r="H20" s="455"/>
      <c r="I20" s="455"/>
      <c r="J20" s="455"/>
      <c r="K20" s="455"/>
      <c r="L20" s="455"/>
      <c r="M20" s="455"/>
      <c r="N20" s="453"/>
      <c r="O20" s="453"/>
      <c r="P20" s="453"/>
      <c r="Q20" s="453"/>
      <c r="R20" s="453"/>
      <c r="S20" s="453"/>
      <c r="T20" s="453"/>
      <c r="U20" s="453"/>
      <c r="V20" s="453"/>
      <c r="W20" s="453"/>
      <c r="X20" s="453"/>
      <c r="Y20" s="453"/>
      <c r="Z20" s="453"/>
    </row>
    <row r="21" customFormat="false" ht="18" hidden="false" customHeight="true" outlineLevel="0" collapsed="false">
      <c r="C21" s="455" t="s">
        <v>510</v>
      </c>
      <c r="D21" s="455"/>
      <c r="E21" s="455"/>
      <c r="F21" s="455"/>
      <c r="G21" s="455"/>
      <c r="H21" s="455"/>
      <c r="I21" s="455"/>
      <c r="J21" s="455"/>
      <c r="K21" s="455"/>
      <c r="L21" s="455"/>
      <c r="M21" s="455"/>
      <c r="N21" s="453"/>
      <c r="O21" s="453"/>
      <c r="P21" s="453"/>
      <c r="Q21" s="453"/>
      <c r="R21" s="453"/>
      <c r="S21" s="453"/>
      <c r="T21" s="453"/>
      <c r="U21" s="453"/>
      <c r="V21" s="453"/>
      <c r="W21" s="453"/>
      <c r="X21" s="453"/>
      <c r="Y21" s="453"/>
      <c r="Z21" s="453"/>
    </row>
    <row r="22" customFormat="false" ht="18" hidden="false" customHeight="true" outlineLevel="0" collapsed="false">
      <c r="C22" s="455" t="s">
        <v>511</v>
      </c>
      <c r="D22" s="455"/>
      <c r="E22" s="455"/>
      <c r="F22" s="455"/>
      <c r="G22" s="455"/>
      <c r="H22" s="455"/>
      <c r="I22" s="455"/>
      <c r="J22" s="455"/>
      <c r="K22" s="455"/>
      <c r="L22" s="455"/>
      <c r="M22" s="455"/>
      <c r="N22" s="453"/>
      <c r="O22" s="453"/>
      <c r="P22" s="453"/>
      <c r="Q22" s="453"/>
      <c r="R22" s="453"/>
      <c r="S22" s="453"/>
      <c r="T22" s="453"/>
      <c r="U22" s="453"/>
      <c r="V22" s="453"/>
      <c r="W22" s="453"/>
      <c r="X22" s="453"/>
      <c r="Y22" s="453"/>
      <c r="Z22" s="453"/>
    </row>
    <row r="23" customFormat="false" ht="18" hidden="false" customHeight="true" outlineLevel="0" collapsed="false">
      <c r="C23" s="455" t="s">
        <v>512</v>
      </c>
      <c r="D23" s="455"/>
      <c r="E23" s="455"/>
      <c r="F23" s="455"/>
      <c r="G23" s="455"/>
      <c r="H23" s="455"/>
      <c r="I23" s="455"/>
      <c r="J23" s="455"/>
      <c r="K23" s="455"/>
      <c r="L23" s="455"/>
      <c r="M23" s="455"/>
      <c r="N23" s="453"/>
      <c r="O23" s="453"/>
      <c r="P23" s="453"/>
      <c r="Q23" s="453"/>
      <c r="R23" s="453"/>
      <c r="S23" s="453"/>
      <c r="T23" s="453"/>
      <c r="U23" s="453"/>
      <c r="V23" s="453"/>
      <c r="W23" s="453"/>
      <c r="X23" s="453"/>
      <c r="Y23" s="453"/>
      <c r="Z23" s="453"/>
    </row>
    <row r="24" customFormat="false" ht="18" hidden="false" customHeight="true" outlineLevel="0" collapsed="false">
      <c r="C24" s="455" t="s">
        <v>513</v>
      </c>
      <c r="D24" s="455"/>
      <c r="E24" s="455"/>
      <c r="F24" s="455"/>
      <c r="G24" s="455"/>
      <c r="H24" s="455"/>
      <c r="I24" s="455"/>
      <c r="J24" s="455"/>
      <c r="K24" s="455"/>
      <c r="L24" s="455"/>
      <c r="M24" s="455"/>
      <c r="N24" s="453"/>
      <c r="O24" s="453"/>
      <c r="P24" s="453"/>
      <c r="Q24" s="453"/>
      <c r="R24" s="453"/>
      <c r="S24" s="453"/>
      <c r="T24" s="453"/>
      <c r="U24" s="453"/>
      <c r="V24" s="453"/>
      <c r="W24" s="453"/>
      <c r="X24" s="453"/>
      <c r="Y24" s="453"/>
      <c r="Z24" s="453"/>
    </row>
    <row r="25" customFormat="false" ht="18" hidden="false" customHeight="true" outlineLevel="0" collapsed="false">
      <c r="C25" s="455" t="s">
        <v>514</v>
      </c>
      <c r="D25" s="455"/>
      <c r="E25" s="455"/>
      <c r="F25" s="455"/>
      <c r="G25" s="455"/>
      <c r="H25" s="455"/>
      <c r="I25" s="455"/>
      <c r="J25" s="455"/>
      <c r="K25" s="455"/>
      <c r="L25" s="455"/>
      <c r="M25" s="455"/>
      <c r="N25" s="453"/>
      <c r="O25" s="453"/>
      <c r="P25" s="453"/>
      <c r="Q25" s="453"/>
      <c r="R25" s="453"/>
      <c r="S25" s="453"/>
      <c r="T25" s="453"/>
      <c r="U25" s="453"/>
      <c r="V25" s="453"/>
      <c r="W25" s="453"/>
      <c r="X25" s="453"/>
      <c r="Y25" s="453"/>
      <c r="Z25" s="453"/>
    </row>
    <row r="26" customFormat="false" ht="18" hidden="false" customHeight="true" outlineLevel="0" collapsed="false">
      <c r="C26" s="455" t="s">
        <v>515</v>
      </c>
      <c r="D26" s="455"/>
      <c r="E26" s="455"/>
      <c r="F26" s="455"/>
      <c r="G26" s="455"/>
      <c r="H26" s="455"/>
      <c r="I26" s="455"/>
      <c r="J26" s="455"/>
      <c r="K26" s="455"/>
      <c r="L26" s="455"/>
      <c r="M26" s="455"/>
      <c r="N26" s="453"/>
      <c r="O26" s="453"/>
      <c r="P26" s="453"/>
      <c r="Q26" s="453"/>
      <c r="R26" s="453"/>
      <c r="S26" s="453"/>
      <c r="T26" s="453"/>
      <c r="U26" s="453"/>
      <c r="V26" s="453"/>
      <c r="W26" s="453"/>
      <c r="X26" s="453"/>
      <c r="Y26" s="453"/>
      <c r="Z26" s="453"/>
    </row>
    <row r="27" customFormat="false" ht="18" hidden="false" customHeight="true" outlineLevel="0" collapsed="false">
      <c r="C27" s="455" t="s">
        <v>516</v>
      </c>
      <c r="D27" s="455"/>
      <c r="E27" s="455"/>
      <c r="F27" s="455"/>
      <c r="G27" s="455"/>
      <c r="H27" s="455"/>
      <c r="I27" s="455"/>
      <c r="J27" s="455"/>
      <c r="K27" s="455"/>
      <c r="L27" s="455"/>
      <c r="M27" s="455"/>
      <c r="N27" s="453"/>
      <c r="O27" s="453"/>
      <c r="P27" s="453"/>
      <c r="Q27" s="453"/>
      <c r="R27" s="453"/>
      <c r="S27" s="453"/>
      <c r="T27" s="453"/>
      <c r="U27" s="453"/>
      <c r="V27" s="453"/>
      <c r="W27" s="453"/>
      <c r="X27" s="453"/>
      <c r="Y27" s="453"/>
      <c r="Z27" s="453"/>
    </row>
    <row r="28" customFormat="false" ht="18" hidden="false" customHeight="true" outlineLevel="0" collapsed="false">
      <c r="C28" s="455" t="s">
        <v>517</v>
      </c>
      <c r="D28" s="455"/>
      <c r="E28" s="455"/>
      <c r="F28" s="455"/>
      <c r="G28" s="455"/>
      <c r="H28" s="455"/>
      <c r="I28" s="455"/>
      <c r="J28" s="455"/>
      <c r="K28" s="455"/>
      <c r="L28" s="455"/>
      <c r="M28" s="455"/>
      <c r="N28" s="453"/>
      <c r="O28" s="453"/>
      <c r="P28" s="453"/>
      <c r="Q28" s="453"/>
      <c r="R28" s="453"/>
      <c r="S28" s="453"/>
      <c r="T28" s="453"/>
      <c r="U28" s="453"/>
      <c r="V28" s="453"/>
      <c r="W28" s="453"/>
      <c r="X28" s="453"/>
      <c r="Y28" s="453"/>
      <c r="Z28" s="453"/>
    </row>
    <row r="29" customFormat="false" ht="18" hidden="false" customHeight="true" outlineLevel="0" collapsed="false">
      <c r="C29" s="455" t="s">
        <v>518</v>
      </c>
      <c r="D29" s="455"/>
      <c r="E29" s="455"/>
      <c r="F29" s="455"/>
      <c r="G29" s="455"/>
      <c r="H29" s="455"/>
      <c r="I29" s="455"/>
      <c r="J29" s="455"/>
      <c r="K29" s="455"/>
      <c r="L29" s="455"/>
      <c r="M29" s="455"/>
      <c r="N29" s="453"/>
      <c r="O29" s="453"/>
      <c r="P29" s="453"/>
      <c r="Q29" s="453"/>
      <c r="R29" s="453"/>
      <c r="S29" s="453"/>
      <c r="T29" s="453"/>
      <c r="U29" s="453"/>
      <c r="V29" s="453"/>
      <c r="W29" s="453"/>
      <c r="X29" s="453"/>
      <c r="Y29" s="453"/>
      <c r="Z29" s="453"/>
    </row>
    <row r="30" customFormat="false" ht="18" hidden="false" customHeight="true" outlineLevel="0" collapsed="false">
      <c r="C30" s="455" t="s">
        <v>519</v>
      </c>
      <c r="D30" s="455"/>
      <c r="E30" s="455"/>
      <c r="F30" s="455"/>
      <c r="G30" s="455"/>
      <c r="H30" s="455"/>
      <c r="I30" s="455"/>
      <c r="J30" s="455"/>
      <c r="K30" s="455"/>
      <c r="L30" s="455"/>
      <c r="M30" s="455"/>
      <c r="N30" s="453"/>
      <c r="O30" s="453"/>
      <c r="P30" s="453"/>
      <c r="Q30" s="453"/>
      <c r="R30" s="453"/>
      <c r="S30" s="453"/>
      <c r="T30" s="453"/>
      <c r="U30" s="453"/>
      <c r="V30" s="453"/>
      <c r="W30" s="453"/>
      <c r="X30" s="453"/>
      <c r="Y30" s="453"/>
      <c r="Z30" s="453"/>
    </row>
    <row r="31" customFormat="false" ht="18" hidden="false" customHeight="true" outlineLevel="0" collapsed="false">
      <c r="C31" s="455" t="s">
        <v>520</v>
      </c>
      <c r="D31" s="455"/>
      <c r="E31" s="455"/>
      <c r="F31" s="455"/>
      <c r="G31" s="455"/>
      <c r="H31" s="455"/>
      <c r="I31" s="455"/>
      <c r="J31" s="455"/>
      <c r="K31" s="455"/>
      <c r="L31" s="455"/>
      <c r="M31" s="455"/>
      <c r="N31" s="453"/>
      <c r="O31" s="453"/>
      <c r="P31" s="453"/>
      <c r="Q31" s="453"/>
      <c r="R31" s="453"/>
      <c r="S31" s="453"/>
      <c r="T31" s="453"/>
      <c r="U31" s="453"/>
      <c r="V31" s="453"/>
      <c r="W31" s="453"/>
      <c r="X31" s="453"/>
      <c r="Y31" s="453"/>
      <c r="Z31" s="453"/>
    </row>
    <row r="32" customFormat="false" ht="18" hidden="false" customHeight="true" outlineLevel="0" collapsed="false">
      <c r="C32" s="455" t="s">
        <v>521</v>
      </c>
      <c r="D32" s="455"/>
      <c r="E32" s="455"/>
      <c r="F32" s="455"/>
      <c r="G32" s="455"/>
      <c r="H32" s="455"/>
      <c r="I32" s="455"/>
      <c r="J32" s="455"/>
      <c r="K32" s="455"/>
      <c r="L32" s="455"/>
      <c r="M32" s="455"/>
      <c r="N32" s="453"/>
      <c r="O32" s="453"/>
      <c r="P32" s="453"/>
      <c r="Q32" s="453"/>
      <c r="R32" s="453"/>
      <c r="S32" s="453"/>
      <c r="T32" s="453"/>
      <c r="U32" s="453"/>
      <c r="V32" s="453"/>
      <c r="W32" s="453"/>
      <c r="X32" s="453"/>
      <c r="Y32" s="453"/>
      <c r="Z32" s="453"/>
    </row>
    <row r="33" customFormat="false" ht="13.8" hidden="false" customHeight="false" outlineLevel="0" collapsed="false"/>
    <row r="34" customFormat="false" ht="13.5" hidden="false" customHeight="true" outlineLevel="0" collapsed="false">
      <c r="C34" s="456" t="s">
        <v>522</v>
      </c>
      <c r="D34" s="456"/>
      <c r="E34" s="456"/>
      <c r="F34" s="456"/>
      <c r="G34" s="456"/>
      <c r="H34" s="456"/>
      <c r="I34" s="456"/>
      <c r="J34" s="456"/>
      <c r="K34" s="456"/>
      <c r="L34" s="456"/>
      <c r="M34" s="456"/>
      <c r="N34" s="456"/>
      <c r="O34" s="456"/>
      <c r="P34" s="456"/>
      <c r="Q34" s="456"/>
      <c r="R34" s="456"/>
      <c r="S34" s="456"/>
      <c r="T34" s="456"/>
      <c r="U34" s="456"/>
      <c r="V34" s="453" t="s">
        <v>523</v>
      </c>
      <c r="W34" s="453"/>
      <c r="X34" s="453"/>
      <c r="Y34" s="453"/>
      <c r="Z34" s="453"/>
    </row>
    <row r="35" customFormat="false" ht="13.8" hidden="false" customHeight="false" outlineLevel="0" collapsed="false">
      <c r="C35" s="456"/>
      <c r="D35" s="456"/>
      <c r="E35" s="456"/>
      <c r="F35" s="456"/>
      <c r="G35" s="456"/>
      <c r="H35" s="456"/>
      <c r="I35" s="456"/>
      <c r="J35" s="456"/>
      <c r="K35" s="456"/>
      <c r="L35" s="456"/>
      <c r="M35" s="456"/>
      <c r="N35" s="456"/>
      <c r="O35" s="456"/>
      <c r="P35" s="456"/>
      <c r="Q35" s="456"/>
      <c r="R35" s="456"/>
      <c r="S35" s="456"/>
      <c r="T35" s="456"/>
      <c r="U35" s="456"/>
      <c r="V35" s="453"/>
      <c r="W35" s="453"/>
      <c r="X35" s="453"/>
      <c r="Y35" s="453"/>
      <c r="Z35" s="453"/>
    </row>
    <row r="36" customFormat="false" ht="13.8" hidden="false" customHeight="false" outlineLevel="0" collapsed="false">
      <c r="C36" s="456"/>
      <c r="D36" s="456"/>
      <c r="E36" s="456"/>
      <c r="F36" s="456"/>
      <c r="G36" s="456"/>
      <c r="H36" s="456"/>
      <c r="I36" s="456"/>
      <c r="J36" s="456"/>
      <c r="K36" s="456"/>
      <c r="L36" s="456"/>
      <c r="M36" s="456"/>
      <c r="N36" s="456"/>
      <c r="O36" s="456"/>
      <c r="P36" s="456"/>
      <c r="Q36" s="456"/>
      <c r="R36" s="456"/>
      <c r="S36" s="456"/>
      <c r="T36" s="456"/>
      <c r="U36" s="456"/>
      <c r="V36" s="453"/>
      <c r="W36" s="453"/>
      <c r="X36" s="453"/>
      <c r="Y36" s="453"/>
      <c r="Z36" s="453"/>
    </row>
  </sheetData>
  <mergeCells count="79">
    <mergeCell ref="B2:E2"/>
    <mergeCell ref="F2:L2"/>
    <mergeCell ref="N2:R2"/>
    <mergeCell ref="S2:Z2"/>
    <mergeCell ref="B5:Z5"/>
    <mergeCell ref="C9:M9"/>
    <mergeCell ref="N9:R9"/>
    <mergeCell ref="S9:Z9"/>
    <mergeCell ref="C10:M10"/>
    <mergeCell ref="N10:R10"/>
    <mergeCell ref="S10:Z10"/>
    <mergeCell ref="C11:M11"/>
    <mergeCell ref="N11:R11"/>
    <mergeCell ref="S11:Z11"/>
    <mergeCell ref="C12:M12"/>
    <mergeCell ref="N12:R12"/>
    <mergeCell ref="S12:Z12"/>
    <mergeCell ref="C13:M13"/>
    <mergeCell ref="N13:R13"/>
    <mergeCell ref="S13:Z13"/>
    <mergeCell ref="C14:M14"/>
    <mergeCell ref="N14:R14"/>
    <mergeCell ref="S14:Z14"/>
    <mergeCell ref="C15:M15"/>
    <mergeCell ref="N15:R15"/>
    <mergeCell ref="S15:Z15"/>
    <mergeCell ref="C16:M16"/>
    <mergeCell ref="N16:R16"/>
    <mergeCell ref="S16:Z16"/>
    <mergeCell ref="C17:M17"/>
    <mergeCell ref="N17:R17"/>
    <mergeCell ref="S17:Z17"/>
    <mergeCell ref="C18:M18"/>
    <mergeCell ref="N18:R18"/>
    <mergeCell ref="S18:Z18"/>
    <mergeCell ref="C19:M19"/>
    <mergeCell ref="N19:R19"/>
    <mergeCell ref="S19:Z19"/>
    <mergeCell ref="C20:M20"/>
    <mergeCell ref="N20:R20"/>
    <mergeCell ref="S20:Z20"/>
    <mergeCell ref="C21:M21"/>
    <mergeCell ref="N21:R21"/>
    <mergeCell ref="S21:Z21"/>
    <mergeCell ref="C22:M22"/>
    <mergeCell ref="N22:R22"/>
    <mergeCell ref="S22:Z22"/>
    <mergeCell ref="C23:M23"/>
    <mergeCell ref="N23:R23"/>
    <mergeCell ref="S23:Z23"/>
    <mergeCell ref="C24:M24"/>
    <mergeCell ref="N24:R24"/>
    <mergeCell ref="S24:Z24"/>
    <mergeCell ref="C25:M25"/>
    <mergeCell ref="N25:R25"/>
    <mergeCell ref="S25:Z25"/>
    <mergeCell ref="C26:M26"/>
    <mergeCell ref="N26:R26"/>
    <mergeCell ref="S26:Z26"/>
    <mergeCell ref="C27:M27"/>
    <mergeCell ref="N27:R27"/>
    <mergeCell ref="S27:Z27"/>
    <mergeCell ref="C28:M28"/>
    <mergeCell ref="N28:R28"/>
    <mergeCell ref="S28:Z28"/>
    <mergeCell ref="C29:M29"/>
    <mergeCell ref="N29:R29"/>
    <mergeCell ref="S29:Z29"/>
    <mergeCell ref="C30:M30"/>
    <mergeCell ref="N30:R30"/>
    <mergeCell ref="S30:Z30"/>
    <mergeCell ref="C31:M31"/>
    <mergeCell ref="N31:R31"/>
    <mergeCell ref="S31:Z31"/>
    <mergeCell ref="C32:M32"/>
    <mergeCell ref="N32:R32"/>
    <mergeCell ref="S32:Z32"/>
    <mergeCell ref="C34:U36"/>
    <mergeCell ref="V34:Z36"/>
  </mergeCells>
  <printOptions headings="false" gridLines="false" gridLinesSet="true" horizontalCentered="true" verticalCentered="true"/>
  <pageMargins left="0.39375" right="0.39375" top="0.590972222222222" bottom="0.39375" header="0.275694444444444" footer="0.511811023622047"/>
  <pageSetup paperSize="9" scale="100" fitToWidth="1" fitToHeight="0" pageOrder="downThenOver" orientation="portrait" blackAndWhite="false" draft="false" cellComments="none" horizontalDpi="300" verticalDpi="300" copies="1"/>
  <headerFooter differentFirst="false" differentOddEven="false">
    <oddHeader>&amp;R&amp;A</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P6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J28" activeCellId="0" sqref="J28"/>
    </sheetView>
  </sheetViews>
  <sheetFormatPr defaultColWidth="9.33984375" defaultRowHeight="12.75" customHeight="false" zeroHeight="false" outlineLevelRow="0" outlineLevelCol="0"/>
  <cols>
    <col collapsed="false" customWidth="true" hidden="false" outlineLevel="0" max="1" min="1" style="450" width="1.44"/>
    <col collapsed="false" customWidth="true" hidden="false" outlineLevel="0" max="2" min="2" style="450" width="7.89"/>
    <col collapsed="false" customWidth="true" hidden="false" outlineLevel="0" max="15" min="3" style="450" width="7.22"/>
    <col collapsed="false" customWidth="true" hidden="false" outlineLevel="0" max="16" min="16" style="450" width="1.66"/>
    <col collapsed="false" customWidth="false" hidden="false" outlineLevel="0" max="16384" min="17" style="450" width="9.34"/>
  </cols>
  <sheetData>
    <row r="1" customFormat="false" ht="15" hidden="false" customHeight="true" outlineLevel="0" collapsed="false"/>
    <row r="2" customFormat="false" ht="18" hidden="false" customHeight="true" outlineLevel="0" collapsed="false">
      <c r="B2" s="457" t="s">
        <v>524</v>
      </c>
      <c r="C2" s="457"/>
      <c r="D2" s="457"/>
      <c r="E2" s="457"/>
      <c r="F2" s="457"/>
      <c r="G2" s="457"/>
      <c r="H2" s="457"/>
      <c r="I2" s="457"/>
      <c r="J2" s="457"/>
      <c r="K2" s="457"/>
      <c r="L2" s="457"/>
      <c r="M2" s="457"/>
      <c r="N2" s="457"/>
      <c r="O2" s="457"/>
    </row>
    <row r="3" customFormat="false" ht="18" hidden="false" customHeight="true" outlineLevel="0" collapsed="false">
      <c r="B3" s="454" t="s">
        <v>525</v>
      </c>
      <c r="C3" s="454"/>
      <c r="D3" s="454"/>
      <c r="E3" s="454"/>
      <c r="F3" s="454"/>
      <c r="G3" s="454"/>
      <c r="H3" s="454"/>
      <c r="I3" s="454"/>
      <c r="J3" s="454"/>
      <c r="K3" s="454"/>
      <c r="L3" s="454"/>
      <c r="M3" s="454"/>
      <c r="N3" s="454"/>
      <c r="O3" s="454"/>
    </row>
    <row r="4" customFormat="false" ht="13.8" hidden="false" customHeight="false" outlineLevel="0" collapsed="false">
      <c r="P4" s="458"/>
    </row>
    <row r="5" customFormat="false" ht="22.5" hidden="false" customHeight="true" outlineLevel="0" collapsed="false">
      <c r="B5" s="459" t="s">
        <v>260</v>
      </c>
      <c r="C5" s="459"/>
      <c r="D5" s="453"/>
      <c r="E5" s="453"/>
      <c r="F5" s="453"/>
      <c r="G5" s="453"/>
      <c r="H5" s="453"/>
      <c r="I5" s="458"/>
      <c r="J5" s="459" t="s">
        <v>526</v>
      </c>
      <c r="K5" s="459"/>
      <c r="L5" s="459"/>
      <c r="M5" s="453"/>
      <c r="N5" s="453"/>
      <c r="O5" s="453"/>
      <c r="P5" s="458"/>
    </row>
    <row r="6" customFormat="false" ht="13.8" hidden="false" customHeight="false" outlineLevel="0" collapsed="false">
      <c r="B6" s="458"/>
      <c r="C6" s="458"/>
      <c r="D6" s="458"/>
      <c r="E6" s="458"/>
      <c r="F6" s="458"/>
      <c r="G6" s="458"/>
      <c r="H6" s="458"/>
      <c r="I6" s="458"/>
      <c r="J6" s="458"/>
      <c r="K6" s="458"/>
      <c r="L6" s="458"/>
      <c r="M6" s="458"/>
      <c r="N6" s="458"/>
      <c r="O6" s="458"/>
      <c r="P6" s="458"/>
    </row>
    <row r="7" customFormat="false" ht="15" hidden="false" customHeight="true" outlineLevel="0" collapsed="false">
      <c r="B7" s="460" t="s">
        <v>527</v>
      </c>
      <c r="C7" s="460"/>
      <c r="D7" s="460"/>
      <c r="E7" s="460"/>
      <c r="F7" s="460"/>
      <c r="G7" s="460"/>
      <c r="H7" s="460"/>
      <c r="I7" s="460"/>
      <c r="J7" s="460"/>
      <c r="K7" s="460"/>
      <c r="L7" s="460"/>
      <c r="M7" s="460"/>
      <c r="N7" s="460"/>
      <c r="O7" s="460"/>
    </row>
    <row r="8" customFormat="false" ht="22.5" hidden="false" customHeight="true" outlineLevel="0" collapsed="false">
      <c r="B8" s="461" t="s">
        <v>528</v>
      </c>
      <c r="C8" s="461"/>
      <c r="D8" s="461"/>
      <c r="E8" s="462"/>
      <c r="F8" s="462"/>
      <c r="G8" s="463" t="s">
        <v>64</v>
      </c>
      <c r="H8" s="464"/>
      <c r="I8" s="464"/>
      <c r="J8" s="463" t="s">
        <v>64</v>
      </c>
      <c r="K8" s="464"/>
      <c r="L8" s="464"/>
      <c r="M8" s="465" t="s">
        <v>64</v>
      </c>
      <c r="N8" s="466" t="s">
        <v>529</v>
      </c>
      <c r="O8" s="466"/>
    </row>
    <row r="9" customFormat="false" ht="22.5" hidden="false" customHeight="true" outlineLevel="0" collapsed="false">
      <c r="B9" s="467" t="s">
        <v>530</v>
      </c>
      <c r="C9" s="467"/>
      <c r="D9" s="467"/>
      <c r="E9" s="468"/>
      <c r="F9" s="468"/>
      <c r="G9" s="468"/>
      <c r="H9" s="469"/>
      <c r="I9" s="469"/>
      <c r="J9" s="469"/>
      <c r="K9" s="470"/>
      <c r="L9" s="470"/>
      <c r="M9" s="470"/>
      <c r="N9" s="471"/>
      <c r="O9" s="471"/>
    </row>
    <row r="10" customFormat="false" ht="13.8" hidden="false" customHeight="false" outlineLevel="0" collapsed="false"/>
    <row r="11" customFormat="false" ht="15" hidden="false" customHeight="true" outlineLevel="0" collapsed="false">
      <c r="B11" s="460" t="s">
        <v>531</v>
      </c>
      <c r="C11" s="460"/>
      <c r="D11" s="460"/>
      <c r="E11" s="460"/>
      <c r="F11" s="460"/>
      <c r="G11" s="460"/>
      <c r="H11" s="460"/>
      <c r="I11" s="460"/>
      <c r="J11" s="460"/>
      <c r="K11" s="460"/>
      <c r="L11" s="460"/>
      <c r="M11" s="460"/>
      <c r="N11" s="460"/>
      <c r="O11" s="460"/>
    </row>
    <row r="12" customFormat="false" ht="15" hidden="false" customHeight="true" outlineLevel="0" collapsed="false">
      <c r="B12" s="472" t="s">
        <v>528</v>
      </c>
      <c r="C12" s="473" t="s">
        <v>532</v>
      </c>
      <c r="D12" s="473"/>
      <c r="E12" s="473"/>
      <c r="F12" s="473" t="s">
        <v>533</v>
      </c>
      <c r="G12" s="473"/>
      <c r="H12" s="473"/>
      <c r="I12" s="473"/>
      <c r="J12" s="473" t="s">
        <v>534</v>
      </c>
      <c r="K12" s="473"/>
      <c r="L12" s="473"/>
      <c r="M12" s="474" t="s">
        <v>535</v>
      </c>
      <c r="N12" s="474"/>
      <c r="O12" s="474"/>
    </row>
    <row r="13" customFormat="false" ht="14.25" hidden="false" customHeight="true" outlineLevel="0" collapsed="false">
      <c r="B13" s="475"/>
      <c r="C13" s="476" t="s">
        <v>536</v>
      </c>
      <c r="D13" s="476"/>
      <c r="E13" s="476"/>
      <c r="F13" s="477"/>
      <c r="G13" s="477"/>
      <c r="H13" s="477"/>
      <c r="I13" s="477"/>
      <c r="J13" s="477"/>
      <c r="K13" s="477"/>
      <c r="L13" s="477"/>
      <c r="M13" s="478"/>
      <c r="N13" s="478"/>
      <c r="O13" s="478"/>
    </row>
    <row r="14" customFormat="false" ht="14.25" hidden="false" customHeight="true" outlineLevel="0" collapsed="false">
      <c r="B14" s="479"/>
      <c r="C14" s="459" t="s">
        <v>536</v>
      </c>
      <c r="D14" s="459"/>
      <c r="E14" s="459"/>
      <c r="F14" s="453"/>
      <c r="G14" s="453"/>
      <c r="H14" s="453"/>
      <c r="I14" s="453"/>
      <c r="J14" s="453"/>
      <c r="K14" s="453"/>
      <c r="L14" s="453"/>
      <c r="M14" s="480"/>
      <c r="N14" s="480"/>
      <c r="O14" s="480"/>
    </row>
    <row r="15" customFormat="false" ht="14.25" hidden="false" customHeight="true" outlineLevel="0" collapsed="false">
      <c r="B15" s="479"/>
      <c r="C15" s="459" t="s">
        <v>536</v>
      </c>
      <c r="D15" s="459"/>
      <c r="E15" s="459"/>
      <c r="F15" s="453"/>
      <c r="G15" s="453"/>
      <c r="H15" s="453"/>
      <c r="I15" s="453"/>
      <c r="J15" s="453"/>
      <c r="K15" s="453"/>
      <c r="L15" s="453"/>
      <c r="M15" s="480"/>
      <c r="N15" s="480"/>
      <c r="O15" s="480"/>
    </row>
    <row r="16" customFormat="false" ht="14.25" hidden="false" customHeight="true" outlineLevel="0" collapsed="false">
      <c r="B16" s="481"/>
      <c r="C16" s="459" t="s">
        <v>536</v>
      </c>
      <c r="D16" s="459"/>
      <c r="E16" s="459"/>
      <c r="F16" s="453"/>
      <c r="G16" s="453"/>
      <c r="H16" s="453"/>
      <c r="I16" s="453"/>
      <c r="J16" s="453"/>
      <c r="K16" s="453"/>
      <c r="L16" s="453"/>
      <c r="M16" s="480"/>
      <c r="N16" s="480"/>
      <c r="O16" s="480"/>
    </row>
    <row r="17" customFormat="false" ht="14.25" hidden="false" customHeight="true" outlineLevel="0" collapsed="false">
      <c r="B17" s="481"/>
      <c r="C17" s="459" t="s">
        <v>536</v>
      </c>
      <c r="D17" s="459"/>
      <c r="E17" s="459"/>
      <c r="F17" s="453"/>
      <c r="G17" s="453"/>
      <c r="H17" s="453"/>
      <c r="I17" s="453"/>
      <c r="J17" s="453"/>
      <c r="K17" s="453"/>
      <c r="L17" s="453"/>
      <c r="M17" s="480"/>
      <c r="N17" s="480"/>
      <c r="O17" s="480"/>
    </row>
    <row r="18" customFormat="false" ht="14.25" hidden="false" customHeight="true" outlineLevel="0" collapsed="false">
      <c r="B18" s="481"/>
      <c r="C18" s="459" t="s">
        <v>536</v>
      </c>
      <c r="D18" s="459"/>
      <c r="E18" s="459"/>
      <c r="F18" s="453"/>
      <c r="G18" s="453"/>
      <c r="H18" s="453"/>
      <c r="I18" s="453"/>
      <c r="J18" s="453"/>
      <c r="K18" s="453"/>
      <c r="L18" s="453"/>
      <c r="M18" s="480"/>
      <c r="N18" s="480"/>
      <c r="O18" s="480"/>
    </row>
    <row r="19" customFormat="false" ht="14.25" hidden="false" customHeight="true" outlineLevel="0" collapsed="false">
      <c r="B19" s="482" t="s">
        <v>64</v>
      </c>
      <c r="C19" s="459" t="s">
        <v>536</v>
      </c>
      <c r="D19" s="459"/>
      <c r="E19" s="459"/>
      <c r="F19" s="453"/>
      <c r="G19" s="453"/>
      <c r="H19" s="453"/>
      <c r="I19" s="453"/>
      <c r="J19" s="453"/>
      <c r="K19" s="453"/>
      <c r="L19" s="453"/>
      <c r="M19" s="480"/>
      <c r="N19" s="480"/>
      <c r="O19" s="480"/>
    </row>
    <row r="20" customFormat="false" ht="14.25" hidden="false" customHeight="true" outlineLevel="0" collapsed="false">
      <c r="B20" s="479"/>
      <c r="C20" s="473" t="s">
        <v>536</v>
      </c>
      <c r="D20" s="473"/>
      <c r="E20" s="473"/>
      <c r="F20" s="483"/>
      <c r="G20" s="483"/>
      <c r="H20" s="483"/>
      <c r="I20" s="483"/>
      <c r="J20" s="453"/>
      <c r="K20" s="453"/>
      <c r="L20" s="453"/>
      <c r="M20" s="480"/>
      <c r="N20" s="480"/>
      <c r="O20" s="480"/>
    </row>
    <row r="21" customFormat="false" ht="15" hidden="false" customHeight="true" outlineLevel="0" collapsed="false">
      <c r="B21" s="484"/>
      <c r="C21" s="485"/>
      <c r="D21" s="485"/>
      <c r="E21" s="485"/>
      <c r="F21" s="485"/>
      <c r="G21" s="485"/>
      <c r="H21" s="485"/>
      <c r="I21" s="485"/>
      <c r="J21" s="486" t="s">
        <v>537</v>
      </c>
      <c r="K21" s="486"/>
      <c r="L21" s="486"/>
      <c r="M21" s="487"/>
      <c r="N21" s="487"/>
      <c r="O21" s="487"/>
    </row>
    <row r="22" customFormat="false" ht="14.25" hidden="false" customHeight="true" outlineLevel="0" collapsed="false">
      <c r="B22" s="475"/>
      <c r="C22" s="476" t="s">
        <v>536</v>
      </c>
      <c r="D22" s="476"/>
      <c r="E22" s="476"/>
      <c r="F22" s="477"/>
      <c r="G22" s="477"/>
      <c r="H22" s="477"/>
      <c r="I22" s="477"/>
      <c r="J22" s="477"/>
      <c r="K22" s="477"/>
      <c r="L22" s="477"/>
      <c r="M22" s="478"/>
      <c r="N22" s="478"/>
      <c r="O22" s="478"/>
    </row>
    <row r="23" customFormat="false" ht="14.25" hidden="false" customHeight="true" outlineLevel="0" collapsed="false">
      <c r="B23" s="479"/>
      <c r="C23" s="459" t="s">
        <v>536</v>
      </c>
      <c r="D23" s="459"/>
      <c r="E23" s="459"/>
      <c r="F23" s="453"/>
      <c r="G23" s="453"/>
      <c r="H23" s="453"/>
      <c r="I23" s="453"/>
      <c r="J23" s="453"/>
      <c r="K23" s="453"/>
      <c r="L23" s="453"/>
      <c r="M23" s="480"/>
      <c r="N23" s="480"/>
      <c r="O23" s="480"/>
    </row>
    <row r="24" customFormat="false" ht="14.25" hidden="false" customHeight="true" outlineLevel="0" collapsed="false">
      <c r="B24" s="479"/>
      <c r="C24" s="459" t="s">
        <v>536</v>
      </c>
      <c r="D24" s="459"/>
      <c r="E24" s="459"/>
      <c r="F24" s="453"/>
      <c r="G24" s="453"/>
      <c r="H24" s="453"/>
      <c r="I24" s="453"/>
      <c r="J24" s="453"/>
      <c r="K24" s="453"/>
      <c r="L24" s="453"/>
      <c r="M24" s="480"/>
      <c r="N24" s="480"/>
      <c r="O24" s="480"/>
    </row>
    <row r="25" customFormat="false" ht="14.25" hidden="false" customHeight="true" outlineLevel="0" collapsed="false">
      <c r="B25" s="481"/>
      <c r="C25" s="459" t="s">
        <v>536</v>
      </c>
      <c r="D25" s="459"/>
      <c r="E25" s="459"/>
      <c r="F25" s="453"/>
      <c r="G25" s="453"/>
      <c r="H25" s="453"/>
      <c r="I25" s="453"/>
      <c r="J25" s="453"/>
      <c r="K25" s="453"/>
      <c r="L25" s="453"/>
      <c r="M25" s="480"/>
      <c r="N25" s="480"/>
      <c r="O25" s="480"/>
    </row>
    <row r="26" customFormat="false" ht="14.25" hidden="false" customHeight="true" outlineLevel="0" collapsed="false">
      <c r="B26" s="481"/>
      <c r="C26" s="459" t="s">
        <v>536</v>
      </c>
      <c r="D26" s="459"/>
      <c r="E26" s="459"/>
      <c r="F26" s="453"/>
      <c r="G26" s="453"/>
      <c r="H26" s="453"/>
      <c r="I26" s="453"/>
      <c r="J26" s="453"/>
      <c r="K26" s="453"/>
      <c r="L26" s="453"/>
      <c r="M26" s="480"/>
      <c r="N26" s="480"/>
      <c r="O26" s="480"/>
    </row>
    <row r="27" customFormat="false" ht="14.25" hidden="false" customHeight="true" outlineLevel="0" collapsed="false">
      <c r="B27" s="481"/>
      <c r="C27" s="459" t="s">
        <v>536</v>
      </c>
      <c r="D27" s="459"/>
      <c r="E27" s="459"/>
      <c r="F27" s="453"/>
      <c r="G27" s="453"/>
      <c r="H27" s="453"/>
      <c r="I27" s="453"/>
      <c r="J27" s="453"/>
      <c r="K27" s="453"/>
      <c r="L27" s="453"/>
      <c r="M27" s="480"/>
      <c r="N27" s="480"/>
      <c r="O27" s="480"/>
    </row>
    <row r="28" customFormat="false" ht="14.25" hidden="false" customHeight="true" outlineLevel="0" collapsed="false">
      <c r="B28" s="482" t="s">
        <v>64</v>
      </c>
      <c r="C28" s="459" t="s">
        <v>536</v>
      </c>
      <c r="D28" s="459"/>
      <c r="E28" s="459"/>
      <c r="F28" s="453"/>
      <c r="G28" s="453"/>
      <c r="H28" s="453"/>
      <c r="I28" s="453"/>
      <c r="J28" s="453"/>
      <c r="K28" s="453"/>
      <c r="L28" s="453"/>
      <c r="M28" s="480"/>
      <c r="N28" s="480"/>
      <c r="O28" s="480"/>
    </row>
    <row r="29" customFormat="false" ht="14.25" hidden="false" customHeight="true" outlineLevel="0" collapsed="false">
      <c r="B29" s="479"/>
      <c r="C29" s="473" t="s">
        <v>536</v>
      </c>
      <c r="D29" s="473"/>
      <c r="E29" s="473"/>
      <c r="F29" s="483"/>
      <c r="G29" s="483"/>
      <c r="H29" s="483"/>
      <c r="I29" s="483"/>
      <c r="J29" s="453"/>
      <c r="K29" s="453"/>
      <c r="L29" s="453"/>
      <c r="M29" s="480"/>
      <c r="N29" s="480"/>
      <c r="O29" s="480"/>
    </row>
    <row r="30" customFormat="false" ht="15" hidden="false" customHeight="true" outlineLevel="0" collapsed="false">
      <c r="B30" s="484"/>
      <c r="C30" s="485"/>
      <c r="D30" s="485"/>
      <c r="E30" s="485"/>
      <c r="F30" s="485"/>
      <c r="G30" s="485"/>
      <c r="H30" s="485"/>
      <c r="I30" s="485"/>
      <c r="J30" s="486" t="s">
        <v>537</v>
      </c>
      <c r="K30" s="486"/>
      <c r="L30" s="486"/>
      <c r="M30" s="487"/>
      <c r="N30" s="487"/>
      <c r="O30" s="487"/>
    </row>
    <row r="31" customFormat="false" ht="14.25" hidden="false" customHeight="true" outlineLevel="0" collapsed="false">
      <c r="B31" s="475"/>
      <c r="C31" s="476" t="s">
        <v>536</v>
      </c>
      <c r="D31" s="476"/>
      <c r="E31" s="476"/>
      <c r="F31" s="477"/>
      <c r="G31" s="477"/>
      <c r="H31" s="477"/>
      <c r="I31" s="477"/>
      <c r="J31" s="477"/>
      <c r="K31" s="477"/>
      <c r="L31" s="477"/>
      <c r="M31" s="478"/>
      <c r="N31" s="478"/>
      <c r="O31" s="478"/>
    </row>
    <row r="32" customFormat="false" ht="14.25" hidden="false" customHeight="true" outlineLevel="0" collapsed="false">
      <c r="B32" s="479"/>
      <c r="C32" s="459" t="s">
        <v>536</v>
      </c>
      <c r="D32" s="459"/>
      <c r="E32" s="459"/>
      <c r="F32" s="453"/>
      <c r="G32" s="453"/>
      <c r="H32" s="453"/>
      <c r="I32" s="453"/>
      <c r="J32" s="453"/>
      <c r="K32" s="453"/>
      <c r="L32" s="453"/>
      <c r="M32" s="480"/>
      <c r="N32" s="480"/>
      <c r="O32" s="480"/>
    </row>
    <row r="33" customFormat="false" ht="14.25" hidden="false" customHeight="true" outlineLevel="0" collapsed="false">
      <c r="B33" s="479"/>
      <c r="C33" s="459" t="s">
        <v>536</v>
      </c>
      <c r="D33" s="459"/>
      <c r="E33" s="459"/>
      <c r="F33" s="453"/>
      <c r="G33" s="453"/>
      <c r="H33" s="453"/>
      <c r="I33" s="453"/>
      <c r="J33" s="453"/>
      <c r="K33" s="453"/>
      <c r="L33" s="453"/>
      <c r="M33" s="480"/>
      <c r="N33" s="480"/>
      <c r="O33" s="480"/>
    </row>
    <row r="34" customFormat="false" ht="14.25" hidden="false" customHeight="true" outlineLevel="0" collapsed="false">
      <c r="B34" s="481"/>
      <c r="C34" s="459" t="s">
        <v>536</v>
      </c>
      <c r="D34" s="459"/>
      <c r="E34" s="459"/>
      <c r="F34" s="453"/>
      <c r="G34" s="453"/>
      <c r="H34" s="453"/>
      <c r="I34" s="453"/>
      <c r="J34" s="453"/>
      <c r="K34" s="453"/>
      <c r="L34" s="453"/>
      <c r="M34" s="480"/>
      <c r="N34" s="480"/>
      <c r="O34" s="480"/>
    </row>
    <row r="35" customFormat="false" ht="14.25" hidden="false" customHeight="true" outlineLevel="0" collapsed="false">
      <c r="B35" s="481"/>
      <c r="C35" s="459" t="s">
        <v>536</v>
      </c>
      <c r="D35" s="459"/>
      <c r="E35" s="459"/>
      <c r="F35" s="453"/>
      <c r="G35" s="453"/>
      <c r="H35" s="453"/>
      <c r="I35" s="453"/>
      <c r="J35" s="453"/>
      <c r="K35" s="453"/>
      <c r="L35" s="453"/>
      <c r="M35" s="480"/>
      <c r="N35" s="480"/>
      <c r="O35" s="480"/>
    </row>
    <row r="36" customFormat="false" ht="14.25" hidden="false" customHeight="true" outlineLevel="0" collapsed="false">
      <c r="B36" s="481"/>
      <c r="C36" s="459" t="s">
        <v>536</v>
      </c>
      <c r="D36" s="459"/>
      <c r="E36" s="459"/>
      <c r="F36" s="453"/>
      <c r="G36" s="453"/>
      <c r="H36" s="453"/>
      <c r="I36" s="453"/>
      <c r="J36" s="453"/>
      <c r="K36" s="453"/>
      <c r="L36" s="453"/>
      <c r="M36" s="480"/>
      <c r="N36" s="480"/>
      <c r="O36" s="480"/>
    </row>
    <row r="37" customFormat="false" ht="14.25" hidden="false" customHeight="true" outlineLevel="0" collapsed="false">
      <c r="B37" s="482" t="s">
        <v>64</v>
      </c>
      <c r="C37" s="459" t="s">
        <v>536</v>
      </c>
      <c r="D37" s="459"/>
      <c r="E37" s="459"/>
      <c r="F37" s="453"/>
      <c r="G37" s="453"/>
      <c r="H37" s="453"/>
      <c r="I37" s="453"/>
      <c r="J37" s="453"/>
      <c r="K37" s="453"/>
      <c r="L37" s="453"/>
      <c r="M37" s="480"/>
      <c r="N37" s="480"/>
      <c r="O37" s="480"/>
    </row>
    <row r="38" customFormat="false" ht="14.25" hidden="false" customHeight="true" outlineLevel="0" collapsed="false">
      <c r="B38" s="479"/>
      <c r="C38" s="473" t="s">
        <v>536</v>
      </c>
      <c r="D38" s="473"/>
      <c r="E38" s="473"/>
      <c r="F38" s="483"/>
      <c r="G38" s="483"/>
      <c r="H38" s="483"/>
      <c r="I38" s="483"/>
      <c r="J38" s="453"/>
      <c r="K38" s="453"/>
      <c r="L38" s="453"/>
      <c r="M38" s="480"/>
      <c r="N38" s="480"/>
      <c r="O38" s="480"/>
    </row>
    <row r="39" customFormat="false" ht="15" hidden="false" customHeight="true" outlineLevel="0" collapsed="false">
      <c r="B39" s="484"/>
      <c r="C39" s="485"/>
      <c r="D39" s="485"/>
      <c r="E39" s="485"/>
      <c r="F39" s="485"/>
      <c r="G39" s="485"/>
      <c r="H39" s="485"/>
      <c r="I39" s="485"/>
      <c r="J39" s="486" t="s">
        <v>537</v>
      </c>
      <c r="K39" s="486"/>
      <c r="L39" s="486"/>
      <c r="M39" s="488"/>
      <c r="N39" s="488"/>
      <c r="O39" s="488"/>
    </row>
    <row r="40" customFormat="false" ht="15" hidden="false" customHeight="true" outlineLevel="0" collapsed="false">
      <c r="J40" s="489" t="s">
        <v>538</v>
      </c>
      <c r="K40" s="489"/>
      <c r="L40" s="489"/>
      <c r="M40" s="490"/>
      <c r="N40" s="490"/>
      <c r="O40" s="490"/>
    </row>
    <row r="41" customFormat="false" ht="15" hidden="false" customHeight="true" outlineLevel="0" collapsed="false">
      <c r="J41" s="489"/>
      <c r="K41" s="489"/>
      <c r="L41" s="489"/>
      <c r="M41" s="490"/>
      <c r="N41" s="490"/>
      <c r="O41" s="490"/>
    </row>
    <row r="42" s="491" customFormat="true" ht="12" hidden="false" customHeight="true" outlineLevel="0" collapsed="false">
      <c r="B42" s="492" t="s">
        <v>539</v>
      </c>
      <c r="C42" s="493" t="s">
        <v>540</v>
      </c>
      <c r="D42" s="493"/>
      <c r="E42" s="493"/>
      <c r="F42" s="493"/>
      <c r="G42" s="493"/>
      <c r="H42" s="493"/>
      <c r="I42" s="493"/>
      <c r="J42" s="493"/>
      <c r="K42" s="493"/>
      <c r="L42" s="493"/>
      <c r="M42" s="493"/>
      <c r="N42" s="493"/>
      <c r="O42" s="493"/>
    </row>
    <row r="43" s="494" customFormat="true" ht="12" hidden="false" customHeight="true" outlineLevel="0" collapsed="false">
      <c r="B43" s="495" t="s">
        <v>539</v>
      </c>
      <c r="C43" s="496" t="s">
        <v>541</v>
      </c>
      <c r="D43" s="496"/>
      <c r="E43" s="496"/>
      <c r="F43" s="496"/>
      <c r="G43" s="496"/>
      <c r="H43" s="496"/>
      <c r="I43" s="496"/>
      <c r="J43" s="496"/>
      <c r="K43" s="496"/>
      <c r="L43" s="496"/>
      <c r="M43" s="496"/>
      <c r="N43" s="496"/>
      <c r="O43" s="496"/>
    </row>
    <row r="44" s="497" customFormat="true" ht="13.8" hidden="false" customHeight="false" outlineLevel="0" collapsed="false"/>
    <row r="45" customFormat="false" ht="15" hidden="false" customHeight="true" outlineLevel="0" collapsed="false">
      <c r="B45" s="450" t="s">
        <v>542</v>
      </c>
    </row>
    <row r="46" customFormat="false" ht="15" hidden="false" customHeight="true" outlineLevel="0" collapsed="false">
      <c r="B46" s="498" t="s">
        <v>543</v>
      </c>
      <c r="C46" s="498"/>
      <c r="D46" s="498"/>
      <c r="E46" s="498"/>
    </row>
    <row r="47" customFormat="false" ht="15" hidden="false" customHeight="true" outlineLevel="0" collapsed="false">
      <c r="B47" s="498"/>
      <c r="C47" s="498"/>
      <c r="D47" s="498"/>
      <c r="E47" s="498"/>
    </row>
    <row r="48" customFormat="false" ht="15" hidden="false" customHeight="true" outlineLevel="0" collapsed="false">
      <c r="B48" s="499"/>
      <c r="C48" s="499"/>
      <c r="D48" s="499"/>
      <c r="E48" s="500" t="s">
        <v>264</v>
      </c>
      <c r="F48" s="498" t="s">
        <v>544</v>
      </c>
      <c r="G48" s="498"/>
      <c r="H48" s="498"/>
      <c r="I48" s="501" t="s">
        <v>545</v>
      </c>
      <c r="J48" s="502" t="s">
        <v>546</v>
      </c>
      <c r="K48" s="502"/>
      <c r="L48" s="502"/>
      <c r="M48" s="502"/>
      <c r="N48" s="502"/>
      <c r="O48" s="502"/>
    </row>
    <row r="49" customFormat="false" ht="15" hidden="false" customHeight="true" outlineLevel="0" collapsed="false">
      <c r="B49" s="499"/>
      <c r="C49" s="499"/>
      <c r="D49" s="499"/>
      <c r="E49" s="500"/>
      <c r="F49" s="498"/>
      <c r="G49" s="498"/>
      <c r="H49" s="498"/>
      <c r="I49" s="501"/>
      <c r="J49" s="502"/>
      <c r="K49" s="502"/>
      <c r="L49" s="502"/>
      <c r="M49" s="502"/>
      <c r="N49" s="502"/>
      <c r="O49" s="502"/>
    </row>
    <row r="50" s="503" customFormat="true" ht="7.5" hidden="false" customHeight="true" outlineLevel="0" collapsed="false">
      <c r="J50" s="502"/>
      <c r="K50" s="502"/>
      <c r="L50" s="502"/>
      <c r="M50" s="502"/>
      <c r="N50" s="502"/>
      <c r="O50" s="502"/>
    </row>
    <row r="51" s="494" customFormat="true" ht="12" hidden="false" customHeight="true" outlineLevel="0" collapsed="false">
      <c r="B51" s="494" t="s">
        <v>547</v>
      </c>
      <c r="J51" s="502"/>
      <c r="K51" s="502"/>
      <c r="L51" s="502"/>
      <c r="M51" s="502"/>
      <c r="N51" s="502"/>
      <c r="O51" s="502"/>
    </row>
    <row r="52" s="494" customFormat="true" ht="12" hidden="false" customHeight="true" outlineLevel="0" collapsed="false">
      <c r="B52" s="495" t="n">
        <v>1</v>
      </c>
      <c r="C52" s="494" t="s">
        <v>548</v>
      </c>
    </row>
    <row r="53" s="494" customFormat="true" ht="12" hidden="false" customHeight="true" outlineLevel="0" collapsed="false">
      <c r="B53" s="495" t="n">
        <v>2</v>
      </c>
      <c r="C53" s="504" t="s">
        <v>549</v>
      </c>
      <c r="D53" s="504"/>
      <c r="E53" s="504"/>
      <c r="F53" s="504"/>
      <c r="G53" s="504"/>
      <c r="H53" s="504"/>
      <c r="I53" s="504"/>
      <c r="J53" s="504"/>
      <c r="K53" s="504"/>
      <c r="L53" s="504"/>
      <c r="M53" s="504"/>
      <c r="N53" s="504"/>
      <c r="O53" s="504"/>
    </row>
    <row r="54" s="494" customFormat="true" ht="12" hidden="false" customHeight="true" outlineLevel="0" collapsed="false">
      <c r="C54" s="504"/>
      <c r="D54" s="504"/>
      <c r="E54" s="504"/>
      <c r="F54" s="504"/>
      <c r="G54" s="504"/>
      <c r="H54" s="504"/>
      <c r="I54" s="504"/>
      <c r="J54" s="504"/>
      <c r="K54" s="504"/>
      <c r="L54" s="504"/>
      <c r="M54" s="504"/>
      <c r="N54" s="504"/>
      <c r="O54" s="504"/>
    </row>
    <row r="55" s="497" customFormat="true" ht="15" hidden="false" customHeight="true" outlineLevel="0" collapsed="false"/>
    <row r="56" s="497" customFormat="true" ht="15" hidden="false" customHeight="true" outlineLevel="0" collapsed="false"/>
    <row r="57" s="497" customFormat="true" ht="15" hidden="false" customHeight="true" outlineLevel="0" collapsed="false"/>
    <row r="58" s="497" customFormat="true" ht="15" hidden="false" customHeight="true" outlineLevel="0" collapsed="false"/>
    <row r="59" customFormat="false" ht="1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sheetData>
  <mergeCells count="141">
    <mergeCell ref="B2:O2"/>
    <mergeCell ref="B3:O3"/>
    <mergeCell ref="B5:C5"/>
    <mergeCell ref="D5:H5"/>
    <mergeCell ref="J5:L5"/>
    <mergeCell ref="M5:O5"/>
    <mergeCell ref="B7:O7"/>
    <mergeCell ref="B8:D8"/>
    <mergeCell ref="E8:F8"/>
    <mergeCell ref="H8:I8"/>
    <mergeCell ref="K8:L8"/>
    <mergeCell ref="N8:O8"/>
    <mergeCell ref="B9:D9"/>
    <mergeCell ref="E9:G9"/>
    <mergeCell ref="H9:J9"/>
    <mergeCell ref="K9:M9"/>
    <mergeCell ref="N9:O9"/>
    <mergeCell ref="B11:O11"/>
    <mergeCell ref="C12:E12"/>
    <mergeCell ref="F12:I12"/>
    <mergeCell ref="J12:L12"/>
    <mergeCell ref="M12:O12"/>
    <mergeCell ref="C13:E13"/>
    <mergeCell ref="F13:I13"/>
    <mergeCell ref="J13:L13"/>
    <mergeCell ref="M13:O13"/>
    <mergeCell ref="C14:E14"/>
    <mergeCell ref="F14:I14"/>
    <mergeCell ref="J14:L14"/>
    <mergeCell ref="M14:O14"/>
    <mergeCell ref="C15:E15"/>
    <mergeCell ref="F15:I15"/>
    <mergeCell ref="J15:L15"/>
    <mergeCell ref="M15:O15"/>
    <mergeCell ref="B16:B18"/>
    <mergeCell ref="C16:E16"/>
    <mergeCell ref="F16:I16"/>
    <mergeCell ref="J16:L16"/>
    <mergeCell ref="M16:O16"/>
    <mergeCell ref="C17:E17"/>
    <mergeCell ref="F17:I17"/>
    <mergeCell ref="J17:L17"/>
    <mergeCell ref="M17:O17"/>
    <mergeCell ref="C18:E18"/>
    <mergeCell ref="F18:I18"/>
    <mergeCell ref="J18:L18"/>
    <mergeCell ref="M18:O18"/>
    <mergeCell ref="C19:E19"/>
    <mergeCell ref="F19:I19"/>
    <mergeCell ref="J19:L19"/>
    <mergeCell ref="M19:O19"/>
    <mergeCell ref="C20:E20"/>
    <mergeCell ref="F20:I20"/>
    <mergeCell ref="J20:L20"/>
    <mergeCell ref="M20:O20"/>
    <mergeCell ref="C21:I21"/>
    <mergeCell ref="J21:L21"/>
    <mergeCell ref="M21:O21"/>
    <mergeCell ref="C22:E22"/>
    <mergeCell ref="F22:I22"/>
    <mergeCell ref="J22:L22"/>
    <mergeCell ref="M22:O22"/>
    <mergeCell ref="C23:E23"/>
    <mergeCell ref="F23:I23"/>
    <mergeCell ref="J23:L23"/>
    <mergeCell ref="M23:O23"/>
    <mergeCell ref="C24:E24"/>
    <mergeCell ref="F24:I24"/>
    <mergeCell ref="J24:L24"/>
    <mergeCell ref="M24:O24"/>
    <mergeCell ref="B25:B27"/>
    <mergeCell ref="C25:E25"/>
    <mergeCell ref="F25:I25"/>
    <mergeCell ref="J25:L25"/>
    <mergeCell ref="M25:O25"/>
    <mergeCell ref="C26:E26"/>
    <mergeCell ref="F26:I26"/>
    <mergeCell ref="J26:L26"/>
    <mergeCell ref="M26:O26"/>
    <mergeCell ref="C27:E27"/>
    <mergeCell ref="F27:I27"/>
    <mergeCell ref="J27:L27"/>
    <mergeCell ref="M27:O27"/>
    <mergeCell ref="C28:E28"/>
    <mergeCell ref="F28:I28"/>
    <mergeCell ref="J28:L28"/>
    <mergeCell ref="M28:O28"/>
    <mergeCell ref="C29:E29"/>
    <mergeCell ref="F29:I29"/>
    <mergeCell ref="J29:L29"/>
    <mergeCell ref="M29:O29"/>
    <mergeCell ref="C30:I30"/>
    <mergeCell ref="J30:L30"/>
    <mergeCell ref="M30:O30"/>
    <mergeCell ref="C31:E31"/>
    <mergeCell ref="F31:I31"/>
    <mergeCell ref="J31:L31"/>
    <mergeCell ref="M31:O31"/>
    <mergeCell ref="C32:E32"/>
    <mergeCell ref="F32:I32"/>
    <mergeCell ref="J32:L32"/>
    <mergeCell ref="M32:O32"/>
    <mergeCell ref="C33:E33"/>
    <mergeCell ref="F33:I33"/>
    <mergeCell ref="J33:L33"/>
    <mergeCell ref="M33:O33"/>
    <mergeCell ref="B34:B36"/>
    <mergeCell ref="C34:E34"/>
    <mergeCell ref="F34:I34"/>
    <mergeCell ref="J34:L34"/>
    <mergeCell ref="M34:O34"/>
    <mergeCell ref="C35:E35"/>
    <mergeCell ref="F35:I35"/>
    <mergeCell ref="J35:L35"/>
    <mergeCell ref="M35:O35"/>
    <mergeCell ref="C36:E36"/>
    <mergeCell ref="F36:I36"/>
    <mergeCell ref="J36:L36"/>
    <mergeCell ref="M36:O36"/>
    <mergeCell ref="C37:E37"/>
    <mergeCell ref="F37:I37"/>
    <mergeCell ref="J37:L37"/>
    <mergeCell ref="M37:O37"/>
    <mergeCell ref="C38:E38"/>
    <mergeCell ref="F38:I38"/>
    <mergeCell ref="J38:L38"/>
    <mergeCell ref="M38:O38"/>
    <mergeCell ref="C39:I39"/>
    <mergeCell ref="J39:L39"/>
    <mergeCell ref="M39:O39"/>
    <mergeCell ref="J40:L41"/>
    <mergeCell ref="M40:O41"/>
    <mergeCell ref="C42:O42"/>
    <mergeCell ref="C43:O43"/>
    <mergeCell ref="B46:E47"/>
    <mergeCell ref="B48:D49"/>
    <mergeCell ref="E48:E49"/>
    <mergeCell ref="F48:H49"/>
    <mergeCell ref="I48:I49"/>
    <mergeCell ref="J48:O51"/>
    <mergeCell ref="C53:O54"/>
  </mergeCells>
  <printOptions headings="false" gridLines="false" gridLinesSet="true" horizontalCentered="true" verticalCentered="true"/>
  <pageMargins left="0.39375" right="0.39375" top="0.590972222222222" bottom="0.39375" header="0.275694444444444" footer="0.511811023622047"/>
  <pageSetup paperSize="9" scale="92"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O7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 activeCellId="0" sqref="B1"/>
    </sheetView>
  </sheetViews>
  <sheetFormatPr defaultColWidth="9.33984375" defaultRowHeight="12.75" customHeight="false" zeroHeight="false" outlineLevelRow="0" outlineLevelCol="0"/>
  <cols>
    <col collapsed="false" customWidth="true" hidden="false" outlineLevel="0" max="1" min="1" style="450" width="1.44"/>
    <col collapsed="false" customWidth="true" hidden="false" outlineLevel="0" max="14" min="2" style="450" width="7.89"/>
    <col collapsed="false" customWidth="true" hidden="false" outlineLevel="0" max="15" min="15" style="450" width="1.66"/>
    <col collapsed="false" customWidth="false" hidden="false" outlineLevel="0" max="16384" min="16" style="450" width="9.34"/>
  </cols>
  <sheetData>
    <row r="1" customFormat="false" ht="15" hidden="false" customHeight="true" outlineLevel="0" collapsed="false"/>
    <row r="2" customFormat="false" ht="18" hidden="false" customHeight="true" outlineLevel="0" collapsed="false">
      <c r="B2" s="457" t="s">
        <v>550</v>
      </c>
      <c r="C2" s="457"/>
      <c r="D2" s="457"/>
      <c r="E2" s="457"/>
      <c r="F2" s="457"/>
      <c r="G2" s="457"/>
      <c r="H2" s="457"/>
      <c r="I2" s="457"/>
      <c r="J2" s="457"/>
      <c r="K2" s="457"/>
      <c r="L2" s="457"/>
      <c r="M2" s="457"/>
      <c r="N2" s="457"/>
    </row>
    <row r="3" customFormat="false" ht="18" hidden="false" customHeight="true" outlineLevel="0" collapsed="false">
      <c r="B3" s="454" t="s">
        <v>525</v>
      </c>
      <c r="C3" s="454"/>
      <c r="D3" s="454"/>
      <c r="E3" s="454"/>
      <c r="F3" s="454"/>
      <c r="G3" s="454"/>
      <c r="H3" s="454"/>
      <c r="I3" s="454"/>
      <c r="J3" s="454"/>
      <c r="K3" s="454"/>
      <c r="L3" s="454"/>
      <c r="M3" s="454"/>
      <c r="N3" s="454"/>
    </row>
    <row r="4" customFormat="false" ht="13.8" hidden="false" customHeight="false" outlineLevel="0" collapsed="false">
      <c r="O4" s="458"/>
    </row>
    <row r="5" s="505" customFormat="true" ht="21" hidden="false" customHeight="true" outlineLevel="0" collapsed="false">
      <c r="B5" s="506" t="s">
        <v>260</v>
      </c>
      <c r="C5" s="506"/>
      <c r="D5" s="507"/>
      <c r="E5" s="507"/>
      <c r="F5" s="507"/>
      <c r="G5" s="507"/>
      <c r="H5" s="508"/>
      <c r="I5" s="506" t="s">
        <v>493</v>
      </c>
      <c r="J5" s="506"/>
      <c r="K5" s="509"/>
      <c r="L5" s="509"/>
      <c r="M5" s="509"/>
      <c r="N5" s="509"/>
      <c r="O5" s="510"/>
    </row>
    <row r="6" customFormat="false" ht="13.8" hidden="false" customHeight="false" outlineLevel="0" collapsed="false">
      <c r="O6" s="458"/>
    </row>
    <row r="7" customFormat="false" ht="15" hidden="false" customHeight="true" outlineLevel="0" collapsed="false">
      <c r="B7" s="460" t="s">
        <v>551</v>
      </c>
      <c r="C7" s="460"/>
      <c r="D7" s="460"/>
      <c r="E7" s="460"/>
      <c r="F7" s="460"/>
      <c r="G7" s="460"/>
      <c r="H7" s="460"/>
      <c r="I7" s="460"/>
      <c r="J7" s="460"/>
      <c r="K7" s="460"/>
      <c r="L7" s="460"/>
      <c r="M7" s="460"/>
      <c r="N7" s="460"/>
    </row>
    <row r="8" s="511" customFormat="true" ht="22.5" hidden="false" customHeight="true" outlineLevel="0" collapsed="false">
      <c r="B8" s="512" t="s">
        <v>528</v>
      </c>
      <c r="C8" s="512"/>
      <c r="D8" s="512"/>
      <c r="E8" s="513"/>
      <c r="F8" s="514" t="s">
        <v>64</v>
      </c>
      <c r="G8" s="515"/>
      <c r="H8" s="516" t="s">
        <v>64</v>
      </c>
      <c r="I8" s="515"/>
      <c r="J8" s="514" t="s">
        <v>64</v>
      </c>
      <c r="K8" s="517" t="s">
        <v>529</v>
      </c>
      <c r="L8" s="517"/>
      <c r="M8" s="517"/>
      <c r="N8" s="517"/>
    </row>
    <row r="9" s="511" customFormat="true" ht="22.5" hidden="false" customHeight="true" outlineLevel="0" collapsed="false">
      <c r="B9" s="518" t="s">
        <v>530</v>
      </c>
      <c r="C9" s="518"/>
      <c r="D9" s="518"/>
      <c r="E9" s="519"/>
      <c r="F9" s="519"/>
      <c r="G9" s="520"/>
      <c r="H9" s="521"/>
      <c r="I9" s="520"/>
      <c r="J9" s="522"/>
      <c r="K9" s="523"/>
      <c r="L9" s="523"/>
      <c r="M9" s="523"/>
      <c r="N9" s="523"/>
    </row>
    <row r="10" customFormat="false" ht="13.8" hidden="false" customHeight="false" outlineLevel="0" collapsed="false"/>
    <row r="11" customFormat="false" ht="15" hidden="false" customHeight="true" outlineLevel="0" collapsed="false">
      <c r="B11" s="460" t="s">
        <v>552</v>
      </c>
      <c r="C11" s="460"/>
      <c r="D11" s="460"/>
      <c r="E11" s="460"/>
      <c r="F11" s="460"/>
      <c r="G11" s="460"/>
      <c r="H11" s="460"/>
      <c r="I11" s="460"/>
      <c r="J11" s="460"/>
      <c r="K11" s="460"/>
      <c r="L11" s="460"/>
      <c r="M11" s="460"/>
      <c r="N11" s="460"/>
    </row>
    <row r="12" customFormat="false" ht="15" hidden="false" customHeight="true" outlineLevel="0" collapsed="false">
      <c r="B12" s="524" t="s">
        <v>528</v>
      </c>
      <c r="C12" s="525" t="s">
        <v>553</v>
      </c>
      <c r="D12" s="525"/>
      <c r="E12" s="525"/>
      <c r="F12" s="526" t="s">
        <v>498</v>
      </c>
      <c r="G12" s="526"/>
      <c r="H12" s="526"/>
      <c r="I12" s="525" t="s">
        <v>553</v>
      </c>
      <c r="J12" s="525"/>
      <c r="K12" s="525"/>
      <c r="L12" s="527" t="s">
        <v>498</v>
      </c>
      <c r="M12" s="527"/>
      <c r="N12" s="527"/>
    </row>
    <row r="13" customFormat="false" ht="14.25" hidden="false" customHeight="true" outlineLevel="0" collapsed="false">
      <c r="B13" s="528"/>
      <c r="C13" s="529" t="s">
        <v>554</v>
      </c>
      <c r="D13" s="529"/>
      <c r="E13" s="529"/>
      <c r="F13" s="530"/>
      <c r="G13" s="530"/>
      <c r="H13" s="530"/>
      <c r="I13" s="529" t="s">
        <v>554</v>
      </c>
      <c r="J13" s="529"/>
      <c r="K13" s="529"/>
      <c r="L13" s="531"/>
      <c r="M13" s="531"/>
      <c r="N13" s="531"/>
    </row>
    <row r="14" customFormat="false" ht="14.25" hidden="false" customHeight="true" outlineLevel="0" collapsed="false">
      <c r="B14" s="532"/>
      <c r="C14" s="533" t="s">
        <v>554</v>
      </c>
      <c r="D14" s="533"/>
      <c r="E14" s="533"/>
      <c r="F14" s="534"/>
      <c r="G14" s="534"/>
      <c r="H14" s="534"/>
      <c r="I14" s="533" t="s">
        <v>554</v>
      </c>
      <c r="J14" s="533"/>
      <c r="K14" s="533"/>
      <c r="L14" s="535"/>
      <c r="M14" s="535"/>
      <c r="N14" s="535"/>
    </row>
    <row r="15" customFormat="false" ht="14.25" hidden="false" customHeight="true" outlineLevel="0" collapsed="false">
      <c r="B15" s="532"/>
      <c r="C15" s="533" t="s">
        <v>554</v>
      </c>
      <c r="D15" s="533"/>
      <c r="E15" s="533"/>
      <c r="F15" s="534"/>
      <c r="G15" s="534"/>
      <c r="H15" s="534"/>
      <c r="I15" s="533" t="s">
        <v>554</v>
      </c>
      <c r="J15" s="533"/>
      <c r="K15" s="533"/>
      <c r="L15" s="535"/>
      <c r="M15" s="535"/>
      <c r="N15" s="535"/>
    </row>
    <row r="16" customFormat="false" ht="14.25" hidden="false" customHeight="true" outlineLevel="0" collapsed="false">
      <c r="B16" s="532"/>
      <c r="C16" s="533" t="s">
        <v>554</v>
      </c>
      <c r="D16" s="533"/>
      <c r="E16" s="533"/>
      <c r="F16" s="534"/>
      <c r="G16" s="534"/>
      <c r="H16" s="534"/>
      <c r="I16" s="533" t="s">
        <v>554</v>
      </c>
      <c r="J16" s="533"/>
      <c r="K16" s="533"/>
      <c r="L16" s="535"/>
      <c r="M16" s="535"/>
      <c r="N16" s="535"/>
    </row>
    <row r="17" customFormat="false" ht="14.25" hidden="false" customHeight="true" outlineLevel="0" collapsed="false">
      <c r="B17" s="536"/>
      <c r="C17" s="533" t="s">
        <v>554</v>
      </c>
      <c r="D17" s="533"/>
      <c r="E17" s="533"/>
      <c r="F17" s="534"/>
      <c r="G17" s="534"/>
      <c r="H17" s="534"/>
      <c r="I17" s="533" t="s">
        <v>554</v>
      </c>
      <c r="J17" s="533"/>
      <c r="K17" s="533"/>
      <c r="L17" s="535"/>
      <c r="M17" s="535"/>
      <c r="N17" s="535"/>
    </row>
    <row r="18" customFormat="false" ht="14.25" hidden="false" customHeight="true" outlineLevel="0" collapsed="false">
      <c r="B18" s="536"/>
      <c r="C18" s="533" t="s">
        <v>554</v>
      </c>
      <c r="D18" s="533"/>
      <c r="E18" s="533"/>
      <c r="F18" s="534"/>
      <c r="G18" s="534"/>
      <c r="H18" s="534"/>
      <c r="I18" s="533" t="s">
        <v>554</v>
      </c>
      <c r="J18" s="533"/>
      <c r="K18" s="533"/>
      <c r="L18" s="535"/>
      <c r="M18" s="535"/>
      <c r="N18" s="535"/>
    </row>
    <row r="19" customFormat="false" ht="14.25" hidden="false" customHeight="true" outlineLevel="0" collapsed="false">
      <c r="B19" s="536"/>
      <c r="C19" s="533" t="s">
        <v>554</v>
      </c>
      <c r="D19" s="533"/>
      <c r="E19" s="533"/>
      <c r="F19" s="534"/>
      <c r="G19" s="534"/>
      <c r="H19" s="534"/>
      <c r="I19" s="533" t="s">
        <v>554</v>
      </c>
      <c r="J19" s="533"/>
      <c r="K19" s="533"/>
      <c r="L19" s="535"/>
      <c r="M19" s="535"/>
      <c r="N19" s="535"/>
    </row>
    <row r="20" customFormat="false" ht="14.25" hidden="false" customHeight="true" outlineLevel="0" collapsed="false">
      <c r="B20" s="537" t="s">
        <v>64</v>
      </c>
      <c r="C20" s="533" t="s">
        <v>554</v>
      </c>
      <c r="D20" s="533"/>
      <c r="E20" s="533"/>
      <c r="F20" s="534"/>
      <c r="G20" s="534"/>
      <c r="H20" s="534"/>
      <c r="I20" s="533" t="s">
        <v>554</v>
      </c>
      <c r="J20" s="533"/>
      <c r="K20" s="533"/>
      <c r="L20" s="535"/>
      <c r="M20" s="535"/>
      <c r="N20" s="535"/>
    </row>
    <row r="21" customFormat="false" ht="14.25" hidden="false" customHeight="true" outlineLevel="0" collapsed="false">
      <c r="B21" s="532"/>
      <c r="C21" s="533" t="s">
        <v>554</v>
      </c>
      <c r="D21" s="533"/>
      <c r="E21" s="533"/>
      <c r="F21" s="534"/>
      <c r="G21" s="534"/>
      <c r="H21" s="534"/>
      <c r="I21" s="533" t="s">
        <v>554</v>
      </c>
      <c r="J21" s="533"/>
      <c r="K21" s="533"/>
      <c r="L21" s="535"/>
      <c r="M21" s="535"/>
      <c r="N21" s="535"/>
    </row>
    <row r="22" customFormat="false" ht="14.25" hidden="false" customHeight="true" outlineLevel="0" collapsed="false">
      <c r="B22" s="532"/>
      <c r="C22" s="533" t="s">
        <v>554</v>
      </c>
      <c r="D22" s="533"/>
      <c r="E22" s="533"/>
      <c r="F22" s="534"/>
      <c r="G22" s="534"/>
      <c r="H22" s="534"/>
      <c r="I22" s="533" t="s">
        <v>554</v>
      </c>
      <c r="J22" s="533"/>
      <c r="K22" s="533"/>
      <c r="L22" s="535"/>
      <c r="M22" s="535"/>
      <c r="N22" s="535"/>
    </row>
    <row r="23" customFormat="false" ht="15" hidden="false" customHeight="true" outlineLevel="0" collapsed="false">
      <c r="B23" s="538"/>
      <c r="C23" s="539"/>
      <c r="D23" s="539"/>
      <c r="E23" s="539"/>
      <c r="F23" s="539"/>
      <c r="G23" s="539"/>
      <c r="H23" s="539"/>
      <c r="I23" s="540" t="s">
        <v>537</v>
      </c>
      <c r="J23" s="540"/>
      <c r="K23" s="540"/>
      <c r="L23" s="541"/>
      <c r="M23" s="541"/>
      <c r="N23" s="541"/>
    </row>
    <row r="24" customFormat="false" ht="14.25" hidden="false" customHeight="true" outlineLevel="0" collapsed="false">
      <c r="B24" s="528"/>
      <c r="C24" s="529" t="s">
        <v>554</v>
      </c>
      <c r="D24" s="529"/>
      <c r="E24" s="529"/>
      <c r="F24" s="530"/>
      <c r="G24" s="530"/>
      <c r="H24" s="530"/>
      <c r="I24" s="529" t="s">
        <v>554</v>
      </c>
      <c r="J24" s="529"/>
      <c r="K24" s="529"/>
      <c r="L24" s="531"/>
      <c r="M24" s="531"/>
      <c r="N24" s="531"/>
    </row>
    <row r="25" customFormat="false" ht="14.25" hidden="false" customHeight="true" outlineLevel="0" collapsed="false">
      <c r="B25" s="532"/>
      <c r="C25" s="533" t="s">
        <v>554</v>
      </c>
      <c r="D25" s="533"/>
      <c r="E25" s="533"/>
      <c r="F25" s="534"/>
      <c r="G25" s="534"/>
      <c r="H25" s="534"/>
      <c r="I25" s="533" t="s">
        <v>554</v>
      </c>
      <c r="J25" s="533"/>
      <c r="K25" s="533"/>
      <c r="L25" s="535"/>
      <c r="M25" s="535"/>
      <c r="N25" s="535"/>
    </row>
    <row r="26" customFormat="false" ht="14.25" hidden="false" customHeight="true" outlineLevel="0" collapsed="false">
      <c r="B26" s="532"/>
      <c r="C26" s="533" t="s">
        <v>554</v>
      </c>
      <c r="D26" s="533"/>
      <c r="E26" s="533"/>
      <c r="F26" s="534"/>
      <c r="G26" s="534"/>
      <c r="H26" s="534"/>
      <c r="I26" s="533" t="s">
        <v>554</v>
      </c>
      <c r="J26" s="533"/>
      <c r="K26" s="533"/>
      <c r="L26" s="535"/>
      <c r="M26" s="535"/>
      <c r="N26" s="535"/>
    </row>
    <row r="27" customFormat="false" ht="14.25" hidden="false" customHeight="true" outlineLevel="0" collapsed="false">
      <c r="B27" s="532"/>
      <c r="C27" s="533" t="s">
        <v>554</v>
      </c>
      <c r="D27" s="533"/>
      <c r="E27" s="533"/>
      <c r="F27" s="534"/>
      <c r="G27" s="534"/>
      <c r="H27" s="534"/>
      <c r="I27" s="533" t="s">
        <v>554</v>
      </c>
      <c r="J27" s="533"/>
      <c r="K27" s="533"/>
      <c r="L27" s="535"/>
      <c r="M27" s="535"/>
      <c r="N27" s="535"/>
    </row>
    <row r="28" customFormat="false" ht="14.25" hidden="false" customHeight="true" outlineLevel="0" collapsed="false">
      <c r="B28" s="536"/>
      <c r="C28" s="533" t="s">
        <v>554</v>
      </c>
      <c r="D28" s="533"/>
      <c r="E28" s="533"/>
      <c r="F28" s="534"/>
      <c r="G28" s="534"/>
      <c r="H28" s="534"/>
      <c r="I28" s="533" t="s">
        <v>554</v>
      </c>
      <c r="J28" s="533"/>
      <c r="K28" s="533"/>
      <c r="L28" s="535"/>
      <c r="M28" s="535"/>
      <c r="N28" s="535"/>
    </row>
    <row r="29" customFormat="false" ht="14.25" hidden="false" customHeight="true" outlineLevel="0" collapsed="false">
      <c r="B29" s="536"/>
      <c r="C29" s="533" t="s">
        <v>554</v>
      </c>
      <c r="D29" s="533"/>
      <c r="E29" s="533"/>
      <c r="F29" s="534"/>
      <c r="G29" s="534"/>
      <c r="H29" s="534"/>
      <c r="I29" s="533" t="s">
        <v>554</v>
      </c>
      <c r="J29" s="533"/>
      <c r="K29" s="533"/>
      <c r="L29" s="535"/>
      <c r="M29" s="535"/>
      <c r="N29" s="535"/>
    </row>
    <row r="30" customFormat="false" ht="14.25" hidden="false" customHeight="true" outlineLevel="0" collapsed="false">
      <c r="B30" s="536"/>
      <c r="C30" s="533" t="s">
        <v>554</v>
      </c>
      <c r="D30" s="533"/>
      <c r="E30" s="533"/>
      <c r="F30" s="534"/>
      <c r="G30" s="534"/>
      <c r="H30" s="534"/>
      <c r="I30" s="533" t="s">
        <v>554</v>
      </c>
      <c r="J30" s="533"/>
      <c r="K30" s="533"/>
      <c r="L30" s="535"/>
      <c r="M30" s="535"/>
      <c r="N30" s="535"/>
    </row>
    <row r="31" customFormat="false" ht="14.25" hidden="false" customHeight="true" outlineLevel="0" collapsed="false">
      <c r="B31" s="537" t="s">
        <v>64</v>
      </c>
      <c r="C31" s="533" t="s">
        <v>554</v>
      </c>
      <c r="D31" s="533"/>
      <c r="E31" s="533"/>
      <c r="F31" s="534"/>
      <c r="G31" s="534"/>
      <c r="H31" s="534"/>
      <c r="I31" s="533" t="s">
        <v>554</v>
      </c>
      <c r="J31" s="533"/>
      <c r="K31" s="533"/>
      <c r="L31" s="535"/>
      <c r="M31" s="535"/>
      <c r="N31" s="535"/>
    </row>
    <row r="32" customFormat="false" ht="14.25" hidden="false" customHeight="true" outlineLevel="0" collapsed="false">
      <c r="B32" s="532"/>
      <c r="C32" s="533" t="s">
        <v>554</v>
      </c>
      <c r="D32" s="533"/>
      <c r="E32" s="533"/>
      <c r="F32" s="534"/>
      <c r="G32" s="534"/>
      <c r="H32" s="534"/>
      <c r="I32" s="533" t="s">
        <v>554</v>
      </c>
      <c r="J32" s="533"/>
      <c r="K32" s="533"/>
      <c r="L32" s="535"/>
      <c r="M32" s="535"/>
      <c r="N32" s="535"/>
    </row>
    <row r="33" customFormat="false" ht="14.25" hidden="false" customHeight="true" outlineLevel="0" collapsed="false">
      <c r="B33" s="532"/>
      <c r="C33" s="533" t="s">
        <v>554</v>
      </c>
      <c r="D33" s="533"/>
      <c r="E33" s="533"/>
      <c r="F33" s="534"/>
      <c r="G33" s="534"/>
      <c r="H33" s="534"/>
      <c r="I33" s="533" t="s">
        <v>554</v>
      </c>
      <c r="J33" s="533"/>
      <c r="K33" s="533"/>
      <c r="L33" s="535"/>
      <c r="M33" s="535"/>
      <c r="N33" s="535"/>
    </row>
    <row r="34" customFormat="false" ht="15" hidden="false" customHeight="true" outlineLevel="0" collapsed="false">
      <c r="B34" s="538"/>
      <c r="C34" s="539"/>
      <c r="D34" s="539"/>
      <c r="E34" s="539"/>
      <c r="F34" s="539"/>
      <c r="G34" s="539"/>
      <c r="H34" s="539"/>
      <c r="I34" s="540" t="s">
        <v>537</v>
      </c>
      <c r="J34" s="540"/>
      <c r="K34" s="540"/>
      <c r="L34" s="541"/>
      <c r="M34" s="541"/>
      <c r="N34" s="541"/>
    </row>
    <row r="35" customFormat="false" ht="14.25" hidden="false" customHeight="true" outlineLevel="0" collapsed="false">
      <c r="B35" s="528"/>
      <c r="C35" s="529" t="s">
        <v>554</v>
      </c>
      <c r="D35" s="529"/>
      <c r="E35" s="529"/>
      <c r="F35" s="530"/>
      <c r="G35" s="530"/>
      <c r="H35" s="530"/>
      <c r="I35" s="529" t="s">
        <v>554</v>
      </c>
      <c r="J35" s="529"/>
      <c r="K35" s="529"/>
      <c r="L35" s="531"/>
      <c r="M35" s="531"/>
      <c r="N35" s="531"/>
    </row>
    <row r="36" customFormat="false" ht="14.25" hidden="false" customHeight="true" outlineLevel="0" collapsed="false">
      <c r="B36" s="532"/>
      <c r="C36" s="533" t="s">
        <v>554</v>
      </c>
      <c r="D36" s="533"/>
      <c r="E36" s="533"/>
      <c r="F36" s="534"/>
      <c r="G36" s="534"/>
      <c r="H36" s="534"/>
      <c r="I36" s="533" t="s">
        <v>554</v>
      </c>
      <c r="J36" s="533"/>
      <c r="K36" s="533"/>
      <c r="L36" s="535"/>
      <c r="M36" s="535"/>
      <c r="N36" s="535"/>
    </row>
    <row r="37" customFormat="false" ht="14.25" hidden="false" customHeight="true" outlineLevel="0" collapsed="false">
      <c r="B37" s="532"/>
      <c r="C37" s="533" t="s">
        <v>554</v>
      </c>
      <c r="D37" s="533"/>
      <c r="E37" s="533"/>
      <c r="F37" s="534"/>
      <c r="G37" s="534"/>
      <c r="H37" s="534"/>
      <c r="I37" s="533" t="s">
        <v>554</v>
      </c>
      <c r="J37" s="533"/>
      <c r="K37" s="533"/>
      <c r="L37" s="535"/>
      <c r="M37" s="535"/>
      <c r="N37" s="535"/>
    </row>
    <row r="38" customFormat="false" ht="14.25" hidden="false" customHeight="true" outlineLevel="0" collapsed="false">
      <c r="B38" s="532"/>
      <c r="C38" s="533" t="s">
        <v>554</v>
      </c>
      <c r="D38" s="533"/>
      <c r="E38" s="533"/>
      <c r="F38" s="534"/>
      <c r="G38" s="534"/>
      <c r="H38" s="534"/>
      <c r="I38" s="533" t="s">
        <v>554</v>
      </c>
      <c r="J38" s="533"/>
      <c r="K38" s="533"/>
      <c r="L38" s="535"/>
      <c r="M38" s="535"/>
      <c r="N38" s="535"/>
    </row>
    <row r="39" customFormat="false" ht="14.25" hidden="false" customHeight="true" outlineLevel="0" collapsed="false">
      <c r="B39" s="536"/>
      <c r="C39" s="533" t="s">
        <v>554</v>
      </c>
      <c r="D39" s="533"/>
      <c r="E39" s="533"/>
      <c r="F39" s="534"/>
      <c r="G39" s="534"/>
      <c r="H39" s="534"/>
      <c r="I39" s="533" t="s">
        <v>554</v>
      </c>
      <c r="J39" s="533"/>
      <c r="K39" s="533"/>
      <c r="L39" s="535"/>
      <c r="M39" s="535"/>
      <c r="N39" s="535"/>
    </row>
    <row r="40" customFormat="false" ht="14.25" hidden="false" customHeight="true" outlineLevel="0" collapsed="false">
      <c r="B40" s="536"/>
      <c r="C40" s="533" t="s">
        <v>554</v>
      </c>
      <c r="D40" s="533"/>
      <c r="E40" s="533"/>
      <c r="F40" s="534"/>
      <c r="G40" s="534"/>
      <c r="H40" s="534"/>
      <c r="I40" s="533" t="s">
        <v>554</v>
      </c>
      <c r="J40" s="533"/>
      <c r="K40" s="533"/>
      <c r="L40" s="535"/>
      <c r="M40" s="535"/>
      <c r="N40" s="535"/>
    </row>
    <row r="41" customFormat="false" ht="14.25" hidden="false" customHeight="true" outlineLevel="0" collapsed="false">
      <c r="B41" s="536"/>
      <c r="C41" s="533" t="s">
        <v>554</v>
      </c>
      <c r="D41" s="533"/>
      <c r="E41" s="533"/>
      <c r="F41" s="534"/>
      <c r="G41" s="534"/>
      <c r="H41" s="534"/>
      <c r="I41" s="533" t="s">
        <v>554</v>
      </c>
      <c r="J41" s="533"/>
      <c r="K41" s="533"/>
      <c r="L41" s="535"/>
      <c r="M41" s="535"/>
      <c r="N41" s="535"/>
    </row>
    <row r="42" customFormat="false" ht="14.25" hidden="false" customHeight="true" outlineLevel="0" collapsed="false">
      <c r="B42" s="537" t="s">
        <v>64</v>
      </c>
      <c r="C42" s="533" t="s">
        <v>554</v>
      </c>
      <c r="D42" s="533"/>
      <c r="E42" s="533"/>
      <c r="F42" s="534"/>
      <c r="G42" s="534"/>
      <c r="H42" s="534"/>
      <c r="I42" s="533" t="s">
        <v>554</v>
      </c>
      <c r="J42" s="533"/>
      <c r="K42" s="533"/>
      <c r="L42" s="535"/>
      <c r="M42" s="535"/>
      <c r="N42" s="535"/>
    </row>
    <row r="43" customFormat="false" ht="14.25" hidden="false" customHeight="true" outlineLevel="0" collapsed="false">
      <c r="B43" s="532"/>
      <c r="C43" s="533" t="s">
        <v>554</v>
      </c>
      <c r="D43" s="533"/>
      <c r="E43" s="533"/>
      <c r="F43" s="534"/>
      <c r="G43" s="534"/>
      <c r="H43" s="534"/>
      <c r="I43" s="533" t="s">
        <v>554</v>
      </c>
      <c r="J43" s="533"/>
      <c r="K43" s="533"/>
      <c r="L43" s="535"/>
      <c r="M43" s="535"/>
      <c r="N43" s="535"/>
    </row>
    <row r="44" customFormat="false" ht="14.25" hidden="false" customHeight="true" outlineLevel="0" collapsed="false">
      <c r="B44" s="532"/>
      <c r="C44" s="533" t="s">
        <v>554</v>
      </c>
      <c r="D44" s="533"/>
      <c r="E44" s="533"/>
      <c r="F44" s="534"/>
      <c r="G44" s="534"/>
      <c r="H44" s="534"/>
      <c r="I44" s="533" t="s">
        <v>554</v>
      </c>
      <c r="J44" s="533"/>
      <c r="K44" s="533"/>
      <c r="L44" s="535"/>
      <c r="M44" s="535"/>
      <c r="N44" s="535"/>
    </row>
    <row r="45" customFormat="false" ht="15" hidden="false" customHeight="true" outlineLevel="0" collapsed="false">
      <c r="B45" s="538"/>
      <c r="C45" s="539"/>
      <c r="D45" s="539"/>
      <c r="E45" s="539"/>
      <c r="F45" s="539"/>
      <c r="G45" s="539"/>
      <c r="H45" s="539"/>
      <c r="I45" s="540" t="s">
        <v>537</v>
      </c>
      <c r="J45" s="540"/>
      <c r="K45" s="540"/>
      <c r="L45" s="541"/>
      <c r="M45" s="541"/>
      <c r="N45" s="541"/>
    </row>
    <row r="46" customFormat="false" ht="15" hidden="false" customHeight="true" outlineLevel="0" collapsed="false">
      <c r="B46" s="511"/>
      <c r="C46" s="511"/>
      <c r="D46" s="511"/>
      <c r="E46" s="511"/>
      <c r="F46" s="511"/>
      <c r="G46" s="511"/>
      <c r="H46" s="511"/>
      <c r="I46" s="489" t="s">
        <v>538</v>
      </c>
      <c r="J46" s="489"/>
      <c r="K46" s="489"/>
      <c r="L46" s="531"/>
      <c r="M46" s="531"/>
      <c r="N46" s="531"/>
    </row>
    <row r="47" customFormat="false" ht="15" hidden="false" customHeight="true" outlineLevel="0" collapsed="false">
      <c r="B47" s="511"/>
      <c r="C47" s="511"/>
      <c r="D47" s="511"/>
      <c r="E47" s="511"/>
      <c r="F47" s="511"/>
      <c r="G47" s="511"/>
      <c r="H47" s="511"/>
      <c r="I47" s="489"/>
      <c r="J47" s="489"/>
      <c r="K47" s="489"/>
      <c r="L47" s="531"/>
      <c r="M47" s="531"/>
      <c r="N47" s="531"/>
    </row>
    <row r="48" s="491" customFormat="true" ht="12" hidden="false" customHeight="true" outlineLevel="0" collapsed="false">
      <c r="B48" s="492" t="s">
        <v>539</v>
      </c>
      <c r="C48" s="493" t="s">
        <v>540</v>
      </c>
      <c r="D48" s="493"/>
      <c r="E48" s="493"/>
      <c r="F48" s="493"/>
      <c r="G48" s="493"/>
      <c r="H48" s="493"/>
      <c r="I48" s="493"/>
      <c r="J48" s="493"/>
      <c r="K48" s="493"/>
      <c r="L48" s="493"/>
      <c r="M48" s="493"/>
      <c r="N48" s="493"/>
    </row>
    <row r="49" s="494" customFormat="true" ht="12" hidden="false" customHeight="true" outlineLevel="0" collapsed="false">
      <c r="B49" s="495" t="s">
        <v>539</v>
      </c>
      <c r="C49" s="496" t="s">
        <v>541</v>
      </c>
      <c r="D49" s="496"/>
      <c r="E49" s="496"/>
      <c r="F49" s="496"/>
      <c r="G49" s="496"/>
      <c r="H49" s="496"/>
      <c r="I49" s="496"/>
      <c r="J49" s="496"/>
      <c r="K49" s="496"/>
      <c r="L49" s="496"/>
      <c r="M49" s="496"/>
      <c r="N49" s="496"/>
    </row>
    <row r="50" s="497" customFormat="true" ht="15" hidden="false" customHeight="true" outlineLevel="0" collapsed="false"/>
    <row r="51" customFormat="false" ht="15" hidden="false" customHeight="true" outlineLevel="0" collapsed="false">
      <c r="B51" s="450" t="s">
        <v>555</v>
      </c>
    </row>
    <row r="52" customFormat="false" ht="15" hidden="false" customHeight="true" outlineLevel="0" collapsed="false">
      <c r="B52" s="498" t="s">
        <v>543</v>
      </c>
      <c r="C52" s="498"/>
      <c r="D52" s="498"/>
      <c r="E52" s="498"/>
    </row>
    <row r="53" customFormat="false" ht="15" hidden="false" customHeight="true" outlineLevel="0" collapsed="false">
      <c r="B53" s="498"/>
      <c r="C53" s="498"/>
      <c r="D53" s="498"/>
      <c r="E53" s="498"/>
    </row>
    <row r="54" customFormat="false" ht="15" hidden="false" customHeight="true" outlineLevel="0" collapsed="false">
      <c r="B54" s="499"/>
      <c r="C54" s="499"/>
      <c r="D54" s="499"/>
      <c r="E54" s="500" t="s">
        <v>264</v>
      </c>
      <c r="F54" s="498" t="s">
        <v>544</v>
      </c>
      <c r="G54" s="498"/>
      <c r="H54" s="498"/>
      <c r="I54" s="501" t="s">
        <v>545</v>
      </c>
      <c r="J54" s="542" t="s">
        <v>556</v>
      </c>
      <c r="K54" s="542"/>
      <c r="L54" s="542"/>
      <c r="M54" s="542"/>
    </row>
    <row r="55" customFormat="false" ht="15" hidden="false" customHeight="true" outlineLevel="0" collapsed="false">
      <c r="B55" s="499"/>
      <c r="C55" s="499"/>
      <c r="D55" s="499"/>
      <c r="E55" s="500"/>
      <c r="F55" s="498"/>
      <c r="G55" s="498"/>
      <c r="H55" s="498"/>
      <c r="I55" s="501"/>
      <c r="J55" s="542"/>
      <c r="K55" s="542"/>
      <c r="L55" s="542"/>
      <c r="M55" s="542"/>
    </row>
    <row r="56" s="503" customFormat="true" ht="13.5" hidden="false" customHeight="true" outlineLevel="0" collapsed="false"/>
    <row r="57" s="494" customFormat="true" ht="12" hidden="false" customHeight="true" outlineLevel="0" collapsed="false">
      <c r="B57" s="494" t="s">
        <v>547</v>
      </c>
    </row>
    <row r="58" s="494" customFormat="true" ht="12" hidden="false" customHeight="true" outlineLevel="0" collapsed="false">
      <c r="B58" s="495" t="n">
        <v>1</v>
      </c>
      <c r="C58" s="494" t="s">
        <v>548</v>
      </c>
    </row>
    <row r="59" s="494" customFormat="true" ht="12" hidden="false" customHeight="true" outlineLevel="0" collapsed="false">
      <c r="B59" s="495" t="n">
        <v>2</v>
      </c>
      <c r="C59" s="504" t="s">
        <v>549</v>
      </c>
      <c r="D59" s="504"/>
      <c r="E59" s="504"/>
      <c r="F59" s="504"/>
      <c r="G59" s="504"/>
      <c r="H59" s="504"/>
      <c r="I59" s="504"/>
      <c r="J59" s="504"/>
      <c r="K59" s="504"/>
      <c r="L59" s="504"/>
      <c r="M59" s="504"/>
      <c r="N59" s="504"/>
    </row>
    <row r="60" s="494" customFormat="true" ht="12" hidden="false" customHeight="true" outlineLevel="0" collapsed="false">
      <c r="C60" s="504"/>
      <c r="D60" s="504"/>
      <c r="E60" s="504"/>
      <c r="F60" s="504"/>
      <c r="G60" s="504"/>
      <c r="H60" s="504"/>
      <c r="I60" s="504"/>
      <c r="J60" s="504"/>
      <c r="K60" s="504"/>
      <c r="L60" s="504"/>
      <c r="M60" s="504"/>
      <c r="N60" s="504"/>
    </row>
    <row r="61" s="497" customFormat="true" ht="15" hidden="false" customHeight="true" outlineLevel="0" collapsed="false"/>
    <row r="62" s="497" customFormat="true" ht="15" hidden="false" customHeight="true" outlineLevel="0" collapsed="false"/>
    <row r="63" s="497" customFormat="true" ht="15" hidden="false" customHeight="true" outlineLevel="0" collapsed="false"/>
    <row r="64" s="497" customFormat="tru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sheetData>
  <mergeCells count="160">
    <mergeCell ref="B2:N2"/>
    <mergeCell ref="B3:N3"/>
    <mergeCell ref="B5:C5"/>
    <mergeCell ref="D5:G5"/>
    <mergeCell ref="I5:J5"/>
    <mergeCell ref="K5:N5"/>
    <mergeCell ref="B7:N7"/>
    <mergeCell ref="B8:D8"/>
    <mergeCell ref="K8:N8"/>
    <mergeCell ref="B9:D9"/>
    <mergeCell ref="E9:F9"/>
    <mergeCell ref="K9:N9"/>
    <mergeCell ref="B11:N11"/>
    <mergeCell ref="C12:E12"/>
    <mergeCell ref="F12:H12"/>
    <mergeCell ref="I12:K12"/>
    <mergeCell ref="L12:N12"/>
    <mergeCell ref="C13:E13"/>
    <mergeCell ref="F13:H13"/>
    <mergeCell ref="I13:K13"/>
    <mergeCell ref="L13:N13"/>
    <mergeCell ref="C14:E14"/>
    <mergeCell ref="F14:H14"/>
    <mergeCell ref="I14:K14"/>
    <mergeCell ref="L14:N14"/>
    <mergeCell ref="C15:E15"/>
    <mergeCell ref="F15:H15"/>
    <mergeCell ref="I15:K15"/>
    <mergeCell ref="L15:N15"/>
    <mergeCell ref="C16:E16"/>
    <mergeCell ref="F16:H16"/>
    <mergeCell ref="I16:K16"/>
    <mergeCell ref="L16:N16"/>
    <mergeCell ref="B17:B19"/>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H23"/>
    <mergeCell ref="I23:K23"/>
    <mergeCell ref="L23:N23"/>
    <mergeCell ref="C24:E24"/>
    <mergeCell ref="F24:H24"/>
    <mergeCell ref="I24:K24"/>
    <mergeCell ref="L24:N24"/>
    <mergeCell ref="C25:E25"/>
    <mergeCell ref="F25:H25"/>
    <mergeCell ref="I25:K25"/>
    <mergeCell ref="L25:N25"/>
    <mergeCell ref="C26:E26"/>
    <mergeCell ref="F26:H26"/>
    <mergeCell ref="I26:K26"/>
    <mergeCell ref="L26:N26"/>
    <mergeCell ref="C27:E27"/>
    <mergeCell ref="F27:H27"/>
    <mergeCell ref="I27:K27"/>
    <mergeCell ref="L27:N27"/>
    <mergeCell ref="B28:B30"/>
    <mergeCell ref="C28:E28"/>
    <mergeCell ref="F28:H28"/>
    <mergeCell ref="I28:K28"/>
    <mergeCell ref="L28:N28"/>
    <mergeCell ref="C29:E29"/>
    <mergeCell ref="F29:H29"/>
    <mergeCell ref="I29:K29"/>
    <mergeCell ref="L29:N29"/>
    <mergeCell ref="C30:E30"/>
    <mergeCell ref="F30:H30"/>
    <mergeCell ref="I30:K30"/>
    <mergeCell ref="L30:N30"/>
    <mergeCell ref="C31:E31"/>
    <mergeCell ref="F31:H31"/>
    <mergeCell ref="I31:K31"/>
    <mergeCell ref="L31:N31"/>
    <mergeCell ref="C32:E32"/>
    <mergeCell ref="F32:H32"/>
    <mergeCell ref="I32:K32"/>
    <mergeCell ref="L32:N32"/>
    <mergeCell ref="C33:E33"/>
    <mergeCell ref="F33:H33"/>
    <mergeCell ref="I33:K33"/>
    <mergeCell ref="L33:N33"/>
    <mergeCell ref="C34:H34"/>
    <mergeCell ref="I34:K34"/>
    <mergeCell ref="L34:N34"/>
    <mergeCell ref="C35:E35"/>
    <mergeCell ref="F35:H35"/>
    <mergeCell ref="I35:K35"/>
    <mergeCell ref="L35:N35"/>
    <mergeCell ref="C36:E36"/>
    <mergeCell ref="F36:H36"/>
    <mergeCell ref="I36:K36"/>
    <mergeCell ref="L36:N36"/>
    <mergeCell ref="C37:E37"/>
    <mergeCell ref="F37:H37"/>
    <mergeCell ref="I37:K37"/>
    <mergeCell ref="L37:N37"/>
    <mergeCell ref="C38:E38"/>
    <mergeCell ref="F38:H38"/>
    <mergeCell ref="I38:K38"/>
    <mergeCell ref="L38:N38"/>
    <mergeCell ref="B39:B41"/>
    <mergeCell ref="C39:E39"/>
    <mergeCell ref="F39:H39"/>
    <mergeCell ref="I39:K39"/>
    <mergeCell ref="L39:N39"/>
    <mergeCell ref="C40:E40"/>
    <mergeCell ref="F40:H40"/>
    <mergeCell ref="I40:K40"/>
    <mergeCell ref="L40:N40"/>
    <mergeCell ref="C41:E41"/>
    <mergeCell ref="F41:H41"/>
    <mergeCell ref="I41:K41"/>
    <mergeCell ref="L41:N41"/>
    <mergeCell ref="C42:E42"/>
    <mergeCell ref="F42:H42"/>
    <mergeCell ref="I42:K42"/>
    <mergeCell ref="L42:N42"/>
    <mergeCell ref="C43:E43"/>
    <mergeCell ref="F43:H43"/>
    <mergeCell ref="I43:K43"/>
    <mergeCell ref="L43:N43"/>
    <mergeCell ref="C44:E44"/>
    <mergeCell ref="F44:H44"/>
    <mergeCell ref="I44:K44"/>
    <mergeCell ref="L44:N44"/>
    <mergeCell ref="C45:H45"/>
    <mergeCell ref="I45:K45"/>
    <mergeCell ref="L45:N45"/>
    <mergeCell ref="I46:K47"/>
    <mergeCell ref="L46:N47"/>
    <mergeCell ref="C48:N48"/>
    <mergeCell ref="C49:N49"/>
    <mergeCell ref="B52:E53"/>
    <mergeCell ref="B54:D55"/>
    <mergeCell ref="E54:E55"/>
    <mergeCell ref="F54:H55"/>
    <mergeCell ref="I54:I55"/>
    <mergeCell ref="J54:M55"/>
    <mergeCell ref="C59:N60"/>
  </mergeCells>
  <printOptions headings="false" gridLines="false" gridLinesSet="true" horizontalCentered="true" verticalCentered="true"/>
  <pageMargins left="0.39375" right="0.39375" top="0.590972222222222" bottom="0.39375" header="0.275694444444444" footer="0.511811023622047"/>
  <pageSetup paperSize="9" scale="92"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U6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 activeCellId="0" sqref="B1"/>
    </sheetView>
  </sheetViews>
  <sheetFormatPr defaultColWidth="9.33984375" defaultRowHeight="12.75" customHeight="false" zeroHeight="false" outlineLevelRow="0" outlineLevelCol="0"/>
  <cols>
    <col collapsed="false" customWidth="true" hidden="false" outlineLevel="0" max="1" min="1" style="450" width="1.33"/>
    <col collapsed="false" customWidth="true" hidden="false" outlineLevel="0" max="2" min="2" style="450" width="7.89"/>
    <col collapsed="false" customWidth="true" hidden="false" outlineLevel="0" max="16" min="3" style="450" width="7.11"/>
    <col collapsed="false" customWidth="true" hidden="false" outlineLevel="0" max="17" min="17" style="450" width="1.66"/>
    <col collapsed="false" customWidth="false" hidden="false" outlineLevel="0" max="16384" min="18" style="450" width="9.34"/>
  </cols>
  <sheetData>
    <row r="1" customFormat="false" ht="15" hidden="false" customHeight="true" outlineLevel="0" collapsed="false">
      <c r="Q1" s="451"/>
      <c r="R1" s="451"/>
      <c r="S1" s="451"/>
      <c r="T1" s="451"/>
      <c r="U1" s="451"/>
    </row>
    <row r="2" customFormat="false" ht="18" hidden="false" customHeight="true" outlineLevel="0" collapsed="false">
      <c r="B2" s="457" t="s">
        <v>557</v>
      </c>
      <c r="C2" s="457"/>
      <c r="D2" s="457"/>
      <c r="E2" s="457"/>
      <c r="F2" s="457"/>
      <c r="G2" s="457"/>
      <c r="H2" s="457"/>
      <c r="I2" s="457"/>
      <c r="J2" s="457"/>
      <c r="K2" s="457"/>
      <c r="L2" s="457"/>
      <c r="M2" s="457"/>
      <c r="N2" s="457"/>
      <c r="O2" s="457"/>
      <c r="P2" s="457"/>
      <c r="Q2" s="543"/>
    </row>
    <row r="3" customFormat="false" ht="18" hidden="false" customHeight="true" outlineLevel="0" collapsed="false">
      <c r="B3" s="454" t="s">
        <v>525</v>
      </c>
      <c r="C3" s="454"/>
      <c r="D3" s="454"/>
      <c r="E3" s="454"/>
      <c r="F3" s="454"/>
      <c r="G3" s="454"/>
      <c r="H3" s="454"/>
      <c r="I3" s="454"/>
      <c r="J3" s="454"/>
      <c r="K3" s="454"/>
      <c r="L3" s="454"/>
      <c r="M3" s="454"/>
      <c r="N3" s="454"/>
      <c r="O3" s="454"/>
      <c r="P3" s="454"/>
      <c r="Q3" s="543"/>
    </row>
    <row r="4" customFormat="false" ht="13.8" hidden="false" customHeight="false" outlineLevel="0" collapsed="false">
      <c r="Q4" s="458"/>
    </row>
    <row r="5" customFormat="false" ht="19.5" hidden="false" customHeight="true" outlineLevel="0" collapsed="false">
      <c r="B5" s="459" t="s">
        <v>260</v>
      </c>
      <c r="C5" s="459"/>
      <c r="D5" s="453"/>
      <c r="E5" s="453"/>
      <c r="F5" s="453"/>
      <c r="G5" s="453"/>
      <c r="H5" s="453"/>
      <c r="I5" s="458"/>
      <c r="J5" s="459" t="s">
        <v>526</v>
      </c>
      <c r="K5" s="459"/>
      <c r="L5" s="459"/>
      <c r="M5" s="453"/>
      <c r="N5" s="453"/>
      <c r="O5" s="453"/>
      <c r="P5" s="453"/>
      <c r="Q5" s="458"/>
    </row>
    <row r="6" customFormat="false" ht="13.8" hidden="false" customHeight="false" outlineLevel="0" collapsed="false">
      <c r="B6" s="458"/>
      <c r="C6" s="458"/>
      <c r="D6" s="458"/>
      <c r="E6" s="458"/>
      <c r="F6" s="458"/>
      <c r="G6" s="458"/>
      <c r="H6" s="458"/>
      <c r="I6" s="458"/>
      <c r="J6" s="458"/>
      <c r="K6" s="458"/>
      <c r="L6" s="458"/>
      <c r="M6" s="458"/>
      <c r="N6" s="458"/>
      <c r="O6" s="458"/>
      <c r="P6" s="458"/>
      <c r="Q6" s="458"/>
    </row>
    <row r="7" customFormat="false" ht="15" hidden="false" customHeight="true" outlineLevel="0" collapsed="false">
      <c r="B7" s="460" t="s">
        <v>551</v>
      </c>
      <c r="C7" s="460"/>
      <c r="D7" s="460"/>
      <c r="E7" s="460"/>
      <c r="F7" s="460"/>
      <c r="G7" s="460"/>
      <c r="H7" s="460"/>
      <c r="I7" s="460"/>
      <c r="J7" s="460"/>
      <c r="K7" s="460"/>
      <c r="L7" s="460"/>
      <c r="M7" s="460"/>
      <c r="N7" s="460"/>
      <c r="O7" s="460"/>
      <c r="P7" s="460"/>
    </row>
    <row r="8" s="511" customFormat="true" ht="21" hidden="false" customHeight="true" outlineLevel="0" collapsed="false">
      <c r="B8" s="512" t="s">
        <v>528</v>
      </c>
      <c r="C8" s="512"/>
      <c r="D8" s="512"/>
      <c r="E8" s="544"/>
      <c r="F8" s="544"/>
      <c r="G8" s="545" t="s">
        <v>64</v>
      </c>
      <c r="H8" s="546"/>
      <c r="I8" s="546"/>
      <c r="J8" s="545" t="s">
        <v>64</v>
      </c>
      <c r="K8" s="546"/>
      <c r="L8" s="546"/>
      <c r="M8" s="547" t="s">
        <v>64</v>
      </c>
      <c r="N8" s="548" t="s">
        <v>529</v>
      </c>
      <c r="O8" s="548"/>
      <c r="P8" s="548"/>
    </row>
    <row r="9" s="511" customFormat="true" ht="21" hidden="false" customHeight="true" outlineLevel="0" collapsed="false">
      <c r="B9" s="518" t="s">
        <v>530</v>
      </c>
      <c r="C9" s="518"/>
      <c r="D9" s="518"/>
      <c r="E9" s="549"/>
      <c r="F9" s="549"/>
      <c r="G9" s="549"/>
      <c r="H9" s="550"/>
      <c r="I9" s="550"/>
      <c r="J9" s="550"/>
      <c r="K9" s="551"/>
      <c r="L9" s="551"/>
      <c r="M9" s="551"/>
      <c r="N9" s="518"/>
      <c r="O9" s="518"/>
      <c r="P9" s="518"/>
    </row>
    <row r="10" customFormat="false" ht="13.8" hidden="false" customHeight="false" outlineLevel="0" collapsed="false"/>
    <row r="11" customFormat="false" ht="15" hidden="false" customHeight="true" outlineLevel="0" collapsed="false">
      <c r="B11" s="460" t="s">
        <v>558</v>
      </c>
      <c r="C11" s="460"/>
      <c r="D11" s="460"/>
      <c r="E11" s="460"/>
      <c r="F11" s="460"/>
      <c r="G11" s="460"/>
      <c r="H11" s="460"/>
      <c r="I11" s="460"/>
      <c r="J11" s="460"/>
      <c r="K11" s="460"/>
      <c r="L11" s="460"/>
      <c r="M11" s="460"/>
      <c r="N11" s="460"/>
      <c r="O11" s="460"/>
      <c r="P11" s="460"/>
    </row>
    <row r="12" customFormat="false" ht="15" hidden="false" customHeight="true" outlineLevel="0" collapsed="false">
      <c r="B12" s="524" t="s">
        <v>528</v>
      </c>
      <c r="C12" s="525" t="s">
        <v>553</v>
      </c>
      <c r="D12" s="525"/>
      <c r="E12" s="525"/>
      <c r="F12" s="525" t="s">
        <v>533</v>
      </c>
      <c r="G12" s="525"/>
      <c r="H12" s="525"/>
      <c r="I12" s="525"/>
      <c r="J12" s="526" t="s">
        <v>559</v>
      </c>
      <c r="K12" s="526"/>
      <c r="L12" s="526"/>
      <c r="M12" s="526"/>
      <c r="N12" s="526"/>
      <c r="O12" s="527" t="s">
        <v>560</v>
      </c>
      <c r="P12" s="527"/>
    </row>
    <row r="13" customFormat="false" ht="14.25" hidden="false" customHeight="true" outlineLevel="0" collapsed="false">
      <c r="B13" s="528"/>
      <c r="C13" s="489"/>
      <c r="D13" s="489"/>
      <c r="E13" s="489"/>
      <c r="F13" s="489"/>
      <c r="G13" s="489"/>
      <c r="H13" s="489"/>
      <c r="I13" s="489"/>
      <c r="J13" s="552"/>
      <c r="K13" s="552"/>
      <c r="L13" s="553" t="s">
        <v>464</v>
      </c>
      <c r="M13" s="553"/>
      <c r="N13" s="553"/>
      <c r="O13" s="531"/>
      <c r="P13" s="531"/>
    </row>
    <row r="14" customFormat="false" ht="14.25" hidden="false" customHeight="true" outlineLevel="0" collapsed="false">
      <c r="B14" s="532"/>
      <c r="C14" s="554"/>
      <c r="D14" s="554"/>
      <c r="E14" s="554"/>
      <c r="F14" s="554"/>
      <c r="G14" s="554"/>
      <c r="H14" s="554"/>
      <c r="I14" s="554"/>
      <c r="J14" s="534"/>
      <c r="K14" s="534"/>
      <c r="L14" s="555" t="s">
        <v>464</v>
      </c>
      <c r="M14" s="555"/>
      <c r="N14" s="555"/>
      <c r="O14" s="535"/>
      <c r="P14" s="535"/>
    </row>
    <row r="15" customFormat="false" ht="14.25" hidden="false" customHeight="true" outlineLevel="0" collapsed="false">
      <c r="B15" s="532"/>
      <c r="C15" s="554"/>
      <c r="D15" s="554"/>
      <c r="E15" s="554"/>
      <c r="F15" s="554"/>
      <c r="G15" s="554"/>
      <c r="H15" s="554"/>
      <c r="I15" s="554"/>
      <c r="J15" s="534"/>
      <c r="K15" s="534"/>
      <c r="L15" s="555" t="s">
        <v>464</v>
      </c>
      <c r="M15" s="555"/>
      <c r="N15" s="555"/>
      <c r="O15" s="535"/>
      <c r="P15" s="535"/>
    </row>
    <row r="16" customFormat="false" ht="14.25" hidden="false" customHeight="true" outlineLevel="0" collapsed="false">
      <c r="B16" s="536"/>
      <c r="C16" s="554"/>
      <c r="D16" s="554"/>
      <c r="E16" s="554"/>
      <c r="F16" s="554"/>
      <c r="G16" s="554"/>
      <c r="H16" s="554"/>
      <c r="I16" s="554"/>
      <c r="J16" s="534"/>
      <c r="K16" s="534"/>
      <c r="L16" s="555" t="s">
        <v>464</v>
      </c>
      <c r="M16" s="555"/>
      <c r="N16" s="555"/>
      <c r="O16" s="535"/>
      <c r="P16" s="535"/>
    </row>
    <row r="17" customFormat="false" ht="14.25" hidden="false" customHeight="true" outlineLevel="0" collapsed="false">
      <c r="B17" s="536"/>
      <c r="C17" s="554"/>
      <c r="D17" s="554"/>
      <c r="E17" s="554"/>
      <c r="F17" s="554"/>
      <c r="G17" s="554"/>
      <c r="H17" s="554"/>
      <c r="I17" s="554"/>
      <c r="J17" s="534"/>
      <c r="K17" s="534"/>
      <c r="L17" s="555" t="s">
        <v>464</v>
      </c>
      <c r="M17" s="555"/>
      <c r="N17" s="555"/>
      <c r="O17" s="535"/>
      <c r="P17" s="535"/>
    </row>
    <row r="18" customFormat="false" ht="14.25" hidden="false" customHeight="true" outlineLevel="0" collapsed="false">
      <c r="B18" s="536"/>
      <c r="C18" s="554"/>
      <c r="D18" s="554"/>
      <c r="E18" s="554"/>
      <c r="F18" s="554"/>
      <c r="G18" s="554"/>
      <c r="H18" s="554"/>
      <c r="I18" s="554"/>
      <c r="J18" s="534"/>
      <c r="K18" s="534"/>
      <c r="L18" s="555" t="s">
        <v>464</v>
      </c>
      <c r="M18" s="555"/>
      <c r="N18" s="555"/>
      <c r="O18" s="535"/>
      <c r="P18" s="535"/>
    </row>
    <row r="19" customFormat="false" ht="14.25" hidden="false" customHeight="true" outlineLevel="0" collapsed="false">
      <c r="B19" s="537" t="s">
        <v>64</v>
      </c>
      <c r="C19" s="554"/>
      <c r="D19" s="554"/>
      <c r="E19" s="554"/>
      <c r="F19" s="554"/>
      <c r="G19" s="554"/>
      <c r="H19" s="554"/>
      <c r="I19" s="554"/>
      <c r="J19" s="534"/>
      <c r="K19" s="534"/>
      <c r="L19" s="555" t="s">
        <v>464</v>
      </c>
      <c r="M19" s="555"/>
      <c r="N19" s="555"/>
      <c r="O19" s="535"/>
      <c r="P19" s="535"/>
    </row>
    <row r="20" customFormat="false" ht="14.25" hidden="false" customHeight="true" outlineLevel="0" collapsed="false">
      <c r="B20" s="532"/>
      <c r="C20" s="525"/>
      <c r="D20" s="525"/>
      <c r="E20" s="525"/>
      <c r="F20" s="525"/>
      <c r="G20" s="525"/>
      <c r="H20" s="525"/>
      <c r="I20" s="525"/>
      <c r="J20" s="534"/>
      <c r="K20" s="534"/>
      <c r="L20" s="555" t="s">
        <v>464</v>
      </c>
      <c r="M20" s="555"/>
      <c r="N20" s="555"/>
      <c r="O20" s="535"/>
      <c r="P20" s="535"/>
    </row>
    <row r="21" customFormat="false" ht="15" hidden="false" customHeight="true" outlineLevel="0" collapsed="false">
      <c r="B21" s="538"/>
      <c r="C21" s="556"/>
      <c r="D21" s="556"/>
      <c r="E21" s="556"/>
      <c r="F21" s="556"/>
      <c r="G21" s="556"/>
      <c r="H21" s="556"/>
      <c r="I21" s="556"/>
      <c r="J21" s="557" t="s">
        <v>537</v>
      </c>
      <c r="K21" s="557"/>
      <c r="L21" s="557"/>
      <c r="M21" s="557"/>
      <c r="N21" s="557"/>
      <c r="O21" s="541"/>
      <c r="P21" s="541"/>
    </row>
    <row r="22" customFormat="false" ht="14.25" hidden="false" customHeight="true" outlineLevel="0" collapsed="false">
      <c r="B22" s="528"/>
      <c r="C22" s="489"/>
      <c r="D22" s="489"/>
      <c r="E22" s="489"/>
      <c r="F22" s="489"/>
      <c r="G22" s="489"/>
      <c r="H22" s="489"/>
      <c r="I22" s="489"/>
      <c r="J22" s="552"/>
      <c r="K22" s="552"/>
      <c r="L22" s="553" t="s">
        <v>464</v>
      </c>
      <c r="M22" s="553"/>
      <c r="N22" s="553"/>
      <c r="O22" s="531"/>
      <c r="P22" s="531"/>
    </row>
    <row r="23" customFormat="false" ht="14.25" hidden="false" customHeight="true" outlineLevel="0" collapsed="false">
      <c r="B23" s="532"/>
      <c r="C23" s="554"/>
      <c r="D23" s="554"/>
      <c r="E23" s="554"/>
      <c r="F23" s="554"/>
      <c r="G23" s="554"/>
      <c r="H23" s="554"/>
      <c r="I23" s="554"/>
      <c r="J23" s="534"/>
      <c r="K23" s="534"/>
      <c r="L23" s="555" t="s">
        <v>464</v>
      </c>
      <c r="M23" s="555"/>
      <c r="N23" s="555"/>
      <c r="O23" s="535"/>
      <c r="P23" s="535"/>
    </row>
    <row r="24" customFormat="false" ht="14.25" hidden="false" customHeight="true" outlineLevel="0" collapsed="false">
      <c r="B24" s="532"/>
      <c r="C24" s="554"/>
      <c r="D24" s="554"/>
      <c r="E24" s="554"/>
      <c r="F24" s="554"/>
      <c r="G24" s="554"/>
      <c r="H24" s="554"/>
      <c r="I24" s="554"/>
      <c r="J24" s="534"/>
      <c r="K24" s="534"/>
      <c r="L24" s="555" t="s">
        <v>464</v>
      </c>
      <c r="M24" s="555"/>
      <c r="N24" s="555"/>
      <c r="O24" s="535"/>
      <c r="P24" s="535"/>
    </row>
    <row r="25" customFormat="false" ht="14.25" hidden="false" customHeight="true" outlineLevel="0" collapsed="false">
      <c r="B25" s="536"/>
      <c r="C25" s="554"/>
      <c r="D25" s="554"/>
      <c r="E25" s="554"/>
      <c r="F25" s="554"/>
      <c r="G25" s="554"/>
      <c r="H25" s="554"/>
      <c r="I25" s="554"/>
      <c r="J25" s="534"/>
      <c r="K25" s="534"/>
      <c r="L25" s="555" t="s">
        <v>464</v>
      </c>
      <c r="M25" s="555"/>
      <c r="N25" s="555"/>
      <c r="O25" s="535"/>
      <c r="P25" s="535"/>
    </row>
    <row r="26" customFormat="false" ht="14.25" hidden="false" customHeight="true" outlineLevel="0" collapsed="false">
      <c r="B26" s="536"/>
      <c r="C26" s="554"/>
      <c r="D26" s="554"/>
      <c r="E26" s="554"/>
      <c r="F26" s="554"/>
      <c r="G26" s="554"/>
      <c r="H26" s="554"/>
      <c r="I26" s="554"/>
      <c r="J26" s="534"/>
      <c r="K26" s="534"/>
      <c r="L26" s="555" t="s">
        <v>464</v>
      </c>
      <c r="M26" s="555"/>
      <c r="N26" s="555"/>
      <c r="O26" s="535"/>
      <c r="P26" s="535"/>
    </row>
    <row r="27" customFormat="false" ht="14.25" hidden="false" customHeight="true" outlineLevel="0" collapsed="false">
      <c r="B27" s="536"/>
      <c r="C27" s="554"/>
      <c r="D27" s="554"/>
      <c r="E27" s="554"/>
      <c r="F27" s="554"/>
      <c r="G27" s="554"/>
      <c r="H27" s="554"/>
      <c r="I27" s="554"/>
      <c r="J27" s="534"/>
      <c r="K27" s="534"/>
      <c r="L27" s="555" t="s">
        <v>464</v>
      </c>
      <c r="M27" s="555"/>
      <c r="N27" s="555"/>
      <c r="O27" s="535"/>
      <c r="P27" s="535"/>
    </row>
    <row r="28" customFormat="false" ht="14.25" hidden="false" customHeight="true" outlineLevel="0" collapsed="false">
      <c r="B28" s="537" t="s">
        <v>64</v>
      </c>
      <c r="C28" s="554"/>
      <c r="D28" s="554"/>
      <c r="E28" s="554"/>
      <c r="F28" s="554"/>
      <c r="G28" s="554"/>
      <c r="H28" s="554"/>
      <c r="I28" s="554"/>
      <c r="J28" s="534"/>
      <c r="K28" s="534"/>
      <c r="L28" s="555" t="s">
        <v>464</v>
      </c>
      <c r="M28" s="555"/>
      <c r="N28" s="555"/>
      <c r="O28" s="535"/>
      <c r="P28" s="535"/>
    </row>
    <row r="29" customFormat="false" ht="14.25" hidden="false" customHeight="true" outlineLevel="0" collapsed="false">
      <c r="B29" s="532"/>
      <c r="C29" s="525"/>
      <c r="D29" s="525"/>
      <c r="E29" s="525"/>
      <c r="F29" s="525"/>
      <c r="G29" s="525"/>
      <c r="H29" s="525"/>
      <c r="I29" s="525"/>
      <c r="J29" s="534"/>
      <c r="K29" s="534"/>
      <c r="L29" s="555" t="s">
        <v>464</v>
      </c>
      <c r="M29" s="555"/>
      <c r="N29" s="555"/>
      <c r="O29" s="535"/>
      <c r="P29" s="535"/>
    </row>
    <row r="30" customFormat="false" ht="15" hidden="false" customHeight="true" outlineLevel="0" collapsed="false">
      <c r="B30" s="538"/>
      <c r="C30" s="556"/>
      <c r="D30" s="556"/>
      <c r="E30" s="556"/>
      <c r="F30" s="556"/>
      <c r="G30" s="556"/>
      <c r="H30" s="556"/>
      <c r="I30" s="556"/>
      <c r="J30" s="557" t="s">
        <v>537</v>
      </c>
      <c r="K30" s="557"/>
      <c r="L30" s="557"/>
      <c r="M30" s="557"/>
      <c r="N30" s="557"/>
      <c r="O30" s="541"/>
      <c r="P30" s="541"/>
    </row>
    <row r="31" customFormat="false" ht="14.25" hidden="false" customHeight="true" outlineLevel="0" collapsed="false">
      <c r="B31" s="528"/>
      <c r="C31" s="489"/>
      <c r="D31" s="489"/>
      <c r="E31" s="489"/>
      <c r="F31" s="489"/>
      <c r="G31" s="489"/>
      <c r="H31" s="489"/>
      <c r="I31" s="489"/>
      <c r="J31" s="552"/>
      <c r="K31" s="552"/>
      <c r="L31" s="553" t="s">
        <v>464</v>
      </c>
      <c r="M31" s="553"/>
      <c r="N31" s="553"/>
      <c r="O31" s="531"/>
      <c r="P31" s="531"/>
    </row>
    <row r="32" customFormat="false" ht="14.25" hidden="false" customHeight="true" outlineLevel="0" collapsed="false">
      <c r="B32" s="532"/>
      <c r="C32" s="554"/>
      <c r="D32" s="554"/>
      <c r="E32" s="554"/>
      <c r="F32" s="554"/>
      <c r="G32" s="554"/>
      <c r="H32" s="554"/>
      <c r="I32" s="554"/>
      <c r="J32" s="534"/>
      <c r="K32" s="534"/>
      <c r="L32" s="555" t="s">
        <v>464</v>
      </c>
      <c r="M32" s="555"/>
      <c r="N32" s="555"/>
      <c r="O32" s="535"/>
      <c r="P32" s="535"/>
    </row>
    <row r="33" customFormat="false" ht="14.25" hidden="false" customHeight="true" outlineLevel="0" collapsed="false">
      <c r="B33" s="532"/>
      <c r="C33" s="554"/>
      <c r="D33" s="554"/>
      <c r="E33" s="554"/>
      <c r="F33" s="554"/>
      <c r="G33" s="554"/>
      <c r="H33" s="554"/>
      <c r="I33" s="554"/>
      <c r="J33" s="534"/>
      <c r="K33" s="534"/>
      <c r="L33" s="555" t="s">
        <v>464</v>
      </c>
      <c r="M33" s="555"/>
      <c r="N33" s="555"/>
      <c r="O33" s="535"/>
      <c r="P33" s="535"/>
    </row>
    <row r="34" customFormat="false" ht="14.25" hidden="false" customHeight="true" outlineLevel="0" collapsed="false">
      <c r="B34" s="536"/>
      <c r="C34" s="554"/>
      <c r="D34" s="554"/>
      <c r="E34" s="554"/>
      <c r="F34" s="554"/>
      <c r="G34" s="554"/>
      <c r="H34" s="554"/>
      <c r="I34" s="554"/>
      <c r="J34" s="534"/>
      <c r="K34" s="534"/>
      <c r="L34" s="555" t="s">
        <v>464</v>
      </c>
      <c r="M34" s="555"/>
      <c r="N34" s="555"/>
      <c r="O34" s="535"/>
      <c r="P34" s="535"/>
    </row>
    <row r="35" customFormat="false" ht="14.25" hidden="false" customHeight="true" outlineLevel="0" collapsed="false">
      <c r="B35" s="536"/>
      <c r="C35" s="554"/>
      <c r="D35" s="554"/>
      <c r="E35" s="554"/>
      <c r="F35" s="554"/>
      <c r="G35" s="554"/>
      <c r="H35" s="554"/>
      <c r="I35" s="554"/>
      <c r="J35" s="534"/>
      <c r="K35" s="534"/>
      <c r="L35" s="555" t="s">
        <v>464</v>
      </c>
      <c r="M35" s="555"/>
      <c r="N35" s="555"/>
      <c r="O35" s="535"/>
      <c r="P35" s="535"/>
    </row>
    <row r="36" customFormat="false" ht="14.25" hidden="false" customHeight="true" outlineLevel="0" collapsed="false">
      <c r="B36" s="536"/>
      <c r="C36" s="554"/>
      <c r="D36" s="554"/>
      <c r="E36" s="554"/>
      <c r="F36" s="554"/>
      <c r="G36" s="554"/>
      <c r="H36" s="554"/>
      <c r="I36" s="554"/>
      <c r="J36" s="534"/>
      <c r="K36" s="534"/>
      <c r="L36" s="555" t="s">
        <v>464</v>
      </c>
      <c r="M36" s="555"/>
      <c r="N36" s="555"/>
      <c r="O36" s="535"/>
      <c r="P36" s="535"/>
    </row>
    <row r="37" customFormat="false" ht="14.25" hidden="false" customHeight="true" outlineLevel="0" collapsed="false">
      <c r="B37" s="537" t="s">
        <v>64</v>
      </c>
      <c r="C37" s="554"/>
      <c r="D37" s="554"/>
      <c r="E37" s="554"/>
      <c r="F37" s="554"/>
      <c r="G37" s="554"/>
      <c r="H37" s="554"/>
      <c r="I37" s="554"/>
      <c r="J37" s="534"/>
      <c r="K37" s="534"/>
      <c r="L37" s="555" t="s">
        <v>464</v>
      </c>
      <c r="M37" s="555"/>
      <c r="N37" s="555"/>
      <c r="O37" s="535"/>
      <c r="P37" s="535"/>
    </row>
    <row r="38" customFormat="false" ht="14.25" hidden="false" customHeight="true" outlineLevel="0" collapsed="false">
      <c r="B38" s="532"/>
      <c r="C38" s="525"/>
      <c r="D38" s="525"/>
      <c r="E38" s="525"/>
      <c r="F38" s="525"/>
      <c r="G38" s="525"/>
      <c r="H38" s="525"/>
      <c r="I38" s="525"/>
      <c r="J38" s="534"/>
      <c r="K38" s="534"/>
      <c r="L38" s="555" t="s">
        <v>464</v>
      </c>
      <c r="M38" s="555"/>
      <c r="N38" s="555"/>
      <c r="O38" s="535"/>
      <c r="P38" s="535"/>
    </row>
    <row r="39" customFormat="false" ht="15" hidden="false" customHeight="true" outlineLevel="0" collapsed="false">
      <c r="B39" s="538"/>
      <c r="C39" s="556"/>
      <c r="D39" s="556"/>
      <c r="E39" s="556"/>
      <c r="F39" s="556"/>
      <c r="G39" s="556"/>
      <c r="H39" s="556"/>
      <c r="I39" s="556"/>
      <c r="J39" s="557" t="s">
        <v>537</v>
      </c>
      <c r="K39" s="557"/>
      <c r="L39" s="557"/>
      <c r="M39" s="557"/>
      <c r="N39" s="557"/>
      <c r="O39" s="541"/>
      <c r="P39" s="541"/>
    </row>
    <row r="40" customFormat="false" ht="11.25" hidden="false" customHeight="true" outlineLevel="0" collapsed="false">
      <c r="B40" s="511"/>
      <c r="C40" s="511"/>
      <c r="D40" s="511"/>
      <c r="E40" s="511"/>
      <c r="F40" s="511"/>
      <c r="G40" s="511"/>
      <c r="H40" s="511"/>
      <c r="I40" s="511"/>
      <c r="J40" s="489" t="s">
        <v>538</v>
      </c>
      <c r="K40" s="489"/>
      <c r="L40" s="489"/>
      <c r="M40" s="489"/>
      <c r="N40" s="489"/>
      <c r="O40" s="531"/>
      <c r="P40" s="531"/>
    </row>
    <row r="41" customFormat="false" ht="11.25" hidden="false" customHeight="true" outlineLevel="0" collapsed="false">
      <c r="B41" s="511"/>
      <c r="C41" s="511"/>
      <c r="D41" s="511"/>
      <c r="E41" s="511"/>
      <c r="F41" s="511"/>
      <c r="G41" s="511"/>
      <c r="H41" s="511"/>
      <c r="I41" s="511"/>
      <c r="J41" s="489"/>
      <c r="K41" s="489"/>
      <c r="L41" s="489"/>
      <c r="M41" s="489"/>
      <c r="N41" s="489"/>
      <c r="O41" s="531"/>
      <c r="P41" s="531"/>
    </row>
    <row r="42" s="491" customFormat="true" ht="12" hidden="false" customHeight="true" outlineLevel="0" collapsed="false">
      <c r="B42" s="492" t="s">
        <v>539</v>
      </c>
      <c r="C42" s="493" t="s">
        <v>540</v>
      </c>
      <c r="D42" s="493"/>
      <c r="E42" s="493"/>
      <c r="F42" s="493"/>
      <c r="G42" s="493"/>
      <c r="H42" s="493"/>
      <c r="I42" s="493"/>
      <c r="J42" s="493"/>
      <c r="K42" s="493"/>
      <c r="L42" s="493"/>
      <c r="M42" s="493"/>
      <c r="N42" s="493"/>
      <c r="O42" s="493"/>
      <c r="P42" s="493"/>
    </row>
    <row r="43" s="494" customFormat="true" ht="12" hidden="false" customHeight="true" outlineLevel="0" collapsed="false">
      <c r="B43" s="495" t="s">
        <v>539</v>
      </c>
      <c r="C43" s="496" t="s">
        <v>541</v>
      </c>
      <c r="D43" s="496"/>
      <c r="E43" s="496"/>
      <c r="F43" s="496"/>
      <c r="G43" s="496"/>
      <c r="H43" s="496"/>
      <c r="I43" s="496"/>
      <c r="J43" s="496"/>
      <c r="K43" s="496"/>
      <c r="L43" s="496"/>
      <c r="M43" s="496"/>
      <c r="N43" s="496"/>
      <c r="O43" s="496"/>
      <c r="P43" s="496"/>
    </row>
    <row r="44" s="497" customFormat="true" ht="7.5" hidden="false" customHeight="true" outlineLevel="0" collapsed="false"/>
    <row r="45" customFormat="false" ht="15" hidden="false" customHeight="true" outlineLevel="0" collapsed="false">
      <c r="B45" s="450" t="s">
        <v>561</v>
      </c>
    </row>
    <row r="46" customFormat="false" ht="11.25" hidden="false" customHeight="true" outlineLevel="0" collapsed="false">
      <c r="B46" s="498" t="s">
        <v>543</v>
      </c>
      <c r="C46" s="498"/>
      <c r="D46" s="498"/>
      <c r="E46" s="498"/>
    </row>
    <row r="47" customFormat="false" ht="11.25" hidden="false" customHeight="true" outlineLevel="0" collapsed="false">
      <c r="B47" s="498"/>
      <c r="C47" s="498"/>
      <c r="D47" s="498"/>
      <c r="E47" s="498"/>
    </row>
    <row r="48" customFormat="false" ht="11.25" hidden="false" customHeight="true" outlineLevel="0" collapsed="false">
      <c r="B48" s="499"/>
      <c r="C48" s="499"/>
      <c r="D48" s="499"/>
      <c r="E48" s="500" t="s">
        <v>264</v>
      </c>
      <c r="F48" s="498" t="s">
        <v>544</v>
      </c>
      <c r="G48" s="498"/>
      <c r="H48" s="498"/>
      <c r="I48" s="501" t="s">
        <v>545</v>
      </c>
      <c r="J48" s="558" t="s">
        <v>562</v>
      </c>
      <c r="K48" s="558"/>
      <c r="L48" s="558"/>
      <c r="M48" s="558"/>
      <c r="N48" s="558"/>
      <c r="O48" s="558"/>
    </row>
    <row r="49" customFormat="false" ht="11.25" hidden="false" customHeight="true" outlineLevel="0" collapsed="false">
      <c r="B49" s="499"/>
      <c r="C49" s="499"/>
      <c r="D49" s="499"/>
      <c r="E49" s="500"/>
      <c r="F49" s="498"/>
      <c r="G49" s="498"/>
      <c r="H49" s="498"/>
      <c r="I49" s="501"/>
      <c r="J49" s="558"/>
      <c r="K49" s="558"/>
      <c r="L49" s="558"/>
      <c r="M49" s="558"/>
      <c r="N49" s="558"/>
      <c r="O49" s="558"/>
    </row>
    <row r="50" s="503" customFormat="true" ht="7.5" hidden="false" customHeight="true" outlineLevel="0" collapsed="false"/>
    <row r="51" s="494" customFormat="true" ht="12" hidden="false" customHeight="true" outlineLevel="0" collapsed="false">
      <c r="B51" s="494" t="s">
        <v>547</v>
      </c>
    </row>
    <row r="52" s="494" customFormat="true" ht="12" hidden="false" customHeight="true" outlineLevel="0" collapsed="false">
      <c r="B52" s="495" t="n">
        <v>1</v>
      </c>
      <c r="C52" s="494" t="s">
        <v>548</v>
      </c>
    </row>
    <row r="53" s="494" customFormat="true" ht="12" hidden="false" customHeight="true" outlineLevel="0" collapsed="false">
      <c r="B53" s="495" t="n">
        <v>2</v>
      </c>
      <c r="C53" s="504" t="s">
        <v>549</v>
      </c>
      <c r="D53" s="504"/>
      <c r="E53" s="504"/>
      <c r="F53" s="504"/>
      <c r="G53" s="504"/>
      <c r="H53" s="504"/>
      <c r="I53" s="504"/>
      <c r="J53" s="504"/>
      <c r="K53" s="504"/>
      <c r="L53" s="504"/>
      <c r="M53" s="504"/>
      <c r="N53" s="504"/>
      <c r="O53" s="504"/>
      <c r="P53" s="504"/>
    </row>
    <row r="54" s="494" customFormat="true" ht="12" hidden="false" customHeight="true" outlineLevel="0" collapsed="false">
      <c r="C54" s="504"/>
      <c r="D54" s="504"/>
      <c r="E54" s="504"/>
      <c r="F54" s="504"/>
      <c r="G54" s="504"/>
      <c r="H54" s="504"/>
      <c r="I54" s="504"/>
      <c r="J54" s="504"/>
      <c r="K54" s="504"/>
      <c r="L54" s="504"/>
      <c r="M54" s="504"/>
      <c r="N54" s="504"/>
      <c r="O54" s="504"/>
      <c r="P54" s="504"/>
    </row>
    <row r="55" s="494" customFormat="true" ht="12" hidden="false" customHeight="true" outlineLevel="0" collapsed="false">
      <c r="B55" s="495" t="n">
        <v>3</v>
      </c>
      <c r="C55" s="494" t="s">
        <v>563</v>
      </c>
    </row>
    <row r="56" s="494" customFormat="true" ht="12" hidden="false" customHeight="true" outlineLevel="0" collapsed="false">
      <c r="C56" s="559" t="s">
        <v>564</v>
      </c>
    </row>
    <row r="57" s="494" customFormat="true" ht="12" hidden="false" customHeight="true" outlineLevel="0" collapsed="false">
      <c r="B57" s="495" t="n">
        <v>4</v>
      </c>
      <c r="C57" s="504" t="s">
        <v>565</v>
      </c>
      <c r="D57" s="504"/>
      <c r="E57" s="504"/>
      <c r="F57" s="504"/>
      <c r="G57" s="504"/>
      <c r="H57" s="504"/>
      <c r="I57" s="504"/>
      <c r="J57" s="504"/>
      <c r="K57" s="504"/>
      <c r="L57" s="504"/>
      <c r="M57" s="504"/>
      <c r="N57" s="504"/>
      <c r="O57" s="504"/>
      <c r="P57" s="504"/>
    </row>
    <row r="58" s="494" customFormat="true" ht="12" hidden="false" customHeight="true" outlineLevel="0" collapsed="false">
      <c r="C58" s="504"/>
      <c r="D58" s="504"/>
      <c r="E58" s="504"/>
      <c r="F58" s="504"/>
      <c r="G58" s="504"/>
      <c r="H58" s="504"/>
      <c r="I58" s="504"/>
      <c r="J58" s="504"/>
      <c r="K58" s="504"/>
      <c r="L58" s="504"/>
      <c r="M58" s="504"/>
      <c r="N58" s="504"/>
      <c r="O58" s="504"/>
      <c r="P58" s="504"/>
    </row>
    <row r="59" s="497" customFormat="true" ht="10.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sheetData>
  <mergeCells count="166">
    <mergeCell ref="B2:P2"/>
    <mergeCell ref="B3:P3"/>
    <mergeCell ref="B5:C5"/>
    <mergeCell ref="D5:H5"/>
    <mergeCell ref="J5:L5"/>
    <mergeCell ref="M5:P5"/>
    <mergeCell ref="B7:P7"/>
    <mergeCell ref="B8:D8"/>
    <mergeCell ref="E8:F8"/>
    <mergeCell ref="H8:I8"/>
    <mergeCell ref="K8:L8"/>
    <mergeCell ref="N8:P8"/>
    <mergeCell ref="B9:D9"/>
    <mergeCell ref="E9:G9"/>
    <mergeCell ref="H9:J9"/>
    <mergeCell ref="K9:M9"/>
    <mergeCell ref="N9:P9"/>
    <mergeCell ref="B11:P11"/>
    <mergeCell ref="C12:E12"/>
    <mergeCell ref="F12:I12"/>
    <mergeCell ref="J12:N12"/>
    <mergeCell ref="O12:P12"/>
    <mergeCell ref="C13:E13"/>
    <mergeCell ref="F13:I13"/>
    <mergeCell ref="J13:K13"/>
    <mergeCell ref="M13:N13"/>
    <mergeCell ref="O13:P13"/>
    <mergeCell ref="C14:E14"/>
    <mergeCell ref="F14:I14"/>
    <mergeCell ref="J14:K14"/>
    <mergeCell ref="M14:N14"/>
    <mergeCell ref="O14:P14"/>
    <mergeCell ref="C15:E15"/>
    <mergeCell ref="F15:I15"/>
    <mergeCell ref="J15:K15"/>
    <mergeCell ref="M15:N15"/>
    <mergeCell ref="O15:P15"/>
    <mergeCell ref="B16:B18"/>
    <mergeCell ref="C16:E16"/>
    <mergeCell ref="F16:I16"/>
    <mergeCell ref="J16:K16"/>
    <mergeCell ref="M16:N16"/>
    <mergeCell ref="O16:P16"/>
    <mergeCell ref="C17:E17"/>
    <mergeCell ref="F17:I17"/>
    <mergeCell ref="J17:K17"/>
    <mergeCell ref="M17:N17"/>
    <mergeCell ref="O17:P17"/>
    <mergeCell ref="C18:E18"/>
    <mergeCell ref="F18:I18"/>
    <mergeCell ref="J18:K18"/>
    <mergeCell ref="M18:N18"/>
    <mergeCell ref="O18:P18"/>
    <mergeCell ref="C19:E19"/>
    <mergeCell ref="F19:I19"/>
    <mergeCell ref="J19:K19"/>
    <mergeCell ref="M19:N19"/>
    <mergeCell ref="O19:P19"/>
    <mergeCell ref="C20:E20"/>
    <mergeCell ref="F20:I20"/>
    <mergeCell ref="J20:K20"/>
    <mergeCell ref="M20:N20"/>
    <mergeCell ref="O20:P20"/>
    <mergeCell ref="C21:I21"/>
    <mergeCell ref="J21:N21"/>
    <mergeCell ref="O21:P21"/>
    <mergeCell ref="C22:E22"/>
    <mergeCell ref="F22:I22"/>
    <mergeCell ref="J22:K22"/>
    <mergeCell ref="M22:N22"/>
    <mergeCell ref="O22:P22"/>
    <mergeCell ref="C23:E23"/>
    <mergeCell ref="F23:I23"/>
    <mergeCell ref="J23:K23"/>
    <mergeCell ref="M23:N23"/>
    <mergeCell ref="O23:P23"/>
    <mergeCell ref="C24:E24"/>
    <mergeCell ref="F24:I24"/>
    <mergeCell ref="J24:K24"/>
    <mergeCell ref="M24:N24"/>
    <mergeCell ref="O24:P24"/>
    <mergeCell ref="B25:B27"/>
    <mergeCell ref="C25:E25"/>
    <mergeCell ref="F25:I25"/>
    <mergeCell ref="J25:K25"/>
    <mergeCell ref="M25:N25"/>
    <mergeCell ref="O25:P25"/>
    <mergeCell ref="C26:E26"/>
    <mergeCell ref="F26:I26"/>
    <mergeCell ref="J26:K26"/>
    <mergeCell ref="M26:N26"/>
    <mergeCell ref="O26:P26"/>
    <mergeCell ref="C27:E27"/>
    <mergeCell ref="F27:I27"/>
    <mergeCell ref="J27:K27"/>
    <mergeCell ref="M27:N27"/>
    <mergeCell ref="O27:P27"/>
    <mergeCell ref="C28:E28"/>
    <mergeCell ref="F28:I28"/>
    <mergeCell ref="J28:K28"/>
    <mergeCell ref="M28:N28"/>
    <mergeCell ref="O28:P28"/>
    <mergeCell ref="C29:E29"/>
    <mergeCell ref="F29:I29"/>
    <mergeCell ref="J29:K29"/>
    <mergeCell ref="M29:N29"/>
    <mergeCell ref="O29:P29"/>
    <mergeCell ref="C30:I30"/>
    <mergeCell ref="J30:N30"/>
    <mergeCell ref="O30:P30"/>
    <mergeCell ref="C31:E31"/>
    <mergeCell ref="F31:I31"/>
    <mergeCell ref="J31:K31"/>
    <mergeCell ref="M31:N31"/>
    <mergeCell ref="O31:P31"/>
    <mergeCell ref="C32:E32"/>
    <mergeCell ref="F32:I32"/>
    <mergeCell ref="J32:K32"/>
    <mergeCell ref="M32:N32"/>
    <mergeCell ref="O32:P32"/>
    <mergeCell ref="C33:E33"/>
    <mergeCell ref="F33:I33"/>
    <mergeCell ref="J33:K33"/>
    <mergeCell ref="M33:N33"/>
    <mergeCell ref="O33:P33"/>
    <mergeCell ref="B34:B36"/>
    <mergeCell ref="C34:E34"/>
    <mergeCell ref="F34:I34"/>
    <mergeCell ref="J34:K34"/>
    <mergeCell ref="M34:N34"/>
    <mergeCell ref="O34:P34"/>
    <mergeCell ref="C35:E35"/>
    <mergeCell ref="F35:I35"/>
    <mergeCell ref="J35:K35"/>
    <mergeCell ref="M35:N35"/>
    <mergeCell ref="O35:P35"/>
    <mergeCell ref="C36:E36"/>
    <mergeCell ref="F36:I36"/>
    <mergeCell ref="J36:K36"/>
    <mergeCell ref="M36:N36"/>
    <mergeCell ref="O36:P36"/>
    <mergeCell ref="C37:E37"/>
    <mergeCell ref="F37:I37"/>
    <mergeCell ref="J37:K37"/>
    <mergeCell ref="M37:N37"/>
    <mergeCell ref="O37:P37"/>
    <mergeCell ref="C38:E38"/>
    <mergeCell ref="F38:I38"/>
    <mergeCell ref="J38:K38"/>
    <mergeCell ref="M38:N38"/>
    <mergeCell ref="O38:P38"/>
    <mergeCell ref="C39:I39"/>
    <mergeCell ref="J39:N39"/>
    <mergeCell ref="O39:P39"/>
    <mergeCell ref="J40:N41"/>
    <mergeCell ref="O40:P41"/>
    <mergeCell ref="C42:P42"/>
    <mergeCell ref="C43:P43"/>
    <mergeCell ref="B46:E47"/>
    <mergeCell ref="B48:D49"/>
    <mergeCell ref="E48:E49"/>
    <mergeCell ref="F48:H49"/>
    <mergeCell ref="I48:I49"/>
    <mergeCell ref="J48:O49"/>
    <mergeCell ref="C53:P54"/>
    <mergeCell ref="C57:P58"/>
  </mergeCells>
  <printOptions headings="false" gridLines="false" gridLinesSet="true" horizontalCentered="true" verticalCentered="true"/>
  <pageMargins left="0.39375" right="0.39375" top="0.590972222222222" bottom="0.39375" header="0.275694444444444" footer="0.511811023622047"/>
  <pageSetup paperSize="9" scale="87"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P12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 activeCellId="0" sqref="B1"/>
    </sheetView>
  </sheetViews>
  <sheetFormatPr defaultColWidth="9.33984375" defaultRowHeight="12.75" customHeight="false" zeroHeight="false" outlineLevelRow="0" outlineLevelCol="0"/>
  <cols>
    <col collapsed="false" customWidth="true" hidden="false" outlineLevel="0" max="1" min="1" style="450" width="1"/>
    <col collapsed="false" customWidth="true" hidden="false" outlineLevel="0" max="2" min="2" style="450" width="7"/>
    <col collapsed="false" customWidth="true" hidden="false" outlineLevel="0" max="5" min="3" style="450" width="6.45"/>
    <col collapsed="false" customWidth="true" hidden="false" outlineLevel="0" max="9" min="6" style="450" width="6.66"/>
    <col collapsed="false" customWidth="true" hidden="false" outlineLevel="0" max="12" min="10" style="450" width="7.45"/>
    <col collapsed="false" customWidth="true" hidden="false" outlineLevel="0" max="14" min="13" style="450" width="6.66"/>
    <col collapsed="false" customWidth="true" hidden="false" outlineLevel="0" max="15" min="15" style="450" width="17.34"/>
    <col collapsed="false" customWidth="true" hidden="false" outlineLevel="0" max="16" min="16" style="450" width="1.33"/>
    <col collapsed="false" customWidth="true" hidden="false" outlineLevel="0" max="17" min="17" style="450" width="5.78"/>
    <col collapsed="false" customWidth="false" hidden="false" outlineLevel="0" max="16384" min="18" style="450" width="9.34"/>
  </cols>
  <sheetData>
    <row r="1" customFormat="false" ht="7.5" hidden="false" customHeight="true" outlineLevel="0" collapsed="false"/>
    <row r="2" customFormat="false" ht="18" hidden="false" customHeight="true" outlineLevel="0" collapsed="false">
      <c r="B2" s="454" t="s">
        <v>566</v>
      </c>
      <c r="C2" s="454"/>
      <c r="D2" s="454"/>
      <c r="E2" s="454"/>
      <c r="F2" s="454"/>
      <c r="G2" s="454"/>
      <c r="H2" s="454"/>
      <c r="I2" s="454"/>
      <c r="J2" s="454"/>
      <c r="K2" s="454"/>
      <c r="L2" s="454"/>
      <c r="M2" s="454"/>
      <c r="N2" s="454"/>
      <c r="O2" s="454"/>
    </row>
    <row r="3" customFormat="false" ht="18" hidden="false" customHeight="true" outlineLevel="0" collapsed="false">
      <c r="B3" s="454" t="s">
        <v>567</v>
      </c>
      <c r="C3" s="454"/>
      <c r="D3" s="454"/>
      <c r="E3" s="454"/>
      <c r="F3" s="454"/>
      <c r="G3" s="454"/>
      <c r="H3" s="454"/>
      <c r="I3" s="454"/>
      <c r="J3" s="454"/>
      <c r="K3" s="454"/>
      <c r="L3" s="454"/>
      <c r="M3" s="454"/>
      <c r="N3" s="454"/>
      <c r="O3" s="454"/>
    </row>
    <row r="4" customFormat="false" ht="7.5" hidden="false" customHeight="true" outlineLevel="0" collapsed="false">
      <c r="B4" s="458"/>
      <c r="C4" s="458"/>
      <c r="D4" s="458"/>
      <c r="E4" s="458"/>
      <c r="F4" s="458"/>
      <c r="G4" s="458"/>
      <c r="H4" s="458"/>
      <c r="I4" s="458"/>
      <c r="J4" s="458"/>
      <c r="K4" s="458"/>
      <c r="L4" s="458"/>
      <c r="M4" s="458"/>
      <c r="N4" s="458"/>
      <c r="O4" s="458"/>
      <c r="P4" s="458"/>
    </row>
    <row r="5" customFormat="false" ht="18" hidden="false" customHeight="true" outlineLevel="0" collapsed="false">
      <c r="B5" s="459" t="s">
        <v>260</v>
      </c>
      <c r="C5" s="459"/>
      <c r="D5" s="453"/>
      <c r="E5" s="453"/>
      <c r="F5" s="453"/>
      <c r="G5" s="453"/>
      <c r="H5" s="453"/>
      <c r="I5" s="458"/>
      <c r="J5" s="459" t="s">
        <v>526</v>
      </c>
      <c r="K5" s="459"/>
      <c r="L5" s="459"/>
      <c r="M5" s="453"/>
      <c r="N5" s="453"/>
      <c r="O5" s="453"/>
      <c r="P5" s="458"/>
    </row>
    <row r="6" customFormat="false" ht="7.5" hidden="false" customHeight="true" outlineLevel="0" collapsed="false">
      <c r="B6" s="458"/>
      <c r="C6" s="458"/>
      <c r="D6" s="458"/>
      <c r="E6" s="458"/>
      <c r="F6" s="458"/>
      <c r="G6" s="458"/>
      <c r="H6" s="458"/>
      <c r="I6" s="458"/>
      <c r="J6" s="458"/>
      <c r="K6" s="458"/>
      <c r="L6" s="458"/>
      <c r="M6" s="458"/>
      <c r="N6" s="458"/>
      <c r="O6" s="458"/>
      <c r="P6" s="458"/>
    </row>
    <row r="7" customFormat="false" ht="13.5" hidden="false" customHeight="true" outlineLevel="0" collapsed="false">
      <c r="B7" s="560" t="s">
        <v>568</v>
      </c>
      <c r="C7" s="560"/>
      <c r="D7" s="560"/>
      <c r="E7" s="560"/>
      <c r="F7" s="560"/>
      <c r="G7" s="560"/>
      <c r="H7" s="560"/>
      <c r="I7" s="560"/>
      <c r="J7" s="560"/>
      <c r="K7" s="560"/>
      <c r="L7" s="560"/>
      <c r="M7" s="560"/>
      <c r="N7" s="560"/>
      <c r="O7" s="560"/>
    </row>
    <row r="8" customFormat="false" ht="15" hidden="false" customHeight="true" outlineLevel="0" collapsed="false">
      <c r="B8" s="459" t="s">
        <v>528</v>
      </c>
      <c r="C8" s="459"/>
      <c r="D8" s="459" t="s">
        <v>569</v>
      </c>
      <c r="E8" s="459" t="s">
        <v>570</v>
      </c>
      <c r="F8" s="459" t="s">
        <v>571</v>
      </c>
      <c r="G8" s="459" t="s">
        <v>572</v>
      </c>
      <c r="H8" s="459" t="s">
        <v>573</v>
      </c>
      <c r="I8" s="459" t="s">
        <v>574</v>
      </c>
      <c r="J8" s="459" t="s">
        <v>575</v>
      </c>
      <c r="K8" s="459" t="s">
        <v>576</v>
      </c>
      <c r="L8" s="459" t="s">
        <v>577</v>
      </c>
      <c r="M8" s="459" t="s">
        <v>578</v>
      </c>
      <c r="N8" s="561" t="s">
        <v>579</v>
      </c>
      <c r="O8" s="562" t="s">
        <v>580</v>
      </c>
    </row>
    <row r="9" customFormat="false" ht="18" hidden="false" customHeight="true" outlineLevel="0" collapsed="false">
      <c r="B9" s="459" t="s">
        <v>530</v>
      </c>
      <c r="C9" s="459"/>
      <c r="D9" s="563"/>
      <c r="E9" s="563"/>
      <c r="F9" s="563"/>
      <c r="G9" s="563"/>
      <c r="H9" s="563"/>
      <c r="I9" s="563"/>
      <c r="J9" s="563"/>
      <c r="K9" s="563"/>
      <c r="L9" s="563"/>
      <c r="M9" s="563"/>
      <c r="N9" s="564"/>
      <c r="O9" s="565"/>
    </row>
    <row r="10" customFormat="false" ht="7.5" hidden="false" customHeight="true" outlineLevel="0" collapsed="false"/>
    <row r="11" customFormat="false" ht="13.5" hidden="false" customHeight="true" outlineLevel="0" collapsed="false">
      <c r="B11" s="460" t="s">
        <v>581</v>
      </c>
      <c r="C11" s="460"/>
      <c r="D11" s="460"/>
      <c r="E11" s="460"/>
      <c r="F11" s="460"/>
      <c r="G11" s="460"/>
      <c r="H11" s="460"/>
      <c r="I11" s="460"/>
      <c r="J11" s="460"/>
      <c r="K11" s="460"/>
      <c r="L11" s="460"/>
      <c r="M11" s="460"/>
      <c r="N11" s="460"/>
      <c r="O11" s="460"/>
    </row>
    <row r="12" customFormat="false" ht="15" hidden="false" customHeight="true" outlineLevel="0" collapsed="false">
      <c r="B12" s="566" t="s">
        <v>528</v>
      </c>
      <c r="C12" s="567" t="s">
        <v>532</v>
      </c>
      <c r="D12" s="567"/>
      <c r="E12" s="567"/>
      <c r="F12" s="567" t="s">
        <v>533</v>
      </c>
      <c r="G12" s="567"/>
      <c r="H12" s="567"/>
      <c r="I12" s="567"/>
      <c r="J12" s="567" t="s">
        <v>534</v>
      </c>
      <c r="K12" s="567"/>
      <c r="L12" s="567"/>
      <c r="M12" s="568" t="s">
        <v>535</v>
      </c>
      <c r="N12" s="568"/>
      <c r="O12" s="568"/>
    </row>
    <row r="13" customFormat="false" ht="14.25" hidden="false" customHeight="true" outlineLevel="0" collapsed="false">
      <c r="B13" s="569" t="s">
        <v>569</v>
      </c>
      <c r="C13" s="489" t="s">
        <v>536</v>
      </c>
      <c r="D13" s="489"/>
      <c r="E13" s="489"/>
      <c r="F13" s="489"/>
      <c r="G13" s="489"/>
      <c r="H13" s="489"/>
      <c r="I13" s="489"/>
      <c r="J13" s="489"/>
      <c r="K13" s="489"/>
      <c r="L13" s="489"/>
      <c r="M13" s="531"/>
      <c r="N13" s="531"/>
      <c r="O13" s="531"/>
    </row>
    <row r="14" customFormat="false" ht="14.25" hidden="false" customHeight="true" outlineLevel="0" collapsed="false">
      <c r="B14" s="569"/>
      <c r="C14" s="554" t="s">
        <v>536</v>
      </c>
      <c r="D14" s="554"/>
      <c r="E14" s="554"/>
      <c r="F14" s="554"/>
      <c r="G14" s="554"/>
      <c r="H14" s="554"/>
      <c r="I14" s="554"/>
      <c r="J14" s="554"/>
      <c r="K14" s="554"/>
      <c r="L14" s="554"/>
      <c r="M14" s="535"/>
      <c r="N14" s="535"/>
      <c r="O14" s="535"/>
    </row>
    <row r="15" customFormat="false" ht="14.25" hidden="false" customHeight="true" outlineLevel="0" collapsed="false">
      <c r="B15" s="569"/>
      <c r="C15" s="554" t="s">
        <v>536</v>
      </c>
      <c r="D15" s="554"/>
      <c r="E15" s="554"/>
      <c r="F15" s="554"/>
      <c r="G15" s="554"/>
      <c r="H15" s="554"/>
      <c r="I15" s="554"/>
      <c r="J15" s="554"/>
      <c r="K15" s="554"/>
      <c r="L15" s="554"/>
      <c r="M15" s="535"/>
      <c r="N15" s="535"/>
      <c r="O15" s="535"/>
    </row>
    <row r="16" customFormat="false" ht="14.25" hidden="false" customHeight="true" outlineLevel="0" collapsed="false">
      <c r="B16" s="569"/>
      <c r="C16" s="554" t="s">
        <v>536</v>
      </c>
      <c r="D16" s="554"/>
      <c r="E16" s="554"/>
      <c r="F16" s="554"/>
      <c r="G16" s="554"/>
      <c r="H16" s="554"/>
      <c r="I16" s="554"/>
      <c r="J16" s="554"/>
      <c r="K16" s="554"/>
      <c r="L16" s="554"/>
      <c r="M16" s="535"/>
      <c r="N16" s="535"/>
      <c r="O16" s="535"/>
    </row>
    <row r="17" customFormat="false" ht="14.25" hidden="false" customHeight="true" outlineLevel="0" collapsed="false">
      <c r="B17" s="569"/>
      <c r="C17" s="554" t="s">
        <v>536</v>
      </c>
      <c r="D17" s="554"/>
      <c r="E17" s="554"/>
      <c r="F17" s="554"/>
      <c r="G17" s="554"/>
      <c r="H17" s="554"/>
      <c r="I17" s="554"/>
      <c r="J17" s="554"/>
      <c r="K17" s="554"/>
      <c r="L17" s="554"/>
      <c r="M17" s="535"/>
      <c r="N17" s="535"/>
      <c r="O17" s="535"/>
    </row>
    <row r="18" customFormat="false" ht="14.25" hidden="false" customHeight="true" outlineLevel="0" collapsed="false">
      <c r="B18" s="569"/>
      <c r="C18" s="525" t="s">
        <v>536</v>
      </c>
      <c r="D18" s="525"/>
      <c r="E18" s="525"/>
      <c r="F18" s="525"/>
      <c r="G18" s="525"/>
      <c r="H18" s="525"/>
      <c r="I18" s="525"/>
      <c r="J18" s="554"/>
      <c r="K18" s="554"/>
      <c r="L18" s="554"/>
      <c r="M18" s="535"/>
      <c r="N18" s="535"/>
      <c r="O18" s="535"/>
    </row>
    <row r="19" customFormat="false" ht="14.25" hidden="false" customHeight="true" outlineLevel="0" collapsed="false">
      <c r="B19" s="569"/>
      <c r="C19" s="570"/>
      <c r="D19" s="570"/>
      <c r="E19" s="570"/>
      <c r="F19" s="570"/>
      <c r="G19" s="570"/>
      <c r="H19" s="570"/>
      <c r="I19" s="570"/>
      <c r="J19" s="486" t="s">
        <v>582</v>
      </c>
      <c r="K19" s="486"/>
      <c r="L19" s="486"/>
      <c r="M19" s="541"/>
      <c r="N19" s="541"/>
      <c r="O19" s="541"/>
    </row>
    <row r="20" customFormat="false" ht="14.25" hidden="false" customHeight="true" outlineLevel="0" collapsed="false">
      <c r="B20" s="569" t="s">
        <v>570</v>
      </c>
      <c r="C20" s="489" t="s">
        <v>536</v>
      </c>
      <c r="D20" s="489"/>
      <c r="E20" s="489"/>
      <c r="F20" s="489"/>
      <c r="G20" s="489"/>
      <c r="H20" s="489"/>
      <c r="I20" s="489"/>
      <c r="J20" s="489"/>
      <c r="K20" s="489"/>
      <c r="L20" s="489"/>
      <c r="M20" s="531"/>
      <c r="N20" s="531"/>
      <c r="O20" s="531"/>
    </row>
    <row r="21" customFormat="false" ht="14.25" hidden="false" customHeight="true" outlineLevel="0" collapsed="false">
      <c r="B21" s="569"/>
      <c r="C21" s="554" t="s">
        <v>536</v>
      </c>
      <c r="D21" s="554"/>
      <c r="E21" s="554"/>
      <c r="F21" s="554"/>
      <c r="G21" s="554"/>
      <c r="H21" s="554"/>
      <c r="I21" s="554"/>
      <c r="J21" s="554"/>
      <c r="K21" s="554"/>
      <c r="L21" s="554"/>
      <c r="M21" s="535"/>
      <c r="N21" s="535"/>
      <c r="O21" s="535"/>
    </row>
    <row r="22" customFormat="false" ht="14.25" hidden="false" customHeight="true" outlineLevel="0" collapsed="false">
      <c r="B22" s="569"/>
      <c r="C22" s="554" t="s">
        <v>536</v>
      </c>
      <c r="D22" s="554"/>
      <c r="E22" s="554"/>
      <c r="F22" s="554"/>
      <c r="G22" s="554"/>
      <c r="H22" s="554"/>
      <c r="I22" s="554"/>
      <c r="J22" s="554"/>
      <c r="K22" s="554"/>
      <c r="L22" s="554"/>
      <c r="M22" s="535"/>
      <c r="N22" s="535"/>
      <c r="O22" s="535"/>
    </row>
    <row r="23" customFormat="false" ht="14.25" hidden="false" customHeight="true" outlineLevel="0" collapsed="false">
      <c r="B23" s="569"/>
      <c r="C23" s="554" t="s">
        <v>536</v>
      </c>
      <c r="D23" s="554"/>
      <c r="E23" s="554"/>
      <c r="F23" s="554"/>
      <c r="G23" s="554"/>
      <c r="H23" s="554"/>
      <c r="I23" s="554"/>
      <c r="J23" s="554"/>
      <c r="K23" s="554"/>
      <c r="L23" s="554"/>
      <c r="M23" s="535"/>
      <c r="N23" s="535"/>
      <c r="O23" s="535"/>
    </row>
    <row r="24" customFormat="false" ht="14.25" hidden="false" customHeight="true" outlineLevel="0" collapsed="false">
      <c r="B24" s="569"/>
      <c r="C24" s="554" t="s">
        <v>536</v>
      </c>
      <c r="D24" s="554"/>
      <c r="E24" s="554"/>
      <c r="F24" s="554"/>
      <c r="G24" s="554"/>
      <c r="H24" s="554"/>
      <c r="I24" s="554"/>
      <c r="J24" s="554"/>
      <c r="K24" s="554"/>
      <c r="L24" s="554"/>
      <c r="M24" s="535"/>
      <c r="N24" s="535"/>
      <c r="O24" s="535"/>
    </row>
    <row r="25" customFormat="false" ht="14.25" hidden="false" customHeight="true" outlineLevel="0" collapsed="false">
      <c r="B25" s="569"/>
      <c r="C25" s="525" t="s">
        <v>536</v>
      </c>
      <c r="D25" s="525"/>
      <c r="E25" s="525"/>
      <c r="F25" s="525"/>
      <c r="G25" s="525"/>
      <c r="H25" s="525"/>
      <c r="I25" s="525"/>
      <c r="J25" s="554"/>
      <c r="K25" s="554"/>
      <c r="L25" s="554"/>
      <c r="M25" s="535"/>
      <c r="N25" s="535"/>
      <c r="O25" s="535"/>
    </row>
    <row r="26" customFormat="false" ht="14.25" hidden="false" customHeight="true" outlineLevel="0" collapsed="false">
      <c r="B26" s="569"/>
      <c r="C26" s="570"/>
      <c r="D26" s="570"/>
      <c r="E26" s="570"/>
      <c r="F26" s="570"/>
      <c r="G26" s="570"/>
      <c r="H26" s="570"/>
      <c r="I26" s="570"/>
      <c r="J26" s="486" t="s">
        <v>583</v>
      </c>
      <c r="K26" s="486"/>
      <c r="L26" s="486"/>
      <c r="M26" s="541"/>
      <c r="N26" s="541"/>
      <c r="O26" s="541"/>
    </row>
    <row r="27" customFormat="false" ht="14.25" hidden="false" customHeight="true" outlineLevel="0" collapsed="false">
      <c r="B27" s="569" t="s">
        <v>571</v>
      </c>
      <c r="C27" s="489" t="s">
        <v>536</v>
      </c>
      <c r="D27" s="489"/>
      <c r="E27" s="489"/>
      <c r="F27" s="489"/>
      <c r="G27" s="489"/>
      <c r="H27" s="489"/>
      <c r="I27" s="489"/>
      <c r="J27" s="489"/>
      <c r="K27" s="489"/>
      <c r="L27" s="489"/>
      <c r="M27" s="531"/>
      <c r="N27" s="531"/>
      <c r="O27" s="531"/>
    </row>
    <row r="28" customFormat="false" ht="14.25" hidden="false" customHeight="true" outlineLevel="0" collapsed="false">
      <c r="B28" s="569"/>
      <c r="C28" s="554" t="s">
        <v>536</v>
      </c>
      <c r="D28" s="554"/>
      <c r="E28" s="554"/>
      <c r="F28" s="554"/>
      <c r="G28" s="554"/>
      <c r="H28" s="554"/>
      <c r="I28" s="554"/>
      <c r="J28" s="554"/>
      <c r="K28" s="554"/>
      <c r="L28" s="554"/>
      <c r="M28" s="535"/>
      <c r="N28" s="535"/>
      <c r="O28" s="535"/>
    </row>
    <row r="29" customFormat="false" ht="14.25" hidden="false" customHeight="true" outlineLevel="0" collapsed="false">
      <c r="B29" s="569"/>
      <c r="C29" s="554" t="s">
        <v>536</v>
      </c>
      <c r="D29" s="554"/>
      <c r="E29" s="554"/>
      <c r="F29" s="554"/>
      <c r="G29" s="554"/>
      <c r="H29" s="554"/>
      <c r="I29" s="554"/>
      <c r="J29" s="554"/>
      <c r="K29" s="554"/>
      <c r="L29" s="554"/>
      <c r="M29" s="535"/>
      <c r="N29" s="535"/>
      <c r="O29" s="535"/>
    </row>
    <row r="30" customFormat="false" ht="14.25" hidden="false" customHeight="true" outlineLevel="0" collapsed="false">
      <c r="B30" s="569"/>
      <c r="C30" s="554" t="s">
        <v>536</v>
      </c>
      <c r="D30" s="554"/>
      <c r="E30" s="554"/>
      <c r="F30" s="554"/>
      <c r="G30" s="554"/>
      <c r="H30" s="554"/>
      <c r="I30" s="554"/>
      <c r="J30" s="554"/>
      <c r="K30" s="554"/>
      <c r="L30" s="554"/>
      <c r="M30" s="535"/>
      <c r="N30" s="535"/>
      <c r="O30" s="535"/>
    </row>
    <row r="31" customFormat="false" ht="14.25" hidden="false" customHeight="true" outlineLevel="0" collapsed="false">
      <c r="B31" s="569"/>
      <c r="C31" s="554" t="s">
        <v>536</v>
      </c>
      <c r="D31" s="554"/>
      <c r="E31" s="554"/>
      <c r="F31" s="554"/>
      <c r="G31" s="554"/>
      <c r="H31" s="554"/>
      <c r="I31" s="554"/>
      <c r="J31" s="554"/>
      <c r="K31" s="554"/>
      <c r="L31" s="554"/>
      <c r="M31" s="535"/>
      <c r="N31" s="535"/>
      <c r="O31" s="535"/>
    </row>
    <row r="32" customFormat="false" ht="14.25" hidden="false" customHeight="true" outlineLevel="0" collapsed="false">
      <c r="B32" s="569"/>
      <c r="C32" s="525" t="s">
        <v>536</v>
      </c>
      <c r="D32" s="525"/>
      <c r="E32" s="525"/>
      <c r="F32" s="525"/>
      <c r="G32" s="525"/>
      <c r="H32" s="525"/>
      <c r="I32" s="525"/>
      <c r="J32" s="554"/>
      <c r="K32" s="554"/>
      <c r="L32" s="554"/>
      <c r="M32" s="535"/>
      <c r="N32" s="535"/>
      <c r="O32" s="535"/>
    </row>
    <row r="33" customFormat="false" ht="14.25" hidden="false" customHeight="true" outlineLevel="0" collapsed="false">
      <c r="B33" s="569"/>
      <c r="C33" s="570"/>
      <c r="D33" s="570"/>
      <c r="E33" s="570"/>
      <c r="F33" s="570"/>
      <c r="G33" s="570"/>
      <c r="H33" s="570"/>
      <c r="I33" s="570"/>
      <c r="J33" s="486" t="s">
        <v>584</v>
      </c>
      <c r="K33" s="486"/>
      <c r="L33" s="486"/>
      <c r="M33" s="541"/>
      <c r="N33" s="541"/>
      <c r="O33" s="541"/>
    </row>
    <row r="34" customFormat="false" ht="14.25" hidden="false" customHeight="true" outlineLevel="0" collapsed="false">
      <c r="B34" s="569" t="s">
        <v>572</v>
      </c>
      <c r="C34" s="489" t="s">
        <v>536</v>
      </c>
      <c r="D34" s="489"/>
      <c r="E34" s="489"/>
      <c r="F34" s="489"/>
      <c r="G34" s="489"/>
      <c r="H34" s="489"/>
      <c r="I34" s="489"/>
      <c r="J34" s="489"/>
      <c r="K34" s="489"/>
      <c r="L34" s="489"/>
      <c r="M34" s="531"/>
      <c r="N34" s="531"/>
      <c r="O34" s="531"/>
    </row>
    <row r="35" customFormat="false" ht="14.25" hidden="false" customHeight="true" outlineLevel="0" collapsed="false">
      <c r="B35" s="569"/>
      <c r="C35" s="554" t="s">
        <v>536</v>
      </c>
      <c r="D35" s="554"/>
      <c r="E35" s="554"/>
      <c r="F35" s="554"/>
      <c r="G35" s="554"/>
      <c r="H35" s="554"/>
      <c r="I35" s="554"/>
      <c r="J35" s="554"/>
      <c r="K35" s="554"/>
      <c r="L35" s="554"/>
      <c r="M35" s="535"/>
      <c r="N35" s="535"/>
      <c r="O35" s="535"/>
    </row>
    <row r="36" customFormat="false" ht="14.25" hidden="false" customHeight="true" outlineLevel="0" collapsed="false">
      <c r="B36" s="569"/>
      <c r="C36" s="554" t="s">
        <v>536</v>
      </c>
      <c r="D36" s="554"/>
      <c r="E36" s="554"/>
      <c r="F36" s="554"/>
      <c r="G36" s="554"/>
      <c r="H36" s="554"/>
      <c r="I36" s="554"/>
      <c r="J36" s="554"/>
      <c r="K36" s="554"/>
      <c r="L36" s="554"/>
      <c r="M36" s="535"/>
      <c r="N36" s="535"/>
      <c r="O36" s="535"/>
    </row>
    <row r="37" customFormat="false" ht="14.25" hidden="false" customHeight="true" outlineLevel="0" collapsed="false">
      <c r="B37" s="569"/>
      <c r="C37" s="554" t="s">
        <v>536</v>
      </c>
      <c r="D37" s="554"/>
      <c r="E37" s="554"/>
      <c r="F37" s="554"/>
      <c r="G37" s="554"/>
      <c r="H37" s="554"/>
      <c r="I37" s="554"/>
      <c r="J37" s="554"/>
      <c r="K37" s="554"/>
      <c r="L37" s="554"/>
      <c r="M37" s="535"/>
      <c r="N37" s="535"/>
      <c r="O37" s="535"/>
    </row>
    <row r="38" customFormat="false" ht="14.25" hidden="false" customHeight="true" outlineLevel="0" collapsed="false">
      <c r="B38" s="569"/>
      <c r="C38" s="554" t="s">
        <v>536</v>
      </c>
      <c r="D38" s="554"/>
      <c r="E38" s="554"/>
      <c r="F38" s="554"/>
      <c r="G38" s="554"/>
      <c r="H38" s="554"/>
      <c r="I38" s="554"/>
      <c r="J38" s="554"/>
      <c r="K38" s="554"/>
      <c r="L38" s="554"/>
      <c r="M38" s="535"/>
      <c r="N38" s="535"/>
      <c r="O38" s="535"/>
    </row>
    <row r="39" customFormat="false" ht="14.25" hidden="false" customHeight="true" outlineLevel="0" collapsed="false">
      <c r="B39" s="569"/>
      <c r="C39" s="525" t="s">
        <v>536</v>
      </c>
      <c r="D39" s="525"/>
      <c r="E39" s="525"/>
      <c r="F39" s="525"/>
      <c r="G39" s="525"/>
      <c r="H39" s="525"/>
      <c r="I39" s="525"/>
      <c r="J39" s="554"/>
      <c r="K39" s="554"/>
      <c r="L39" s="554"/>
      <c r="M39" s="535"/>
      <c r="N39" s="535"/>
      <c r="O39" s="535"/>
    </row>
    <row r="40" customFormat="false" ht="14.25" hidden="false" customHeight="true" outlineLevel="0" collapsed="false">
      <c r="B40" s="569"/>
      <c r="C40" s="570"/>
      <c r="D40" s="570"/>
      <c r="E40" s="570"/>
      <c r="F40" s="570"/>
      <c r="G40" s="570"/>
      <c r="H40" s="570"/>
      <c r="I40" s="570"/>
      <c r="J40" s="486" t="s">
        <v>585</v>
      </c>
      <c r="K40" s="486"/>
      <c r="L40" s="486"/>
      <c r="M40" s="541"/>
      <c r="N40" s="541"/>
      <c r="O40" s="541"/>
    </row>
    <row r="41" customFormat="false" ht="14.25" hidden="false" customHeight="true" outlineLevel="0" collapsed="false">
      <c r="B41" s="569" t="s">
        <v>573</v>
      </c>
      <c r="C41" s="489" t="s">
        <v>536</v>
      </c>
      <c r="D41" s="489"/>
      <c r="E41" s="489"/>
      <c r="F41" s="489"/>
      <c r="G41" s="489"/>
      <c r="H41" s="489"/>
      <c r="I41" s="489"/>
      <c r="J41" s="489"/>
      <c r="K41" s="489"/>
      <c r="L41" s="489"/>
      <c r="M41" s="531"/>
      <c r="N41" s="531"/>
      <c r="O41" s="531"/>
    </row>
    <row r="42" customFormat="false" ht="14.25" hidden="false" customHeight="true" outlineLevel="0" collapsed="false">
      <c r="B42" s="569"/>
      <c r="C42" s="554" t="s">
        <v>536</v>
      </c>
      <c r="D42" s="554"/>
      <c r="E42" s="554"/>
      <c r="F42" s="554"/>
      <c r="G42" s="554"/>
      <c r="H42" s="554"/>
      <c r="I42" s="554"/>
      <c r="J42" s="554"/>
      <c r="K42" s="554"/>
      <c r="L42" s="554"/>
      <c r="M42" s="535"/>
      <c r="N42" s="535"/>
      <c r="O42" s="535"/>
    </row>
    <row r="43" customFormat="false" ht="14.25" hidden="false" customHeight="true" outlineLevel="0" collapsed="false">
      <c r="B43" s="569"/>
      <c r="C43" s="554" t="s">
        <v>536</v>
      </c>
      <c r="D43" s="554"/>
      <c r="E43" s="554"/>
      <c r="F43" s="554"/>
      <c r="G43" s="554"/>
      <c r="H43" s="554"/>
      <c r="I43" s="554"/>
      <c r="J43" s="554"/>
      <c r="K43" s="554"/>
      <c r="L43" s="554"/>
      <c r="M43" s="535"/>
      <c r="N43" s="535"/>
      <c r="O43" s="535"/>
    </row>
    <row r="44" customFormat="false" ht="14.25" hidden="false" customHeight="true" outlineLevel="0" collapsed="false">
      <c r="B44" s="569"/>
      <c r="C44" s="554" t="s">
        <v>536</v>
      </c>
      <c r="D44" s="554"/>
      <c r="E44" s="554"/>
      <c r="F44" s="554"/>
      <c r="G44" s="554"/>
      <c r="H44" s="554"/>
      <c r="I44" s="554"/>
      <c r="J44" s="554"/>
      <c r="K44" s="554"/>
      <c r="L44" s="554"/>
      <c r="M44" s="535"/>
      <c r="N44" s="535"/>
      <c r="O44" s="535"/>
    </row>
    <row r="45" customFormat="false" ht="14.25" hidden="false" customHeight="true" outlineLevel="0" collapsed="false">
      <c r="B45" s="569"/>
      <c r="C45" s="554" t="s">
        <v>536</v>
      </c>
      <c r="D45" s="554"/>
      <c r="E45" s="554"/>
      <c r="F45" s="554"/>
      <c r="G45" s="554"/>
      <c r="H45" s="554"/>
      <c r="I45" s="554"/>
      <c r="J45" s="554"/>
      <c r="K45" s="554"/>
      <c r="L45" s="554"/>
      <c r="M45" s="535"/>
      <c r="N45" s="535"/>
      <c r="O45" s="535"/>
    </row>
    <row r="46" customFormat="false" ht="14.25" hidden="false" customHeight="true" outlineLevel="0" collapsed="false">
      <c r="B46" s="569"/>
      <c r="C46" s="525" t="s">
        <v>536</v>
      </c>
      <c r="D46" s="525"/>
      <c r="E46" s="525"/>
      <c r="F46" s="525"/>
      <c r="G46" s="525"/>
      <c r="H46" s="525"/>
      <c r="I46" s="525"/>
      <c r="J46" s="554"/>
      <c r="K46" s="554"/>
      <c r="L46" s="554"/>
      <c r="M46" s="535"/>
      <c r="N46" s="535"/>
      <c r="O46" s="535"/>
    </row>
    <row r="47" customFormat="false" ht="14.25" hidden="false" customHeight="true" outlineLevel="0" collapsed="false">
      <c r="B47" s="569"/>
      <c r="C47" s="570"/>
      <c r="D47" s="570"/>
      <c r="E47" s="570"/>
      <c r="F47" s="570"/>
      <c r="G47" s="570"/>
      <c r="H47" s="570"/>
      <c r="I47" s="570"/>
      <c r="J47" s="486" t="s">
        <v>586</v>
      </c>
      <c r="K47" s="486"/>
      <c r="L47" s="486"/>
      <c r="M47" s="541"/>
      <c r="N47" s="541"/>
      <c r="O47" s="541"/>
    </row>
    <row r="48" customFormat="false" ht="14.25" hidden="false" customHeight="true" outlineLevel="0" collapsed="false">
      <c r="B48" s="571" t="s">
        <v>574</v>
      </c>
      <c r="C48" s="572" t="s">
        <v>536</v>
      </c>
      <c r="D48" s="572"/>
      <c r="E48" s="572"/>
      <c r="F48" s="572"/>
      <c r="G48" s="572"/>
      <c r="H48" s="572"/>
      <c r="I48" s="572"/>
      <c r="J48" s="572"/>
      <c r="K48" s="572"/>
      <c r="L48" s="572"/>
      <c r="M48" s="573"/>
      <c r="N48" s="573"/>
      <c r="O48" s="573"/>
    </row>
    <row r="49" customFormat="false" ht="14.25" hidden="false" customHeight="true" outlineLevel="0" collapsed="false">
      <c r="B49" s="571"/>
      <c r="C49" s="554" t="s">
        <v>536</v>
      </c>
      <c r="D49" s="554"/>
      <c r="E49" s="554"/>
      <c r="F49" s="554"/>
      <c r="G49" s="554"/>
      <c r="H49" s="554"/>
      <c r="I49" s="554"/>
      <c r="J49" s="554"/>
      <c r="K49" s="554"/>
      <c r="L49" s="554"/>
      <c r="M49" s="535"/>
      <c r="N49" s="535"/>
      <c r="O49" s="535"/>
    </row>
    <row r="50" customFormat="false" ht="14.25" hidden="false" customHeight="true" outlineLevel="0" collapsed="false">
      <c r="B50" s="571"/>
      <c r="C50" s="554" t="s">
        <v>536</v>
      </c>
      <c r="D50" s="554"/>
      <c r="E50" s="554"/>
      <c r="F50" s="554"/>
      <c r="G50" s="554"/>
      <c r="H50" s="554"/>
      <c r="I50" s="554"/>
      <c r="J50" s="554"/>
      <c r="K50" s="554"/>
      <c r="L50" s="554"/>
      <c r="M50" s="535"/>
      <c r="N50" s="535"/>
      <c r="O50" s="535"/>
    </row>
    <row r="51" customFormat="false" ht="14.25" hidden="false" customHeight="true" outlineLevel="0" collapsed="false">
      <c r="B51" s="571"/>
      <c r="C51" s="554" t="s">
        <v>536</v>
      </c>
      <c r="D51" s="554"/>
      <c r="E51" s="554"/>
      <c r="F51" s="554"/>
      <c r="G51" s="554"/>
      <c r="H51" s="554"/>
      <c r="I51" s="554"/>
      <c r="J51" s="554"/>
      <c r="K51" s="554"/>
      <c r="L51" s="554"/>
      <c r="M51" s="535"/>
      <c r="N51" s="535"/>
      <c r="O51" s="535"/>
    </row>
    <row r="52" customFormat="false" ht="14.25" hidden="false" customHeight="true" outlineLevel="0" collapsed="false">
      <c r="B52" s="571"/>
      <c r="C52" s="554" t="s">
        <v>536</v>
      </c>
      <c r="D52" s="554"/>
      <c r="E52" s="554"/>
      <c r="F52" s="554"/>
      <c r="G52" s="554"/>
      <c r="H52" s="554"/>
      <c r="I52" s="554"/>
      <c r="J52" s="554"/>
      <c r="K52" s="554"/>
      <c r="L52" s="554"/>
      <c r="M52" s="535"/>
      <c r="N52" s="535"/>
      <c r="O52" s="535"/>
    </row>
    <row r="53" customFormat="false" ht="14.25" hidden="false" customHeight="true" outlineLevel="0" collapsed="false">
      <c r="B53" s="571"/>
      <c r="C53" s="525" t="s">
        <v>536</v>
      </c>
      <c r="D53" s="525"/>
      <c r="E53" s="525"/>
      <c r="F53" s="525"/>
      <c r="G53" s="525"/>
      <c r="H53" s="525"/>
      <c r="I53" s="525"/>
      <c r="J53" s="554"/>
      <c r="K53" s="554"/>
      <c r="L53" s="554"/>
      <c r="M53" s="535"/>
      <c r="N53" s="535"/>
      <c r="O53" s="535"/>
    </row>
    <row r="54" customFormat="false" ht="14.25" hidden="false" customHeight="true" outlineLevel="0" collapsed="false">
      <c r="B54" s="571"/>
      <c r="C54" s="570"/>
      <c r="D54" s="570"/>
      <c r="E54" s="570"/>
      <c r="F54" s="570"/>
      <c r="G54" s="570"/>
      <c r="H54" s="570"/>
      <c r="I54" s="570"/>
      <c r="J54" s="486" t="s">
        <v>587</v>
      </c>
      <c r="K54" s="486"/>
      <c r="L54" s="486"/>
      <c r="M54" s="541"/>
      <c r="N54" s="541"/>
      <c r="O54" s="541"/>
    </row>
    <row r="55" customFormat="false" ht="14.25" hidden="false" customHeight="true" outlineLevel="0" collapsed="false">
      <c r="B55" s="574"/>
      <c r="C55" s="575"/>
      <c r="D55" s="575"/>
      <c r="E55" s="575"/>
      <c r="F55" s="575"/>
      <c r="G55" s="575"/>
      <c r="H55" s="575"/>
      <c r="I55" s="575"/>
      <c r="J55" s="574"/>
      <c r="K55" s="574"/>
      <c r="L55" s="574"/>
      <c r="M55" s="574"/>
      <c r="N55" s="574"/>
      <c r="O55" s="574"/>
    </row>
    <row r="56" customFormat="false" ht="13.5" hidden="false" customHeight="false" outlineLevel="0" collapsed="false">
      <c r="B56" s="511"/>
      <c r="C56" s="511"/>
      <c r="D56" s="511"/>
      <c r="E56" s="511"/>
      <c r="F56" s="511"/>
      <c r="G56" s="511"/>
      <c r="H56" s="511"/>
      <c r="I56" s="511"/>
      <c r="J56" s="511"/>
      <c r="K56" s="511"/>
      <c r="L56" s="511"/>
      <c r="M56" s="511"/>
      <c r="N56" s="511"/>
      <c r="O56" s="511"/>
    </row>
    <row r="57" customFormat="false" ht="15" hidden="false" customHeight="true" outlineLevel="0" collapsed="false">
      <c r="B57" s="566" t="s">
        <v>528</v>
      </c>
      <c r="C57" s="567" t="s">
        <v>532</v>
      </c>
      <c r="D57" s="567"/>
      <c r="E57" s="567"/>
      <c r="F57" s="567" t="s">
        <v>533</v>
      </c>
      <c r="G57" s="567"/>
      <c r="H57" s="567"/>
      <c r="I57" s="567"/>
      <c r="J57" s="567" t="s">
        <v>534</v>
      </c>
      <c r="K57" s="567"/>
      <c r="L57" s="567"/>
      <c r="M57" s="568" t="s">
        <v>535</v>
      </c>
      <c r="N57" s="568"/>
      <c r="O57" s="568"/>
    </row>
    <row r="58" customFormat="false" ht="14.25" hidden="false" customHeight="true" outlineLevel="0" collapsed="false">
      <c r="B58" s="569" t="s">
        <v>588</v>
      </c>
      <c r="C58" s="572" t="s">
        <v>536</v>
      </c>
      <c r="D58" s="572"/>
      <c r="E58" s="572"/>
      <c r="F58" s="489"/>
      <c r="G58" s="489"/>
      <c r="H58" s="489"/>
      <c r="I58" s="489"/>
      <c r="J58" s="489"/>
      <c r="K58" s="489"/>
      <c r="L58" s="489"/>
      <c r="M58" s="531"/>
      <c r="N58" s="531"/>
      <c r="O58" s="531"/>
    </row>
    <row r="59" customFormat="false" ht="14.25" hidden="false" customHeight="true" outlineLevel="0" collapsed="false">
      <c r="B59" s="569"/>
      <c r="C59" s="554" t="s">
        <v>536</v>
      </c>
      <c r="D59" s="554"/>
      <c r="E59" s="554"/>
      <c r="F59" s="554"/>
      <c r="G59" s="554"/>
      <c r="H59" s="554"/>
      <c r="I59" s="554"/>
      <c r="J59" s="554"/>
      <c r="K59" s="554"/>
      <c r="L59" s="554"/>
      <c r="M59" s="535"/>
      <c r="N59" s="535"/>
      <c r="O59" s="535"/>
    </row>
    <row r="60" customFormat="false" ht="14.25" hidden="false" customHeight="true" outlineLevel="0" collapsed="false">
      <c r="B60" s="569"/>
      <c r="C60" s="554" t="s">
        <v>536</v>
      </c>
      <c r="D60" s="554"/>
      <c r="E60" s="554"/>
      <c r="F60" s="554"/>
      <c r="G60" s="554"/>
      <c r="H60" s="554"/>
      <c r="I60" s="554"/>
      <c r="J60" s="554"/>
      <c r="K60" s="554"/>
      <c r="L60" s="554"/>
      <c r="M60" s="535"/>
      <c r="N60" s="535"/>
      <c r="O60" s="535"/>
    </row>
    <row r="61" customFormat="false" ht="14.25" hidden="false" customHeight="true" outlineLevel="0" collapsed="false">
      <c r="B61" s="569"/>
      <c r="C61" s="554" t="s">
        <v>536</v>
      </c>
      <c r="D61" s="554"/>
      <c r="E61" s="554"/>
      <c r="F61" s="554"/>
      <c r="G61" s="554"/>
      <c r="H61" s="554"/>
      <c r="I61" s="554"/>
      <c r="J61" s="554"/>
      <c r="K61" s="554"/>
      <c r="L61" s="554"/>
      <c r="M61" s="535"/>
      <c r="N61" s="535"/>
      <c r="O61" s="535"/>
    </row>
    <row r="62" customFormat="false" ht="14.25" hidden="false" customHeight="true" outlineLevel="0" collapsed="false">
      <c r="B62" s="569"/>
      <c r="C62" s="554" t="s">
        <v>536</v>
      </c>
      <c r="D62" s="554"/>
      <c r="E62" s="554"/>
      <c r="F62" s="554"/>
      <c r="G62" s="554"/>
      <c r="H62" s="554"/>
      <c r="I62" s="554"/>
      <c r="J62" s="554"/>
      <c r="K62" s="554"/>
      <c r="L62" s="554"/>
      <c r="M62" s="535"/>
      <c r="N62" s="535"/>
      <c r="O62" s="535"/>
    </row>
    <row r="63" customFormat="false" ht="14.25" hidden="false" customHeight="true" outlineLevel="0" collapsed="false">
      <c r="B63" s="569"/>
      <c r="C63" s="525" t="s">
        <v>536</v>
      </c>
      <c r="D63" s="525"/>
      <c r="E63" s="525"/>
      <c r="F63" s="525"/>
      <c r="G63" s="525"/>
      <c r="H63" s="525"/>
      <c r="I63" s="525"/>
      <c r="J63" s="554"/>
      <c r="K63" s="554"/>
      <c r="L63" s="554"/>
      <c r="M63" s="535"/>
      <c r="N63" s="535"/>
      <c r="O63" s="535"/>
    </row>
    <row r="64" customFormat="false" ht="14.25" hidden="false" customHeight="true" outlineLevel="0" collapsed="false">
      <c r="B64" s="569"/>
      <c r="C64" s="570"/>
      <c r="D64" s="570"/>
      <c r="E64" s="570"/>
      <c r="F64" s="570"/>
      <c r="G64" s="570"/>
      <c r="H64" s="570"/>
      <c r="I64" s="570"/>
      <c r="J64" s="486" t="s">
        <v>589</v>
      </c>
      <c r="K64" s="486"/>
      <c r="L64" s="486"/>
      <c r="M64" s="541"/>
      <c r="N64" s="541"/>
      <c r="O64" s="541"/>
    </row>
    <row r="65" customFormat="false" ht="14.25" hidden="false" customHeight="true" outlineLevel="0" collapsed="false">
      <c r="B65" s="569" t="s">
        <v>590</v>
      </c>
      <c r="C65" s="572" t="s">
        <v>536</v>
      </c>
      <c r="D65" s="572"/>
      <c r="E65" s="572"/>
      <c r="F65" s="489"/>
      <c r="G65" s="489"/>
      <c r="H65" s="489"/>
      <c r="I65" s="489"/>
      <c r="J65" s="489"/>
      <c r="K65" s="489"/>
      <c r="L65" s="489"/>
      <c r="M65" s="531"/>
      <c r="N65" s="531"/>
      <c r="O65" s="531"/>
    </row>
    <row r="66" customFormat="false" ht="14.25" hidden="false" customHeight="true" outlineLevel="0" collapsed="false">
      <c r="B66" s="569"/>
      <c r="C66" s="554" t="s">
        <v>536</v>
      </c>
      <c r="D66" s="554"/>
      <c r="E66" s="554"/>
      <c r="F66" s="554"/>
      <c r="G66" s="554"/>
      <c r="H66" s="554"/>
      <c r="I66" s="554"/>
      <c r="J66" s="554"/>
      <c r="K66" s="554"/>
      <c r="L66" s="554"/>
      <c r="M66" s="535"/>
      <c r="N66" s="535"/>
      <c r="O66" s="535"/>
    </row>
    <row r="67" customFormat="false" ht="14.25" hidden="false" customHeight="true" outlineLevel="0" collapsed="false">
      <c r="B67" s="569"/>
      <c r="C67" s="554" t="s">
        <v>536</v>
      </c>
      <c r="D67" s="554"/>
      <c r="E67" s="554"/>
      <c r="F67" s="554"/>
      <c r="G67" s="554"/>
      <c r="H67" s="554"/>
      <c r="I67" s="554"/>
      <c r="J67" s="554"/>
      <c r="K67" s="554"/>
      <c r="L67" s="554"/>
      <c r="M67" s="535"/>
      <c r="N67" s="535"/>
      <c r="O67" s="535"/>
    </row>
    <row r="68" customFormat="false" ht="14.25" hidden="false" customHeight="true" outlineLevel="0" collapsed="false">
      <c r="B68" s="569"/>
      <c r="C68" s="554" t="s">
        <v>536</v>
      </c>
      <c r="D68" s="554"/>
      <c r="E68" s="554"/>
      <c r="F68" s="554"/>
      <c r="G68" s="554"/>
      <c r="H68" s="554"/>
      <c r="I68" s="554"/>
      <c r="J68" s="554"/>
      <c r="K68" s="554"/>
      <c r="L68" s="554"/>
      <c r="M68" s="535"/>
      <c r="N68" s="535"/>
      <c r="O68" s="535"/>
    </row>
    <row r="69" customFormat="false" ht="14.25" hidden="false" customHeight="true" outlineLevel="0" collapsed="false">
      <c r="B69" s="569"/>
      <c r="C69" s="554" t="s">
        <v>536</v>
      </c>
      <c r="D69" s="554"/>
      <c r="E69" s="554"/>
      <c r="F69" s="554"/>
      <c r="G69" s="554"/>
      <c r="H69" s="554"/>
      <c r="I69" s="554"/>
      <c r="J69" s="554"/>
      <c r="K69" s="554"/>
      <c r="L69" s="554"/>
      <c r="M69" s="535"/>
      <c r="N69" s="535"/>
      <c r="O69" s="535"/>
    </row>
    <row r="70" customFormat="false" ht="14.25" hidden="false" customHeight="true" outlineLevel="0" collapsed="false">
      <c r="B70" s="569"/>
      <c r="C70" s="525" t="s">
        <v>536</v>
      </c>
      <c r="D70" s="525"/>
      <c r="E70" s="525"/>
      <c r="F70" s="525"/>
      <c r="G70" s="525"/>
      <c r="H70" s="525"/>
      <c r="I70" s="525"/>
      <c r="J70" s="554"/>
      <c r="K70" s="554"/>
      <c r="L70" s="554"/>
      <c r="M70" s="535"/>
      <c r="N70" s="535"/>
      <c r="O70" s="535"/>
    </row>
    <row r="71" customFormat="false" ht="14.25" hidden="false" customHeight="true" outlineLevel="0" collapsed="false">
      <c r="B71" s="569"/>
      <c r="C71" s="570"/>
      <c r="D71" s="570"/>
      <c r="E71" s="570"/>
      <c r="F71" s="570"/>
      <c r="G71" s="570"/>
      <c r="H71" s="570"/>
      <c r="I71" s="570"/>
      <c r="J71" s="486" t="s">
        <v>591</v>
      </c>
      <c r="K71" s="486"/>
      <c r="L71" s="486"/>
      <c r="M71" s="541"/>
      <c r="N71" s="541"/>
      <c r="O71" s="541"/>
    </row>
    <row r="72" customFormat="false" ht="14.25" hidden="false" customHeight="true" outlineLevel="0" collapsed="false">
      <c r="B72" s="569" t="s">
        <v>592</v>
      </c>
      <c r="C72" s="572" t="s">
        <v>536</v>
      </c>
      <c r="D72" s="572"/>
      <c r="E72" s="572"/>
      <c r="F72" s="489"/>
      <c r="G72" s="489"/>
      <c r="H72" s="489"/>
      <c r="I72" s="489"/>
      <c r="J72" s="489"/>
      <c r="K72" s="489"/>
      <c r="L72" s="489"/>
      <c r="M72" s="531"/>
      <c r="N72" s="531"/>
      <c r="O72" s="531"/>
    </row>
    <row r="73" customFormat="false" ht="14.25" hidden="false" customHeight="true" outlineLevel="0" collapsed="false">
      <c r="B73" s="569"/>
      <c r="C73" s="554" t="s">
        <v>536</v>
      </c>
      <c r="D73" s="554"/>
      <c r="E73" s="554"/>
      <c r="F73" s="554"/>
      <c r="G73" s="554"/>
      <c r="H73" s="554"/>
      <c r="I73" s="554"/>
      <c r="J73" s="554"/>
      <c r="K73" s="554"/>
      <c r="L73" s="554"/>
      <c r="M73" s="535"/>
      <c r="N73" s="535"/>
      <c r="O73" s="535"/>
    </row>
    <row r="74" customFormat="false" ht="14.25" hidden="false" customHeight="true" outlineLevel="0" collapsed="false">
      <c r="B74" s="569"/>
      <c r="C74" s="554" t="s">
        <v>536</v>
      </c>
      <c r="D74" s="554"/>
      <c r="E74" s="554"/>
      <c r="F74" s="554"/>
      <c r="G74" s="554"/>
      <c r="H74" s="554"/>
      <c r="I74" s="554"/>
      <c r="J74" s="554"/>
      <c r="K74" s="554"/>
      <c r="L74" s="554"/>
      <c r="M74" s="535"/>
      <c r="N74" s="535"/>
      <c r="O74" s="535"/>
    </row>
    <row r="75" customFormat="false" ht="14.25" hidden="false" customHeight="true" outlineLevel="0" collapsed="false">
      <c r="B75" s="569"/>
      <c r="C75" s="554" t="s">
        <v>536</v>
      </c>
      <c r="D75" s="554"/>
      <c r="E75" s="554"/>
      <c r="F75" s="554"/>
      <c r="G75" s="554"/>
      <c r="H75" s="554"/>
      <c r="I75" s="554"/>
      <c r="J75" s="554"/>
      <c r="K75" s="554"/>
      <c r="L75" s="554"/>
      <c r="M75" s="535"/>
      <c r="N75" s="535"/>
      <c r="O75" s="535"/>
    </row>
    <row r="76" customFormat="false" ht="14.25" hidden="false" customHeight="true" outlineLevel="0" collapsed="false">
      <c r="B76" s="569"/>
      <c r="C76" s="554" t="s">
        <v>536</v>
      </c>
      <c r="D76" s="554"/>
      <c r="E76" s="554"/>
      <c r="F76" s="554"/>
      <c r="G76" s="554"/>
      <c r="H76" s="554"/>
      <c r="I76" s="554"/>
      <c r="J76" s="554"/>
      <c r="K76" s="554"/>
      <c r="L76" s="554"/>
      <c r="M76" s="535"/>
      <c r="N76" s="535"/>
      <c r="O76" s="535"/>
    </row>
    <row r="77" customFormat="false" ht="14.25" hidden="false" customHeight="true" outlineLevel="0" collapsed="false">
      <c r="B77" s="569"/>
      <c r="C77" s="525" t="s">
        <v>536</v>
      </c>
      <c r="D77" s="525"/>
      <c r="E77" s="525"/>
      <c r="F77" s="525"/>
      <c r="G77" s="525"/>
      <c r="H77" s="525"/>
      <c r="I77" s="525"/>
      <c r="J77" s="554"/>
      <c r="K77" s="554"/>
      <c r="L77" s="554"/>
      <c r="M77" s="535"/>
      <c r="N77" s="535"/>
      <c r="O77" s="535"/>
    </row>
    <row r="78" customFormat="false" ht="14.25" hidden="false" customHeight="true" outlineLevel="0" collapsed="false">
      <c r="B78" s="569"/>
      <c r="C78" s="570"/>
      <c r="D78" s="570"/>
      <c r="E78" s="570"/>
      <c r="F78" s="570"/>
      <c r="G78" s="570"/>
      <c r="H78" s="570"/>
      <c r="I78" s="570"/>
      <c r="J78" s="486" t="s">
        <v>593</v>
      </c>
      <c r="K78" s="486"/>
      <c r="L78" s="486"/>
      <c r="M78" s="541"/>
      <c r="N78" s="541"/>
      <c r="O78" s="541"/>
    </row>
    <row r="79" customFormat="false" ht="14.25" hidden="false" customHeight="true" outlineLevel="0" collapsed="false">
      <c r="B79" s="569" t="s">
        <v>578</v>
      </c>
      <c r="C79" s="572" t="s">
        <v>536</v>
      </c>
      <c r="D79" s="572"/>
      <c r="E79" s="572"/>
      <c r="F79" s="489"/>
      <c r="G79" s="489"/>
      <c r="H79" s="489"/>
      <c r="I79" s="489"/>
      <c r="J79" s="489"/>
      <c r="K79" s="489"/>
      <c r="L79" s="489"/>
      <c r="M79" s="531"/>
      <c r="N79" s="531"/>
      <c r="O79" s="531"/>
    </row>
    <row r="80" customFormat="false" ht="14.25" hidden="false" customHeight="true" outlineLevel="0" collapsed="false">
      <c r="B80" s="569"/>
      <c r="C80" s="554" t="s">
        <v>536</v>
      </c>
      <c r="D80" s="554"/>
      <c r="E80" s="554"/>
      <c r="F80" s="554"/>
      <c r="G80" s="554"/>
      <c r="H80" s="554"/>
      <c r="I80" s="554"/>
      <c r="J80" s="554"/>
      <c r="K80" s="554"/>
      <c r="L80" s="554"/>
      <c r="M80" s="535"/>
      <c r="N80" s="535"/>
      <c r="O80" s="535"/>
    </row>
    <row r="81" customFormat="false" ht="14.25" hidden="false" customHeight="true" outlineLevel="0" collapsed="false">
      <c r="B81" s="569"/>
      <c r="C81" s="554" t="s">
        <v>536</v>
      </c>
      <c r="D81" s="554"/>
      <c r="E81" s="554"/>
      <c r="F81" s="554"/>
      <c r="G81" s="554"/>
      <c r="H81" s="554"/>
      <c r="I81" s="554"/>
      <c r="J81" s="554"/>
      <c r="K81" s="554"/>
      <c r="L81" s="554"/>
      <c r="M81" s="535"/>
      <c r="N81" s="535"/>
      <c r="O81" s="535"/>
    </row>
    <row r="82" customFormat="false" ht="14.25" hidden="false" customHeight="true" outlineLevel="0" collapsed="false">
      <c r="B82" s="569"/>
      <c r="C82" s="554" t="s">
        <v>536</v>
      </c>
      <c r="D82" s="554"/>
      <c r="E82" s="554"/>
      <c r="F82" s="554"/>
      <c r="G82" s="554"/>
      <c r="H82" s="554"/>
      <c r="I82" s="554"/>
      <c r="J82" s="554"/>
      <c r="K82" s="554"/>
      <c r="L82" s="554"/>
      <c r="M82" s="535"/>
      <c r="N82" s="535"/>
      <c r="O82" s="535"/>
    </row>
    <row r="83" customFormat="false" ht="14.25" hidden="false" customHeight="true" outlineLevel="0" collapsed="false">
      <c r="B83" s="569"/>
      <c r="C83" s="554" t="s">
        <v>536</v>
      </c>
      <c r="D83" s="554"/>
      <c r="E83" s="554"/>
      <c r="F83" s="554"/>
      <c r="G83" s="554"/>
      <c r="H83" s="554"/>
      <c r="I83" s="554"/>
      <c r="J83" s="554"/>
      <c r="K83" s="554"/>
      <c r="L83" s="554"/>
      <c r="M83" s="535"/>
      <c r="N83" s="535"/>
      <c r="O83" s="535"/>
    </row>
    <row r="84" customFormat="false" ht="14.25" hidden="false" customHeight="true" outlineLevel="0" collapsed="false">
      <c r="B84" s="569"/>
      <c r="C84" s="525" t="s">
        <v>536</v>
      </c>
      <c r="D84" s="525"/>
      <c r="E84" s="525"/>
      <c r="F84" s="525"/>
      <c r="G84" s="525"/>
      <c r="H84" s="525"/>
      <c r="I84" s="525"/>
      <c r="J84" s="554"/>
      <c r="K84" s="554"/>
      <c r="L84" s="554"/>
      <c r="M84" s="535"/>
      <c r="N84" s="535"/>
      <c r="O84" s="535"/>
    </row>
    <row r="85" customFormat="false" ht="14.25" hidden="false" customHeight="true" outlineLevel="0" collapsed="false">
      <c r="B85" s="569"/>
      <c r="C85" s="570"/>
      <c r="D85" s="570"/>
      <c r="E85" s="570"/>
      <c r="F85" s="570"/>
      <c r="G85" s="570"/>
      <c r="H85" s="570"/>
      <c r="I85" s="570"/>
      <c r="J85" s="486" t="s">
        <v>594</v>
      </c>
      <c r="K85" s="486"/>
      <c r="L85" s="486"/>
      <c r="M85" s="541"/>
      <c r="N85" s="541"/>
      <c r="O85" s="541"/>
    </row>
    <row r="86" customFormat="false" ht="14.25" hidden="false" customHeight="true" outlineLevel="0" collapsed="false">
      <c r="B86" s="571" t="s">
        <v>579</v>
      </c>
      <c r="C86" s="572" t="s">
        <v>536</v>
      </c>
      <c r="D86" s="572"/>
      <c r="E86" s="572"/>
      <c r="F86" s="572"/>
      <c r="G86" s="572"/>
      <c r="H86" s="572"/>
      <c r="I86" s="572"/>
      <c r="J86" s="572"/>
      <c r="K86" s="572"/>
      <c r="L86" s="572"/>
      <c r="M86" s="573"/>
      <c r="N86" s="573"/>
      <c r="O86" s="573"/>
    </row>
    <row r="87" customFormat="false" ht="14.25" hidden="false" customHeight="true" outlineLevel="0" collapsed="false">
      <c r="B87" s="571"/>
      <c r="C87" s="554" t="s">
        <v>536</v>
      </c>
      <c r="D87" s="554"/>
      <c r="E87" s="554"/>
      <c r="F87" s="554"/>
      <c r="G87" s="554"/>
      <c r="H87" s="554"/>
      <c r="I87" s="554"/>
      <c r="J87" s="554"/>
      <c r="K87" s="554"/>
      <c r="L87" s="554"/>
      <c r="M87" s="535"/>
      <c r="N87" s="535"/>
      <c r="O87" s="535"/>
    </row>
    <row r="88" customFormat="false" ht="14.25" hidden="false" customHeight="true" outlineLevel="0" collapsed="false">
      <c r="B88" s="571"/>
      <c r="C88" s="554" t="s">
        <v>536</v>
      </c>
      <c r="D88" s="554"/>
      <c r="E88" s="554"/>
      <c r="F88" s="554"/>
      <c r="G88" s="554"/>
      <c r="H88" s="554"/>
      <c r="I88" s="554"/>
      <c r="J88" s="554"/>
      <c r="K88" s="554"/>
      <c r="L88" s="554"/>
      <c r="M88" s="535"/>
      <c r="N88" s="535"/>
      <c r="O88" s="535"/>
    </row>
    <row r="89" customFormat="false" ht="14.25" hidden="false" customHeight="true" outlineLevel="0" collapsed="false">
      <c r="B89" s="571"/>
      <c r="C89" s="554" t="s">
        <v>536</v>
      </c>
      <c r="D89" s="554"/>
      <c r="E89" s="554"/>
      <c r="F89" s="554"/>
      <c r="G89" s="554"/>
      <c r="H89" s="554"/>
      <c r="I89" s="554"/>
      <c r="J89" s="554"/>
      <c r="K89" s="554"/>
      <c r="L89" s="554"/>
      <c r="M89" s="535"/>
      <c r="N89" s="535"/>
      <c r="O89" s="535"/>
    </row>
    <row r="90" customFormat="false" ht="14.25" hidden="false" customHeight="true" outlineLevel="0" collapsed="false">
      <c r="B90" s="571"/>
      <c r="C90" s="554" t="s">
        <v>536</v>
      </c>
      <c r="D90" s="554"/>
      <c r="E90" s="554"/>
      <c r="F90" s="554"/>
      <c r="G90" s="554"/>
      <c r="H90" s="554"/>
      <c r="I90" s="554"/>
      <c r="J90" s="554"/>
      <c r="K90" s="554"/>
      <c r="L90" s="554"/>
      <c r="M90" s="535"/>
      <c r="N90" s="535"/>
      <c r="O90" s="535"/>
    </row>
    <row r="91" customFormat="false" ht="14.25" hidden="false" customHeight="true" outlineLevel="0" collapsed="false">
      <c r="B91" s="571"/>
      <c r="C91" s="525" t="s">
        <v>536</v>
      </c>
      <c r="D91" s="525"/>
      <c r="E91" s="525"/>
      <c r="F91" s="525"/>
      <c r="G91" s="525"/>
      <c r="H91" s="525"/>
      <c r="I91" s="525"/>
      <c r="J91" s="554"/>
      <c r="K91" s="554"/>
      <c r="L91" s="554"/>
      <c r="M91" s="535"/>
      <c r="N91" s="535"/>
      <c r="O91" s="535"/>
    </row>
    <row r="92" customFormat="false" ht="14.25" hidden="false" customHeight="true" outlineLevel="0" collapsed="false">
      <c r="B92" s="571"/>
      <c r="C92" s="570"/>
      <c r="D92" s="570"/>
      <c r="E92" s="570"/>
      <c r="F92" s="570"/>
      <c r="G92" s="570"/>
      <c r="H92" s="570"/>
      <c r="I92" s="570"/>
      <c r="J92" s="486" t="s">
        <v>595</v>
      </c>
      <c r="K92" s="486"/>
      <c r="L92" s="486"/>
      <c r="M92" s="541"/>
      <c r="N92" s="541"/>
      <c r="O92" s="541"/>
    </row>
    <row r="93" customFormat="false" ht="15" hidden="false" customHeight="true" outlineLevel="0" collapsed="false">
      <c r="B93" s="511"/>
      <c r="C93" s="511"/>
      <c r="D93" s="511"/>
      <c r="E93" s="511"/>
      <c r="F93" s="511"/>
      <c r="G93" s="511"/>
      <c r="H93" s="511"/>
      <c r="I93" s="511"/>
      <c r="J93" s="576" t="s">
        <v>596</v>
      </c>
      <c r="K93" s="576"/>
      <c r="L93" s="576"/>
      <c r="M93" s="531"/>
      <c r="N93" s="531"/>
      <c r="O93" s="531"/>
    </row>
    <row r="94" customFormat="false" ht="15" hidden="false" customHeight="true" outlineLevel="0" collapsed="false">
      <c r="B94" s="511"/>
      <c r="C94" s="511"/>
      <c r="D94" s="511"/>
      <c r="E94" s="511"/>
      <c r="F94" s="511"/>
      <c r="G94" s="511"/>
      <c r="H94" s="511"/>
      <c r="I94" s="511"/>
      <c r="J94" s="576"/>
      <c r="K94" s="576"/>
      <c r="L94" s="576"/>
      <c r="M94" s="531"/>
      <c r="N94" s="531"/>
      <c r="O94" s="531"/>
    </row>
    <row r="95" s="494" customFormat="true" ht="13.5" hidden="false" customHeight="true" outlineLevel="0" collapsed="false">
      <c r="B95" s="495" t="s">
        <v>539</v>
      </c>
      <c r="C95" s="496" t="s">
        <v>597</v>
      </c>
      <c r="D95" s="496"/>
      <c r="E95" s="496"/>
      <c r="F95" s="496"/>
      <c r="G95" s="496"/>
      <c r="H95" s="496"/>
      <c r="I95" s="496"/>
      <c r="J95" s="496"/>
      <c r="K95" s="496"/>
      <c r="L95" s="496"/>
      <c r="M95" s="496"/>
      <c r="N95" s="496"/>
      <c r="O95" s="496"/>
    </row>
    <row r="96" s="491" customFormat="true" ht="13.5" hidden="false" customHeight="true" outlineLevel="0" collapsed="false">
      <c r="B96" s="492" t="s">
        <v>539</v>
      </c>
      <c r="C96" s="493" t="s">
        <v>540</v>
      </c>
      <c r="D96" s="493"/>
      <c r="E96" s="493"/>
      <c r="F96" s="493"/>
      <c r="G96" s="493"/>
      <c r="H96" s="493"/>
      <c r="I96" s="493"/>
      <c r="J96" s="493"/>
      <c r="K96" s="493"/>
      <c r="L96" s="493"/>
      <c r="M96" s="493"/>
      <c r="N96" s="493"/>
      <c r="O96" s="493"/>
    </row>
    <row r="97" s="503" customFormat="true" ht="13.5" hidden="false" customHeight="true" outlineLevel="0" collapsed="false"/>
    <row r="98" customFormat="false" ht="15" hidden="false" customHeight="true" outlineLevel="0" collapsed="false">
      <c r="B98" s="450" t="s">
        <v>542</v>
      </c>
    </row>
    <row r="99" customFormat="false" ht="15" hidden="false" customHeight="true" outlineLevel="0" collapsed="false">
      <c r="B99" s="498" t="s">
        <v>543</v>
      </c>
      <c r="C99" s="498"/>
      <c r="D99" s="498"/>
      <c r="E99" s="498"/>
    </row>
    <row r="100" customFormat="false" ht="15" hidden="false" customHeight="true" outlineLevel="0" collapsed="false">
      <c r="B100" s="498"/>
      <c r="C100" s="498"/>
      <c r="D100" s="498"/>
      <c r="E100" s="498"/>
    </row>
    <row r="101" customFormat="false" ht="15" hidden="false" customHeight="true" outlineLevel="0" collapsed="false">
      <c r="B101" s="499"/>
      <c r="C101" s="499"/>
      <c r="D101" s="499"/>
      <c r="E101" s="500" t="s">
        <v>264</v>
      </c>
      <c r="F101" s="498" t="s">
        <v>544</v>
      </c>
      <c r="G101" s="498"/>
      <c r="H101" s="498"/>
      <c r="I101" s="501" t="s">
        <v>545</v>
      </c>
      <c r="J101" s="502" t="s">
        <v>546</v>
      </c>
      <c r="K101" s="502"/>
      <c r="L101" s="502"/>
      <c r="M101" s="502"/>
      <c r="N101" s="502"/>
      <c r="O101" s="502"/>
    </row>
    <row r="102" customFormat="false" ht="15" hidden="false" customHeight="true" outlineLevel="0" collapsed="false">
      <c r="B102" s="499"/>
      <c r="C102" s="499"/>
      <c r="D102" s="499"/>
      <c r="E102" s="500"/>
      <c r="F102" s="498"/>
      <c r="G102" s="498"/>
      <c r="H102" s="498"/>
      <c r="I102" s="501"/>
      <c r="J102" s="502"/>
      <c r="K102" s="502"/>
      <c r="L102" s="502"/>
      <c r="M102" s="502"/>
      <c r="N102" s="502"/>
      <c r="O102" s="502"/>
    </row>
    <row r="103" s="503" customFormat="true" ht="13.5" hidden="false" customHeight="true" outlineLevel="0" collapsed="false">
      <c r="J103" s="502"/>
      <c r="K103" s="502"/>
      <c r="L103" s="502"/>
      <c r="M103" s="502"/>
      <c r="N103" s="502"/>
      <c r="O103" s="502"/>
    </row>
    <row r="104" s="494" customFormat="true" ht="13.5" hidden="false" customHeight="true" outlineLevel="0" collapsed="false">
      <c r="B104" s="494" t="s">
        <v>547</v>
      </c>
      <c r="J104" s="502"/>
      <c r="K104" s="502"/>
      <c r="L104" s="502"/>
      <c r="M104" s="502"/>
      <c r="N104" s="502"/>
      <c r="O104" s="502"/>
    </row>
    <row r="105" s="494" customFormat="true" ht="13.5" hidden="false" customHeight="true" outlineLevel="0" collapsed="false">
      <c r="B105" s="495" t="n">
        <v>1</v>
      </c>
      <c r="C105" s="494" t="s">
        <v>598</v>
      </c>
    </row>
    <row r="106" s="494" customFormat="true" ht="13.5" hidden="false" customHeight="true" outlineLevel="0" collapsed="false">
      <c r="B106" s="495" t="n">
        <v>2</v>
      </c>
      <c r="C106" s="494" t="s">
        <v>599</v>
      </c>
    </row>
    <row r="107" customFormat="false" ht="15" hidden="false" customHeight="true" outlineLevel="0" collapsed="false"/>
    <row r="108" customFormat="false" ht="15" hidden="false" customHeight="true" outlineLevel="0" collapsed="false"/>
    <row r="109" customFormat="false" ht="15" hidden="false" customHeight="true" outlineLevel="0" collapsed="false"/>
    <row r="110" customFormat="false" ht="15" hidden="false" customHeight="true" outlineLevel="0" collapsed="false"/>
    <row r="111" customFormat="false" ht="15" hidden="false" customHeight="true" outlineLevel="0" collapsed="false"/>
    <row r="112" customFormat="false" ht="15" hidden="false" customHeight="true" outlineLevel="0" collapsed="false"/>
    <row r="113" customFormat="false" ht="15" hidden="false" customHeight="true" outlineLevel="0" collapsed="false"/>
    <row r="114" customFormat="false" ht="15" hidden="false" customHeight="true" outlineLevel="0" collapsed="false"/>
    <row r="115" customFormat="false" ht="15" hidden="false" customHeight="true" outlineLevel="0" collapsed="false"/>
    <row r="116" customFormat="false" ht="15" hidden="false" customHeight="true" outlineLevel="0" collapsed="false"/>
    <row r="117" customFormat="false" ht="15" hidden="false" customHeight="true" outlineLevel="0" collapsed="false"/>
    <row r="118" customFormat="false" ht="15" hidden="false" customHeight="true" outlineLevel="0" collapsed="false"/>
    <row r="119" customFormat="false" ht="15" hidden="false" customHeight="true" outlineLevel="0" collapsed="false"/>
    <row r="120" customFormat="false" ht="15" hidden="false" customHeight="true" outlineLevel="0" collapsed="false"/>
    <row r="121" customFormat="false" ht="15" hidden="false" customHeight="true" outlineLevel="0" collapsed="false"/>
  </sheetData>
  <mergeCells count="336">
    <mergeCell ref="B2:O2"/>
    <mergeCell ref="B3:O3"/>
    <mergeCell ref="B5:C5"/>
    <mergeCell ref="D5:H5"/>
    <mergeCell ref="J5:L5"/>
    <mergeCell ref="M5:O5"/>
    <mergeCell ref="B7:O7"/>
    <mergeCell ref="B8:C8"/>
    <mergeCell ref="B9:C9"/>
    <mergeCell ref="B11:O11"/>
    <mergeCell ref="C12:E12"/>
    <mergeCell ref="F12:I12"/>
    <mergeCell ref="J12:L12"/>
    <mergeCell ref="M12:O12"/>
    <mergeCell ref="B13:B19"/>
    <mergeCell ref="C13:E13"/>
    <mergeCell ref="F13:I13"/>
    <mergeCell ref="J13:L13"/>
    <mergeCell ref="M13:O13"/>
    <mergeCell ref="C14:E14"/>
    <mergeCell ref="F14:I14"/>
    <mergeCell ref="J14:L14"/>
    <mergeCell ref="M14:O14"/>
    <mergeCell ref="C15:E15"/>
    <mergeCell ref="F15:I15"/>
    <mergeCell ref="J15:L15"/>
    <mergeCell ref="M15:O15"/>
    <mergeCell ref="C16:E16"/>
    <mergeCell ref="F16:I16"/>
    <mergeCell ref="J16:L16"/>
    <mergeCell ref="M16:O16"/>
    <mergeCell ref="C17:E17"/>
    <mergeCell ref="F17:I17"/>
    <mergeCell ref="J17:L17"/>
    <mergeCell ref="M17:O17"/>
    <mergeCell ref="C18:E18"/>
    <mergeCell ref="F18:I18"/>
    <mergeCell ref="J18:L18"/>
    <mergeCell ref="M18:O18"/>
    <mergeCell ref="C19:I19"/>
    <mergeCell ref="J19:L19"/>
    <mergeCell ref="M19:O19"/>
    <mergeCell ref="B20:B26"/>
    <mergeCell ref="C20:E20"/>
    <mergeCell ref="F20:I20"/>
    <mergeCell ref="J20:L20"/>
    <mergeCell ref="M20:O20"/>
    <mergeCell ref="C21:E21"/>
    <mergeCell ref="F21:I21"/>
    <mergeCell ref="J21:L21"/>
    <mergeCell ref="M21:O21"/>
    <mergeCell ref="C22:E22"/>
    <mergeCell ref="F22:I22"/>
    <mergeCell ref="J22:L22"/>
    <mergeCell ref="M22:O22"/>
    <mergeCell ref="C23:E23"/>
    <mergeCell ref="F23:I23"/>
    <mergeCell ref="J23:L23"/>
    <mergeCell ref="M23:O23"/>
    <mergeCell ref="C24:E24"/>
    <mergeCell ref="F24:I24"/>
    <mergeCell ref="J24:L24"/>
    <mergeCell ref="M24:O24"/>
    <mergeCell ref="C25:E25"/>
    <mergeCell ref="F25:I25"/>
    <mergeCell ref="J25:L25"/>
    <mergeCell ref="M25:O25"/>
    <mergeCell ref="C26:I26"/>
    <mergeCell ref="J26:L26"/>
    <mergeCell ref="M26:O26"/>
    <mergeCell ref="B27:B33"/>
    <mergeCell ref="C27:E27"/>
    <mergeCell ref="F27:I27"/>
    <mergeCell ref="J27:L27"/>
    <mergeCell ref="M27:O27"/>
    <mergeCell ref="C28:E28"/>
    <mergeCell ref="F28:I28"/>
    <mergeCell ref="J28:L28"/>
    <mergeCell ref="M28:O28"/>
    <mergeCell ref="C29:E29"/>
    <mergeCell ref="F29:I29"/>
    <mergeCell ref="J29:L29"/>
    <mergeCell ref="M29:O29"/>
    <mergeCell ref="C30:E30"/>
    <mergeCell ref="F30:I30"/>
    <mergeCell ref="J30:L30"/>
    <mergeCell ref="M30:O30"/>
    <mergeCell ref="C31:E31"/>
    <mergeCell ref="F31:I31"/>
    <mergeCell ref="J31:L31"/>
    <mergeCell ref="M31:O31"/>
    <mergeCell ref="C32:E32"/>
    <mergeCell ref="F32:I32"/>
    <mergeCell ref="J32:L32"/>
    <mergeCell ref="M32:O32"/>
    <mergeCell ref="C33:I33"/>
    <mergeCell ref="J33:L33"/>
    <mergeCell ref="M33:O33"/>
    <mergeCell ref="B34:B40"/>
    <mergeCell ref="C34:E34"/>
    <mergeCell ref="F34:I34"/>
    <mergeCell ref="J34:L34"/>
    <mergeCell ref="M34:O34"/>
    <mergeCell ref="C35:E35"/>
    <mergeCell ref="F35:I35"/>
    <mergeCell ref="J35:L35"/>
    <mergeCell ref="M35:O35"/>
    <mergeCell ref="C36:E36"/>
    <mergeCell ref="F36:I36"/>
    <mergeCell ref="J36:L36"/>
    <mergeCell ref="M36:O36"/>
    <mergeCell ref="C37:E37"/>
    <mergeCell ref="F37:I37"/>
    <mergeCell ref="J37:L37"/>
    <mergeCell ref="M37:O37"/>
    <mergeCell ref="C38:E38"/>
    <mergeCell ref="F38:I38"/>
    <mergeCell ref="J38:L38"/>
    <mergeCell ref="M38:O38"/>
    <mergeCell ref="C39:E39"/>
    <mergeCell ref="F39:I39"/>
    <mergeCell ref="J39:L39"/>
    <mergeCell ref="M39:O39"/>
    <mergeCell ref="C40:I40"/>
    <mergeCell ref="J40:L40"/>
    <mergeCell ref="M40:O40"/>
    <mergeCell ref="B41:B47"/>
    <mergeCell ref="C41:E41"/>
    <mergeCell ref="F41:I41"/>
    <mergeCell ref="J41:L41"/>
    <mergeCell ref="M41:O41"/>
    <mergeCell ref="C42:E42"/>
    <mergeCell ref="F42:I42"/>
    <mergeCell ref="J42:L42"/>
    <mergeCell ref="M42:O42"/>
    <mergeCell ref="C43:E43"/>
    <mergeCell ref="F43:I43"/>
    <mergeCell ref="J43:L43"/>
    <mergeCell ref="M43:O43"/>
    <mergeCell ref="C44:E44"/>
    <mergeCell ref="F44:I44"/>
    <mergeCell ref="J44:L44"/>
    <mergeCell ref="M44:O44"/>
    <mergeCell ref="C45:E45"/>
    <mergeCell ref="F45:I45"/>
    <mergeCell ref="J45:L45"/>
    <mergeCell ref="M45:O45"/>
    <mergeCell ref="C46:E46"/>
    <mergeCell ref="F46:I46"/>
    <mergeCell ref="J46:L46"/>
    <mergeCell ref="M46:O46"/>
    <mergeCell ref="C47:I47"/>
    <mergeCell ref="J47:L47"/>
    <mergeCell ref="M47:O47"/>
    <mergeCell ref="B48:B54"/>
    <mergeCell ref="C48:E48"/>
    <mergeCell ref="F48:I48"/>
    <mergeCell ref="J48:L48"/>
    <mergeCell ref="M48:O48"/>
    <mergeCell ref="C49:E49"/>
    <mergeCell ref="F49:I49"/>
    <mergeCell ref="J49:L49"/>
    <mergeCell ref="M49:O49"/>
    <mergeCell ref="C50:E50"/>
    <mergeCell ref="F50:I50"/>
    <mergeCell ref="J50:L50"/>
    <mergeCell ref="M50:O50"/>
    <mergeCell ref="C51:E51"/>
    <mergeCell ref="F51:I51"/>
    <mergeCell ref="J51:L51"/>
    <mergeCell ref="M51:O51"/>
    <mergeCell ref="C52:E52"/>
    <mergeCell ref="F52:I52"/>
    <mergeCell ref="J52:L52"/>
    <mergeCell ref="M52:O52"/>
    <mergeCell ref="C53:E53"/>
    <mergeCell ref="F53:I53"/>
    <mergeCell ref="J53:L53"/>
    <mergeCell ref="M53:O53"/>
    <mergeCell ref="C54:I54"/>
    <mergeCell ref="J54:L54"/>
    <mergeCell ref="M54:O54"/>
    <mergeCell ref="C57:E57"/>
    <mergeCell ref="F57:I57"/>
    <mergeCell ref="J57:L57"/>
    <mergeCell ref="M57:O57"/>
    <mergeCell ref="B58:B64"/>
    <mergeCell ref="C58:E58"/>
    <mergeCell ref="F58:I58"/>
    <mergeCell ref="J58:L58"/>
    <mergeCell ref="M58:O58"/>
    <mergeCell ref="C59:E59"/>
    <mergeCell ref="F59:I59"/>
    <mergeCell ref="J59:L59"/>
    <mergeCell ref="M59:O59"/>
    <mergeCell ref="C60:E60"/>
    <mergeCell ref="F60:I60"/>
    <mergeCell ref="J60:L60"/>
    <mergeCell ref="M60:O60"/>
    <mergeCell ref="C61:E61"/>
    <mergeCell ref="F61:I61"/>
    <mergeCell ref="J61:L61"/>
    <mergeCell ref="M61:O61"/>
    <mergeCell ref="C62:E62"/>
    <mergeCell ref="F62:I62"/>
    <mergeCell ref="J62:L62"/>
    <mergeCell ref="M62:O62"/>
    <mergeCell ref="C63:E63"/>
    <mergeCell ref="F63:I63"/>
    <mergeCell ref="J63:L63"/>
    <mergeCell ref="M63:O63"/>
    <mergeCell ref="C64:I64"/>
    <mergeCell ref="J64:L64"/>
    <mergeCell ref="M64:O64"/>
    <mergeCell ref="B65:B71"/>
    <mergeCell ref="C65:E65"/>
    <mergeCell ref="F65:I65"/>
    <mergeCell ref="J65:L65"/>
    <mergeCell ref="M65:O65"/>
    <mergeCell ref="C66:E66"/>
    <mergeCell ref="F66:I66"/>
    <mergeCell ref="J66:L66"/>
    <mergeCell ref="M66:O66"/>
    <mergeCell ref="C67:E67"/>
    <mergeCell ref="F67:I67"/>
    <mergeCell ref="J67:L67"/>
    <mergeCell ref="M67:O67"/>
    <mergeCell ref="C68:E68"/>
    <mergeCell ref="F68:I68"/>
    <mergeCell ref="J68:L68"/>
    <mergeCell ref="M68:O68"/>
    <mergeCell ref="C69:E69"/>
    <mergeCell ref="F69:I69"/>
    <mergeCell ref="J69:L69"/>
    <mergeCell ref="M69:O69"/>
    <mergeCell ref="C70:E70"/>
    <mergeCell ref="F70:I70"/>
    <mergeCell ref="J70:L70"/>
    <mergeCell ref="M70:O70"/>
    <mergeCell ref="C71:I71"/>
    <mergeCell ref="J71:L71"/>
    <mergeCell ref="M71:O71"/>
    <mergeCell ref="B72:B78"/>
    <mergeCell ref="C72:E72"/>
    <mergeCell ref="F72:I72"/>
    <mergeCell ref="J72:L72"/>
    <mergeCell ref="M72:O72"/>
    <mergeCell ref="C73:E73"/>
    <mergeCell ref="F73:I73"/>
    <mergeCell ref="J73:L73"/>
    <mergeCell ref="M73:O73"/>
    <mergeCell ref="C74:E74"/>
    <mergeCell ref="F74:I74"/>
    <mergeCell ref="J74:L74"/>
    <mergeCell ref="M74:O74"/>
    <mergeCell ref="C75:E75"/>
    <mergeCell ref="F75:I75"/>
    <mergeCell ref="J75:L75"/>
    <mergeCell ref="M75:O75"/>
    <mergeCell ref="C76:E76"/>
    <mergeCell ref="F76:I76"/>
    <mergeCell ref="J76:L76"/>
    <mergeCell ref="M76:O76"/>
    <mergeCell ref="C77:E77"/>
    <mergeCell ref="F77:I77"/>
    <mergeCell ref="J77:L77"/>
    <mergeCell ref="M77:O77"/>
    <mergeCell ref="C78:I78"/>
    <mergeCell ref="J78:L78"/>
    <mergeCell ref="M78:O78"/>
    <mergeCell ref="B79:B85"/>
    <mergeCell ref="C79:E79"/>
    <mergeCell ref="F79:I79"/>
    <mergeCell ref="J79:L79"/>
    <mergeCell ref="M79:O79"/>
    <mergeCell ref="C80:E80"/>
    <mergeCell ref="F80:I80"/>
    <mergeCell ref="J80:L80"/>
    <mergeCell ref="M80:O80"/>
    <mergeCell ref="C81:E81"/>
    <mergeCell ref="F81:I81"/>
    <mergeCell ref="J81:L81"/>
    <mergeCell ref="M81:O81"/>
    <mergeCell ref="C82:E82"/>
    <mergeCell ref="F82:I82"/>
    <mergeCell ref="J82:L82"/>
    <mergeCell ref="M82:O82"/>
    <mergeCell ref="C83:E83"/>
    <mergeCell ref="F83:I83"/>
    <mergeCell ref="J83:L83"/>
    <mergeCell ref="M83:O83"/>
    <mergeCell ref="C84:E84"/>
    <mergeCell ref="F84:I84"/>
    <mergeCell ref="J84:L84"/>
    <mergeCell ref="M84:O84"/>
    <mergeCell ref="C85:I85"/>
    <mergeCell ref="J85:L85"/>
    <mergeCell ref="M85:O85"/>
    <mergeCell ref="B86:B92"/>
    <mergeCell ref="C86:E86"/>
    <mergeCell ref="F86:I86"/>
    <mergeCell ref="J86:L86"/>
    <mergeCell ref="M86:O86"/>
    <mergeCell ref="C87:E87"/>
    <mergeCell ref="F87:I87"/>
    <mergeCell ref="J87:L87"/>
    <mergeCell ref="M87:O87"/>
    <mergeCell ref="C88:E88"/>
    <mergeCell ref="F88:I88"/>
    <mergeCell ref="J88:L88"/>
    <mergeCell ref="M88:O88"/>
    <mergeCell ref="C89:E89"/>
    <mergeCell ref="F89:I89"/>
    <mergeCell ref="J89:L89"/>
    <mergeCell ref="M89:O89"/>
    <mergeCell ref="C90:E90"/>
    <mergeCell ref="F90:I90"/>
    <mergeCell ref="J90:L90"/>
    <mergeCell ref="M90:O90"/>
    <mergeCell ref="C91:E91"/>
    <mergeCell ref="F91:I91"/>
    <mergeCell ref="J91:L91"/>
    <mergeCell ref="M91:O91"/>
    <mergeCell ref="C92:I92"/>
    <mergeCell ref="J92:L92"/>
    <mergeCell ref="M92:O92"/>
    <mergeCell ref="J93:L94"/>
    <mergeCell ref="M93:O94"/>
    <mergeCell ref="C95:O95"/>
    <mergeCell ref="C96:O96"/>
    <mergeCell ref="B99:E100"/>
    <mergeCell ref="B101:D102"/>
    <mergeCell ref="E101:E102"/>
    <mergeCell ref="F101:H102"/>
    <mergeCell ref="I101:I102"/>
    <mergeCell ref="J101:O104"/>
  </mergeCells>
  <printOptions headings="false" gridLines="false" gridLinesSet="true" horizontalCentered="true" verticalCentered="true"/>
  <pageMargins left="0.39375" right="0.39375" top="0.590972222222222" bottom="0.39375" header="0.275694444444444" footer="0.511811023622047"/>
  <pageSetup paperSize="9" scale="88"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55"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S156"/>
  <sheetViews>
    <sheetView showFormulas="false" showGridLines="true" showRowColHeaders="true" showZeros="true" rightToLeft="false" tabSelected="false" showOutlineSymbols="true" defaultGridColor="true" view="pageBreakPreview" topLeftCell="A54" colorId="64" zoomScale="100" zoomScaleNormal="100" zoomScalePageLayoutView="100" workbookViewId="0">
      <selection pane="topLeft" activeCell="N6" activeCellId="0" sqref="N6"/>
    </sheetView>
  </sheetViews>
  <sheetFormatPr defaultColWidth="9.33984375" defaultRowHeight="12.75" customHeight="false" zeroHeight="false" outlineLevelRow="0" outlineLevelCol="0"/>
  <cols>
    <col collapsed="false" customWidth="true" hidden="false" outlineLevel="0" max="1" min="1" style="450" width="1.89"/>
    <col collapsed="false" customWidth="true" hidden="false" outlineLevel="0" max="18" min="2" style="450" width="5.78"/>
    <col collapsed="false" customWidth="true" hidden="false" outlineLevel="0" max="19" min="19" style="450" width="1.66"/>
    <col collapsed="false" customWidth="false" hidden="false" outlineLevel="0" max="16384" min="20" style="450" width="9.34"/>
  </cols>
  <sheetData>
    <row r="1" customFormat="false" ht="15" hidden="false" customHeight="true" outlineLevel="0" collapsed="false">
      <c r="R1" s="577"/>
    </row>
    <row r="2" customFormat="false" ht="18" hidden="false" customHeight="true" outlineLevel="0" collapsed="false">
      <c r="B2" s="454" t="s">
        <v>600</v>
      </c>
      <c r="C2" s="454"/>
      <c r="D2" s="454"/>
      <c r="E2" s="454"/>
      <c r="F2" s="454"/>
      <c r="G2" s="454"/>
      <c r="H2" s="454"/>
      <c r="I2" s="454"/>
      <c r="J2" s="454"/>
      <c r="K2" s="454"/>
      <c r="L2" s="454"/>
      <c r="M2" s="454"/>
      <c r="N2" s="454"/>
      <c r="O2" s="454"/>
      <c r="P2" s="454"/>
      <c r="Q2" s="454"/>
      <c r="R2" s="454"/>
      <c r="S2" s="543"/>
    </row>
    <row r="3" customFormat="false" ht="18" hidden="false" customHeight="true" outlineLevel="0" collapsed="false">
      <c r="B3" s="454" t="s">
        <v>567</v>
      </c>
      <c r="C3" s="454"/>
      <c r="D3" s="454"/>
      <c r="E3" s="454"/>
      <c r="F3" s="454"/>
      <c r="G3" s="454"/>
      <c r="H3" s="454"/>
      <c r="I3" s="454"/>
      <c r="J3" s="454"/>
      <c r="K3" s="454"/>
      <c r="L3" s="454"/>
      <c r="M3" s="454"/>
      <c r="N3" s="454"/>
      <c r="O3" s="454"/>
      <c r="P3" s="454"/>
      <c r="Q3" s="454"/>
      <c r="R3" s="454"/>
      <c r="S3" s="543"/>
    </row>
    <row r="4" customFormat="false" ht="13.8" hidden="false" customHeight="false" outlineLevel="0" collapsed="false">
      <c r="B4" s="458"/>
      <c r="C4" s="458"/>
      <c r="D4" s="458"/>
      <c r="E4" s="458"/>
      <c r="F4" s="458"/>
      <c r="G4" s="458"/>
      <c r="H4" s="458"/>
      <c r="I4" s="458"/>
      <c r="J4" s="458"/>
      <c r="K4" s="458"/>
      <c r="L4" s="458"/>
      <c r="M4" s="458"/>
      <c r="N4" s="458"/>
      <c r="O4" s="458"/>
      <c r="P4" s="458"/>
      <c r="Q4" s="458"/>
      <c r="R4" s="458"/>
      <c r="S4" s="458"/>
    </row>
    <row r="5" customFormat="false" ht="22.5" hidden="false" customHeight="true" outlineLevel="0" collapsed="false">
      <c r="B5" s="459" t="s">
        <v>260</v>
      </c>
      <c r="C5" s="459"/>
      <c r="D5" s="453"/>
      <c r="E5" s="453"/>
      <c r="F5" s="453"/>
      <c r="G5" s="453"/>
      <c r="H5" s="453"/>
      <c r="J5" s="459" t="s">
        <v>526</v>
      </c>
      <c r="K5" s="459"/>
      <c r="L5" s="459"/>
      <c r="M5" s="453"/>
      <c r="N5" s="453"/>
      <c r="O5" s="453"/>
      <c r="P5" s="453"/>
      <c r="Q5" s="453"/>
      <c r="R5" s="453"/>
      <c r="S5" s="458"/>
    </row>
    <row r="6" customFormat="false" ht="5.25" hidden="false" customHeight="true" outlineLevel="0" collapsed="false">
      <c r="S6" s="458"/>
    </row>
    <row r="7" customFormat="false" ht="15" hidden="false" customHeight="true" outlineLevel="0" collapsed="false">
      <c r="B7" s="560" t="s">
        <v>601</v>
      </c>
      <c r="C7" s="560"/>
      <c r="D7" s="560"/>
      <c r="E7" s="560"/>
      <c r="F7" s="560"/>
      <c r="G7" s="560"/>
      <c r="H7" s="560"/>
      <c r="I7" s="560"/>
      <c r="J7" s="560"/>
      <c r="K7" s="560"/>
      <c r="L7" s="560"/>
      <c r="M7" s="560"/>
      <c r="N7" s="560"/>
      <c r="O7" s="560"/>
      <c r="P7" s="560"/>
      <c r="Q7" s="560"/>
      <c r="R7" s="560"/>
    </row>
    <row r="8" customFormat="false" ht="18" hidden="false" customHeight="true" outlineLevel="0" collapsed="false">
      <c r="B8" s="459" t="s">
        <v>528</v>
      </c>
      <c r="C8" s="459"/>
      <c r="D8" s="459" t="s">
        <v>569</v>
      </c>
      <c r="E8" s="459" t="s">
        <v>570</v>
      </c>
      <c r="F8" s="459" t="s">
        <v>571</v>
      </c>
      <c r="G8" s="459" t="s">
        <v>572</v>
      </c>
      <c r="H8" s="459" t="s">
        <v>573</v>
      </c>
      <c r="I8" s="459" t="s">
        <v>574</v>
      </c>
      <c r="J8" s="459" t="s">
        <v>575</v>
      </c>
      <c r="K8" s="459" t="s">
        <v>576</v>
      </c>
      <c r="L8" s="459" t="s">
        <v>577</v>
      </c>
      <c r="M8" s="459" t="s">
        <v>578</v>
      </c>
      <c r="N8" s="561" t="s">
        <v>579</v>
      </c>
      <c r="O8" s="562" t="s">
        <v>580</v>
      </c>
      <c r="P8" s="562"/>
      <c r="Q8" s="562"/>
      <c r="R8" s="562"/>
    </row>
    <row r="9" customFormat="false" ht="18" hidden="false" customHeight="true" outlineLevel="0" collapsed="false">
      <c r="B9" s="459" t="s">
        <v>530</v>
      </c>
      <c r="C9" s="459"/>
      <c r="D9" s="563"/>
      <c r="E9" s="563"/>
      <c r="F9" s="563"/>
      <c r="G9" s="563"/>
      <c r="H9" s="563"/>
      <c r="I9" s="563"/>
      <c r="J9" s="563"/>
      <c r="K9" s="563"/>
      <c r="L9" s="563"/>
      <c r="M9" s="563"/>
      <c r="N9" s="564"/>
      <c r="O9" s="565"/>
      <c r="P9" s="565"/>
      <c r="Q9" s="565"/>
      <c r="R9" s="565"/>
    </row>
    <row r="10" customFormat="false" ht="13.8" hidden="false" customHeight="false" outlineLevel="0" collapsed="false"/>
    <row r="11" customFormat="false" ht="15" hidden="false" customHeight="true" outlineLevel="0" collapsed="false">
      <c r="B11" s="560" t="s">
        <v>602</v>
      </c>
      <c r="C11" s="560"/>
      <c r="D11" s="560"/>
      <c r="E11" s="560"/>
      <c r="F11" s="560"/>
      <c r="G11" s="560"/>
      <c r="H11" s="560"/>
      <c r="I11" s="560"/>
      <c r="J11" s="560"/>
      <c r="K11" s="560"/>
      <c r="L11" s="560"/>
      <c r="M11" s="560"/>
      <c r="N11" s="560"/>
      <c r="O11" s="560"/>
      <c r="P11" s="560"/>
      <c r="Q11" s="560"/>
      <c r="R11" s="560"/>
    </row>
    <row r="12" customFormat="false" ht="15" hidden="false" customHeight="true" outlineLevel="0" collapsed="false">
      <c r="B12" s="578" t="s">
        <v>528</v>
      </c>
      <c r="C12" s="579" t="s">
        <v>553</v>
      </c>
      <c r="D12" s="579"/>
      <c r="E12" s="579"/>
      <c r="F12" s="580" t="s">
        <v>498</v>
      </c>
      <c r="G12" s="580"/>
      <c r="H12" s="580"/>
      <c r="I12" s="580"/>
      <c r="J12" s="580"/>
      <c r="K12" s="579" t="s">
        <v>553</v>
      </c>
      <c r="L12" s="579"/>
      <c r="M12" s="579"/>
      <c r="N12" s="580" t="s">
        <v>498</v>
      </c>
      <c r="O12" s="580"/>
      <c r="P12" s="580"/>
      <c r="Q12" s="580"/>
      <c r="R12" s="580"/>
    </row>
    <row r="13" customFormat="false" ht="14.25" hidden="false" customHeight="true" outlineLevel="0" collapsed="false">
      <c r="B13" s="581" t="s">
        <v>569</v>
      </c>
      <c r="C13" s="582" t="s">
        <v>554</v>
      </c>
      <c r="D13" s="582"/>
      <c r="E13" s="582"/>
      <c r="F13" s="583"/>
      <c r="G13" s="583"/>
      <c r="H13" s="583"/>
      <c r="I13" s="583"/>
      <c r="J13" s="583"/>
      <c r="K13" s="582" t="s">
        <v>554</v>
      </c>
      <c r="L13" s="582"/>
      <c r="M13" s="582"/>
      <c r="N13" s="583"/>
      <c r="O13" s="583"/>
      <c r="P13" s="583"/>
      <c r="Q13" s="583"/>
      <c r="R13" s="583"/>
    </row>
    <row r="14" customFormat="false" ht="14.25" hidden="false" customHeight="true" outlineLevel="0" collapsed="false">
      <c r="B14" s="581"/>
      <c r="C14" s="584" t="s">
        <v>554</v>
      </c>
      <c r="D14" s="584"/>
      <c r="E14" s="584"/>
      <c r="F14" s="585"/>
      <c r="G14" s="585"/>
      <c r="H14" s="585"/>
      <c r="I14" s="585"/>
      <c r="J14" s="585"/>
      <c r="K14" s="584" t="s">
        <v>554</v>
      </c>
      <c r="L14" s="584"/>
      <c r="M14" s="584"/>
      <c r="N14" s="585"/>
      <c r="O14" s="585"/>
      <c r="P14" s="585"/>
      <c r="Q14" s="585"/>
      <c r="R14" s="585"/>
    </row>
    <row r="15" customFormat="false" ht="14.25" hidden="false" customHeight="true" outlineLevel="0" collapsed="false">
      <c r="B15" s="581"/>
      <c r="C15" s="584" t="s">
        <v>554</v>
      </c>
      <c r="D15" s="584"/>
      <c r="E15" s="584"/>
      <c r="F15" s="585"/>
      <c r="G15" s="585"/>
      <c r="H15" s="585"/>
      <c r="I15" s="585"/>
      <c r="J15" s="585"/>
      <c r="K15" s="584" t="s">
        <v>554</v>
      </c>
      <c r="L15" s="584"/>
      <c r="M15" s="584"/>
      <c r="N15" s="585"/>
      <c r="O15" s="585"/>
      <c r="P15" s="585"/>
      <c r="Q15" s="585"/>
      <c r="R15" s="585"/>
    </row>
    <row r="16" customFormat="false" ht="14.25" hidden="false" customHeight="true" outlineLevel="0" collapsed="false">
      <c r="B16" s="581"/>
      <c r="C16" s="584" t="s">
        <v>554</v>
      </c>
      <c r="D16" s="584"/>
      <c r="E16" s="584"/>
      <c r="F16" s="585"/>
      <c r="G16" s="585"/>
      <c r="H16" s="585"/>
      <c r="I16" s="585"/>
      <c r="J16" s="585"/>
      <c r="K16" s="584" t="s">
        <v>554</v>
      </c>
      <c r="L16" s="584"/>
      <c r="M16" s="584"/>
      <c r="N16" s="585"/>
      <c r="O16" s="585"/>
      <c r="P16" s="585"/>
      <c r="Q16" s="585"/>
      <c r="R16" s="585"/>
    </row>
    <row r="17" customFormat="false" ht="14.25" hidden="false" customHeight="true" outlineLevel="0" collapsed="false">
      <c r="B17" s="581"/>
      <c r="C17" s="584" t="s">
        <v>554</v>
      </c>
      <c r="D17" s="584"/>
      <c r="E17" s="584"/>
      <c r="F17" s="585"/>
      <c r="G17" s="585"/>
      <c r="H17" s="585"/>
      <c r="I17" s="585"/>
      <c r="J17" s="585"/>
      <c r="K17" s="584" t="s">
        <v>554</v>
      </c>
      <c r="L17" s="584"/>
      <c r="M17" s="584"/>
      <c r="N17" s="585"/>
      <c r="O17" s="585"/>
      <c r="P17" s="585"/>
      <c r="Q17" s="585"/>
      <c r="R17" s="585"/>
    </row>
    <row r="18" customFormat="false" ht="14.25" hidden="false" customHeight="true" outlineLevel="0" collapsed="false">
      <c r="B18" s="581"/>
      <c r="C18" s="584" t="s">
        <v>554</v>
      </c>
      <c r="D18" s="584"/>
      <c r="E18" s="584"/>
      <c r="F18" s="585"/>
      <c r="G18" s="585"/>
      <c r="H18" s="585"/>
      <c r="I18" s="585"/>
      <c r="J18" s="585"/>
      <c r="K18" s="584" t="s">
        <v>554</v>
      </c>
      <c r="L18" s="584"/>
      <c r="M18" s="584"/>
      <c r="N18" s="585"/>
      <c r="O18" s="585"/>
      <c r="P18" s="585"/>
      <c r="Q18" s="585"/>
      <c r="R18" s="585"/>
    </row>
    <row r="19" customFormat="false" ht="14.25" hidden="false" customHeight="true" outlineLevel="0" collapsed="false">
      <c r="B19" s="581"/>
      <c r="C19" s="584" t="s">
        <v>554</v>
      </c>
      <c r="D19" s="584"/>
      <c r="E19" s="584"/>
      <c r="F19" s="585"/>
      <c r="G19" s="585"/>
      <c r="H19" s="585"/>
      <c r="I19" s="585"/>
      <c r="J19" s="585"/>
      <c r="K19" s="584" t="s">
        <v>554</v>
      </c>
      <c r="L19" s="584"/>
      <c r="M19" s="584"/>
      <c r="N19" s="585"/>
      <c r="O19" s="585"/>
      <c r="P19" s="585"/>
      <c r="Q19" s="585"/>
      <c r="R19" s="585"/>
    </row>
    <row r="20" customFormat="false" ht="14.25" hidden="false" customHeight="true" outlineLevel="0" collapsed="false">
      <c r="B20" s="581"/>
      <c r="C20" s="586"/>
      <c r="D20" s="586"/>
      <c r="E20" s="586"/>
      <c r="F20" s="586"/>
      <c r="G20" s="586"/>
      <c r="H20" s="586"/>
      <c r="I20" s="586"/>
      <c r="J20" s="586"/>
      <c r="K20" s="587" t="s">
        <v>582</v>
      </c>
      <c r="L20" s="587"/>
      <c r="M20" s="587"/>
      <c r="N20" s="587"/>
      <c r="O20" s="587"/>
      <c r="P20" s="587"/>
      <c r="Q20" s="588"/>
      <c r="R20" s="588"/>
    </row>
    <row r="21" customFormat="false" ht="14.25" hidden="false" customHeight="true" outlineLevel="0" collapsed="false">
      <c r="B21" s="581" t="s">
        <v>570</v>
      </c>
      <c r="C21" s="582" t="s">
        <v>554</v>
      </c>
      <c r="D21" s="582"/>
      <c r="E21" s="582"/>
      <c r="F21" s="583"/>
      <c r="G21" s="583"/>
      <c r="H21" s="583"/>
      <c r="I21" s="583"/>
      <c r="J21" s="583"/>
      <c r="K21" s="582" t="s">
        <v>554</v>
      </c>
      <c r="L21" s="582"/>
      <c r="M21" s="582"/>
      <c r="N21" s="583"/>
      <c r="O21" s="583"/>
      <c r="P21" s="583"/>
      <c r="Q21" s="583"/>
      <c r="R21" s="583"/>
    </row>
    <row r="22" customFormat="false" ht="14.25" hidden="false" customHeight="true" outlineLevel="0" collapsed="false">
      <c r="B22" s="581"/>
      <c r="C22" s="584" t="s">
        <v>554</v>
      </c>
      <c r="D22" s="584"/>
      <c r="E22" s="584"/>
      <c r="F22" s="585"/>
      <c r="G22" s="585"/>
      <c r="H22" s="585"/>
      <c r="I22" s="585"/>
      <c r="J22" s="585"/>
      <c r="K22" s="584" t="s">
        <v>554</v>
      </c>
      <c r="L22" s="584"/>
      <c r="M22" s="584"/>
      <c r="N22" s="585"/>
      <c r="O22" s="585"/>
      <c r="P22" s="585"/>
      <c r="Q22" s="585"/>
      <c r="R22" s="585"/>
    </row>
    <row r="23" customFormat="false" ht="14.25" hidden="false" customHeight="true" outlineLevel="0" collapsed="false">
      <c r="B23" s="581"/>
      <c r="C23" s="584" t="s">
        <v>554</v>
      </c>
      <c r="D23" s="584"/>
      <c r="E23" s="584"/>
      <c r="F23" s="585"/>
      <c r="G23" s="585"/>
      <c r="H23" s="585"/>
      <c r="I23" s="585"/>
      <c r="J23" s="585"/>
      <c r="K23" s="584" t="s">
        <v>554</v>
      </c>
      <c r="L23" s="584"/>
      <c r="M23" s="584"/>
      <c r="N23" s="585"/>
      <c r="O23" s="585"/>
      <c r="P23" s="585"/>
      <c r="Q23" s="585"/>
      <c r="R23" s="585"/>
    </row>
    <row r="24" customFormat="false" ht="14.25" hidden="false" customHeight="true" outlineLevel="0" collapsed="false">
      <c r="B24" s="581"/>
      <c r="C24" s="584" t="s">
        <v>554</v>
      </c>
      <c r="D24" s="584"/>
      <c r="E24" s="584"/>
      <c r="F24" s="585"/>
      <c r="G24" s="585"/>
      <c r="H24" s="585"/>
      <c r="I24" s="585"/>
      <c r="J24" s="585"/>
      <c r="K24" s="584" t="s">
        <v>554</v>
      </c>
      <c r="L24" s="584"/>
      <c r="M24" s="584"/>
      <c r="N24" s="585"/>
      <c r="O24" s="585"/>
      <c r="P24" s="585"/>
      <c r="Q24" s="585"/>
      <c r="R24" s="585"/>
    </row>
    <row r="25" customFormat="false" ht="14.25" hidden="false" customHeight="true" outlineLevel="0" collapsed="false">
      <c r="B25" s="581"/>
      <c r="C25" s="584" t="s">
        <v>554</v>
      </c>
      <c r="D25" s="584"/>
      <c r="E25" s="584"/>
      <c r="F25" s="585"/>
      <c r="G25" s="585"/>
      <c r="H25" s="585"/>
      <c r="I25" s="585"/>
      <c r="J25" s="585"/>
      <c r="K25" s="584" t="s">
        <v>554</v>
      </c>
      <c r="L25" s="584"/>
      <c r="M25" s="584"/>
      <c r="N25" s="585"/>
      <c r="O25" s="585"/>
      <c r="P25" s="585"/>
      <c r="Q25" s="585"/>
      <c r="R25" s="585"/>
    </row>
    <row r="26" customFormat="false" ht="14.25" hidden="false" customHeight="true" outlineLevel="0" collapsed="false">
      <c r="B26" s="581"/>
      <c r="C26" s="584" t="s">
        <v>554</v>
      </c>
      <c r="D26" s="584"/>
      <c r="E26" s="584"/>
      <c r="F26" s="585"/>
      <c r="G26" s="585"/>
      <c r="H26" s="585"/>
      <c r="I26" s="585"/>
      <c r="J26" s="585"/>
      <c r="K26" s="584" t="s">
        <v>554</v>
      </c>
      <c r="L26" s="584"/>
      <c r="M26" s="584"/>
      <c r="N26" s="585"/>
      <c r="O26" s="585"/>
      <c r="P26" s="585"/>
      <c r="Q26" s="585"/>
      <c r="R26" s="585"/>
    </row>
    <row r="27" customFormat="false" ht="14.25" hidden="false" customHeight="true" outlineLevel="0" collapsed="false">
      <c r="B27" s="581"/>
      <c r="C27" s="584" t="s">
        <v>554</v>
      </c>
      <c r="D27" s="584"/>
      <c r="E27" s="584"/>
      <c r="F27" s="585"/>
      <c r="G27" s="585"/>
      <c r="H27" s="585"/>
      <c r="I27" s="585"/>
      <c r="J27" s="585"/>
      <c r="K27" s="584" t="s">
        <v>554</v>
      </c>
      <c r="L27" s="584"/>
      <c r="M27" s="584"/>
      <c r="N27" s="585"/>
      <c r="O27" s="585"/>
      <c r="P27" s="585"/>
      <c r="Q27" s="585"/>
      <c r="R27" s="585"/>
    </row>
    <row r="28" customFormat="false" ht="14.25" hidden="false" customHeight="true" outlineLevel="0" collapsed="false">
      <c r="B28" s="581"/>
      <c r="C28" s="586"/>
      <c r="D28" s="586"/>
      <c r="E28" s="586"/>
      <c r="F28" s="586"/>
      <c r="G28" s="586"/>
      <c r="H28" s="586"/>
      <c r="I28" s="586"/>
      <c r="J28" s="586"/>
      <c r="K28" s="587" t="s">
        <v>583</v>
      </c>
      <c r="L28" s="587"/>
      <c r="M28" s="587"/>
      <c r="N28" s="587"/>
      <c r="O28" s="587"/>
      <c r="P28" s="587"/>
      <c r="Q28" s="588"/>
      <c r="R28" s="588"/>
    </row>
    <row r="29" customFormat="false" ht="14.25" hidden="false" customHeight="true" outlineLevel="0" collapsed="false">
      <c r="B29" s="581" t="s">
        <v>571</v>
      </c>
      <c r="C29" s="582" t="s">
        <v>554</v>
      </c>
      <c r="D29" s="582"/>
      <c r="E29" s="582"/>
      <c r="F29" s="583"/>
      <c r="G29" s="583"/>
      <c r="H29" s="583"/>
      <c r="I29" s="583"/>
      <c r="J29" s="583"/>
      <c r="K29" s="582" t="s">
        <v>554</v>
      </c>
      <c r="L29" s="582"/>
      <c r="M29" s="582"/>
      <c r="N29" s="583"/>
      <c r="O29" s="583"/>
      <c r="P29" s="583"/>
      <c r="Q29" s="583"/>
      <c r="R29" s="583"/>
    </row>
    <row r="30" customFormat="false" ht="14.25" hidden="false" customHeight="true" outlineLevel="0" collapsed="false">
      <c r="B30" s="581"/>
      <c r="C30" s="584" t="s">
        <v>554</v>
      </c>
      <c r="D30" s="584"/>
      <c r="E30" s="584"/>
      <c r="F30" s="585"/>
      <c r="G30" s="585"/>
      <c r="H30" s="585"/>
      <c r="I30" s="585"/>
      <c r="J30" s="585"/>
      <c r="K30" s="584" t="s">
        <v>554</v>
      </c>
      <c r="L30" s="584"/>
      <c r="M30" s="584"/>
      <c r="N30" s="585"/>
      <c r="O30" s="585"/>
      <c r="P30" s="585"/>
      <c r="Q30" s="585"/>
      <c r="R30" s="585"/>
    </row>
    <row r="31" customFormat="false" ht="14.25" hidden="false" customHeight="true" outlineLevel="0" collapsed="false">
      <c r="B31" s="581"/>
      <c r="C31" s="584" t="s">
        <v>554</v>
      </c>
      <c r="D31" s="584"/>
      <c r="E31" s="584"/>
      <c r="F31" s="585"/>
      <c r="G31" s="585"/>
      <c r="H31" s="585"/>
      <c r="I31" s="585"/>
      <c r="J31" s="585"/>
      <c r="K31" s="584" t="s">
        <v>554</v>
      </c>
      <c r="L31" s="584"/>
      <c r="M31" s="584"/>
      <c r="N31" s="585"/>
      <c r="O31" s="585"/>
      <c r="P31" s="585"/>
      <c r="Q31" s="585"/>
      <c r="R31" s="585"/>
    </row>
    <row r="32" customFormat="false" ht="14.25" hidden="false" customHeight="true" outlineLevel="0" collapsed="false">
      <c r="B32" s="581"/>
      <c r="C32" s="584" t="s">
        <v>554</v>
      </c>
      <c r="D32" s="584"/>
      <c r="E32" s="584"/>
      <c r="F32" s="585"/>
      <c r="G32" s="585"/>
      <c r="H32" s="585"/>
      <c r="I32" s="585"/>
      <c r="J32" s="585"/>
      <c r="K32" s="584" t="s">
        <v>554</v>
      </c>
      <c r="L32" s="584"/>
      <c r="M32" s="584"/>
      <c r="N32" s="585"/>
      <c r="O32" s="585"/>
      <c r="P32" s="585"/>
      <c r="Q32" s="585"/>
      <c r="R32" s="585"/>
    </row>
    <row r="33" customFormat="false" ht="14.25" hidden="false" customHeight="true" outlineLevel="0" collapsed="false">
      <c r="B33" s="581"/>
      <c r="C33" s="584" t="s">
        <v>554</v>
      </c>
      <c r="D33" s="584"/>
      <c r="E33" s="584"/>
      <c r="F33" s="585"/>
      <c r="G33" s="585"/>
      <c r="H33" s="585"/>
      <c r="I33" s="585"/>
      <c r="J33" s="585"/>
      <c r="K33" s="584" t="s">
        <v>554</v>
      </c>
      <c r="L33" s="584"/>
      <c r="M33" s="584"/>
      <c r="N33" s="585"/>
      <c r="O33" s="585"/>
      <c r="P33" s="585"/>
      <c r="Q33" s="585"/>
      <c r="R33" s="585"/>
    </row>
    <row r="34" customFormat="false" ht="14.25" hidden="false" customHeight="true" outlineLevel="0" collapsed="false">
      <c r="B34" s="581"/>
      <c r="C34" s="584" t="s">
        <v>554</v>
      </c>
      <c r="D34" s="584"/>
      <c r="E34" s="584"/>
      <c r="F34" s="585"/>
      <c r="G34" s="585"/>
      <c r="H34" s="585"/>
      <c r="I34" s="585"/>
      <c r="J34" s="585"/>
      <c r="K34" s="584" t="s">
        <v>554</v>
      </c>
      <c r="L34" s="584"/>
      <c r="M34" s="584"/>
      <c r="N34" s="585"/>
      <c r="O34" s="585"/>
      <c r="P34" s="585"/>
      <c r="Q34" s="585"/>
      <c r="R34" s="585"/>
    </row>
    <row r="35" customFormat="false" ht="14.25" hidden="false" customHeight="true" outlineLevel="0" collapsed="false">
      <c r="B35" s="581"/>
      <c r="C35" s="584" t="s">
        <v>554</v>
      </c>
      <c r="D35" s="584"/>
      <c r="E35" s="584"/>
      <c r="F35" s="585"/>
      <c r="G35" s="585"/>
      <c r="H35" s="585"/>
      <c r="I35" s="585"/>
      <c r="J35" s="585"/>
      <c r="K35" s="584" t="s">
        <v>554</v>
      </c>
      <c r="L35" s="584"/>
      <c r="M35" s="584"/>
      <c r="N35" s="585"/>
      <c r="O35" s="585"/>
      <c r="P35" s="585"/>
      <c r="Q35" s="585"/>
      <c r="R35" s="585"/>
    </row>
    <row r="36" customFormat="false" ht="14.25" hidden="false" customHeight="true" outlineLevel="0" collapsed="false">
      <c r="B36" s="581"/>
      <c r="C36" s="586"/>
      <c r="D36" s="586"/>
      <c r="E36" s="586"/>
      <c r="F36" s="586"/>
      <c r="G36" s="586"/>
      <c r="H36" s="586"/>
      <c r="I36" s="586"/>
      <c r="J36" s="586"/>
      <c r="K36" s="587" t="s">
        <v>584</v>
      </c>
      <c r="L36" s="587"/>
      <c r="M36" s="587"/>
      <c r="N36" s="587"/>
      <c r="O36" s="587"/>
      <c r="P36" s="587"/>
      <c r="Q36" s="588"/>
      <c r="R36" s="588"/>
    </row>
    <row r="37" customFormat="false" ht="14.25" hidden="false" customHeight="true" outlineLevel="0" collapsed="false">
      <c r="B37" s="581" t="s">
        <v>572</v>
      </c>
      <c r="C37" s="582" t="s">
        <v>554</v>
      </c>
      <c r="D37" s="582"/>
      <c r="E37" s="582"/>
      <c r="F37" s="583"/>
      <c r="G37" s="583"/>
      <c r="H37" s="583"/>
      <c r="I37" s="583"/>
      <c r="J37" s="583"/>
      <c r="K37" s="582" t="s">
        <v>554</v>
      </c>
      <c r="L37" s="582"/>
      <c r="M37" s="582"/>
      <c r="N37" s="583"/>
      <c r="O37" s="583"/>
      <c r="P37" s="583"/>
      <c r="Q37" s="583"/>
      <c r="R37" s="583"/>
    </row>
    <row r="38" customFormat="false" ht="14.25" hidden="false" customHeight="true" outlineLevel="0" collapsed="false">
      <c r="B38" s="581"/>
      <c r="C38" s="584" t="s">
        <v>554</v>
      </c>
      <c r="D38" s="584"/>
      <c r="E38" s="584"/>
      <c r="F38" s="585"/>
      <c r="G38" s="585"/>
      <c r="H38" s="585"/>
      <c r="I38" s="585"/>
      <c r="J38" s="585"/>
      <c r="K38" s="584" t="s">
        <v>554</v>
      </c>
      <c r="L38" s="584"/>
      <c r="M38" s="584"/>
      <c r="N38" s="585"/>
      <c r="O38" s="585"/>
      <c r="P38" s="585"/>
      <c r="Q38" s="585"/>
      <c r="R38" s="585"/>
    </row>
    <row r="39" customFormat="false" ht="14.25" hidden="false" customHeight="true" outlineLevel="0" collapsed="false">
      <c r="B39" s="581"/>
      <c r="C39" s="584" t="s">
        <v>554</v>
      </c>
      <c r="D39" s="584"/>
      <c r="E39" s="584"/>
      <c r="F39" s="585"/>
      <c r="G39" s="585"/>
      <c r="H39" s="585"/>
      <c r="I39" s="585"/>
      <c r="J39" s="585"/>
      <c r="K39" s="584" t="s">
        <v>554</v>
      </c>
      <c r="L39" s="584"/>
      <c r="M39" s="584"/>
      <c r="N39" s="585"/>
      <c r="O39" s="585"/>
      <c r="P39" s="585"/>
      <c r="Q39" s="585"/>
      <c r="R39" s="585"/>
    </row>
    <row r="40" customFormat="false" ht="14.25" hidden="false" customHeight="true" outlineLevel="0" collapsed="false">
      <c r="B40" s="581"/>
      <c r="C40" s="584" t="s">
        <v>554</v>
      </c>
      <c r="D40" s="584"/>
      <c r="E40" s="584"/>
      <c r="F40" s="585"/>
      <c r="G40" s="585"/>
      <c r="H40" s="585"/>
      <c r="I40" s="585"/>
      <c r="J40" s="585"/>
      <c r="K40" s="584" t="s">
        <v>554</v>
      </c>
      <c r="L40" s="584"/>
      <c r="M40" s="584"/>
      <c r="N40" s="585"/>
      <c r="O40" s="585"/>
      <c r="P40" s="585"/>
      <c r="Q40" s="585"/>
      <c r="R40" s="585"/>
    </row>
    <row r="41" customFormat="false" ht="14.25" hidden="false" customHeight="true" outlineLevel="0" collapsed="false">
      <c r="B41" s="581"/>
      <c r="C41" s="584" t="s">
        <v>554</v>
      </c>
      <c r="D41" s="584"/>
      <c r="E41" s="584"/>
      <c r="F41" s="585"/>
      <c r="G41" s="585"/>
      <c r="H41" s="585"/>
      <c r="I41" s="585"/>
      <c r="J41" s="585"/>
      <c r="K41" s="584" t="s">
        <v>554</v>
      </c>
      <c r="L41" s="584"/>
      <c r="M41" s="584"/>
      <c r="N41" s="585"/>
      <c r="O41" s="585"/>
      <c r="P41" s="585"/>
      <c r="Q41" s="585"/>
      <c r="R41" s="585"/>
    </row>
    <row r="42" customFormat="false" ht="14.25" hidden="false" customHeight="true" outlineLevel="0" collapsed="false">
      <c r="B42" s="581"/>
      <c r="C42" s="584" t="s">
        <v>554</v>
      </c>
      <c r="D42" s="584"/>
      <c r="E42" s="584"/>
      <c r="F42" s="585"/>
      <c r="G42" s="585"/>
      <c r="H42" s="585"/>
      <c r="I42" s="585"/>
      <c r="J42" s="585"/>
      <c r="K42" s="584" t="s">
        <v>554</v>
      </c>
      <c r="L42" s="584"/>
      <c r="M42" s="584"/>
      <c r="N42" s="585"/>
      <c r="O42" s="585"/>
      <c r="P42" s="585"/>
      <c r="Q42" s="585"/>
      <c r="R42" s="585"/>
    </row>
    <row r="43" customFormat="false" ht="14.25" hidden="false" customHeight="true" outlineLevel="0" collapsed="false">
      <c r="B43" s="581"/>
      <c r="C43" s="584" t="s">
        <v>554</v>
      </c>
      <c r="D43" s="584"/>
      <c r="E43" s="584"/>
      <c r="F43" s="585"/>
      <c r="G43" s="585"/>
      <c r="H43" s="585"/>
      <c r="I43" s="585"/>
      <c r="J43" s="585"/>
      <c r="K43" s="584" t="s">
        <v>554</v>
      </c>
      <c r="L43" s="584"/>
      <c r="M43" s="584"/>
      <c r="N43" s="585"/>
      <c r="O43" s="585"/>
      <c r="P43" s="585"/>
      <c r="Q43" s="585"/>
      <c r="R43" s="585"/>
    </row>
    <row r="44" customFormat="false" ht="14.25" hidden="false" customHeight="true" outlineLevel="0" collapsed="false">
      <c r="B44" s="581"/>
      <c r="C44" s="586"/>
      <c r="D44" s="586"/>
      <c r="E44" s="586"/>
      <c r="F44" s="586"/>
      <c r="G44" s="586"/>
      <c r="H44" s="586"/>
      <c r="I44" s="586"/>
      <c r="J44" s="586"/>
      <c r="K44" s="587" t="s">
        <v>585</v>
      </c>
      <c r="L44" s="587"/>
      <c r="M44" s="587"/>
      <c r="N44" s="587"/>
      <c r="O44" s="587"/>
      <c r="P44" s="587"/>
      <c r="Q44" s="588"/>
      <c r="R44" s="588"/>
    </row>
    <row r="45" customFormat="false" ht="14.25" hidden="false" customHeight="true" outlineLevel="0" collapsed="false">
      <c r="B45" s="581" t="s">
        <v>573</v>
      </c>
      <c r="C45" s="582" t="s">
        <v>554</v>
      </c>
      <c r="D45" s="582"/>
      <c r="E45" s="582"/>
      <c r="F45" s="583"/>
      <c r="G45" s="583"/>
      <c r="H45" s="583"/>
      <c r="I45" s="583"/>
      <c r="J45" s="583"/>
      <c r="K45" s="582" t="s">
        <v>554</v>
      </c>
      <c r="L45" s="582"/>
      <c r="M45" s="582"/>
      <c r="N45" s="583"/>
      <c r="O45" s="583"/>
      <c r="P45" s="583"/>
      <c r="Q45" s="583"/>
      <c r="R45" s="583"/>
    </row>
    <row r="46" customFormat="false" ht="14.25" hidden="false" customHeight="true" outlineLevel="0" collapsed="false">
      <c r="B46" s="581"/>
      <c r="C46" s="584" t="s">
        <v>554</v>
      </c>
      <c r="D46" s="584"/>
      <c r="E46" s="584"/>
      <c r="F46" s="585"/>
      <c r="G46" s="585"/>
      <c r="H46" s="585"/>
      <c r="I46" s="585"/>
      <c r="J46" s="585"/>
      <c r="K46" s="584" t="s">
        <v>554</v>
      </c>
      <c r="L46" s="584"/>
      <c r="M46" s="584"/>
      <c r="N46" s="585"/>
      <c r="O46" s="585"/>
      <c r="P46" s="585"/>
      <c r="Q46" s="585"/>
      <c r="R46" s="585"/>
    </row>
    <row r="47" customFormat="false" ht="14.25" hidden="false" customHeight="true" outlineLevel="0" collapsed="false">
      <c r="B47" s="581"/>
      <c r="C47" s="584" t="s">
        <v>554</v>
      </c>
      <c r="D47" s="584"/>
      <c r="E47" s="584"/>
      <c r="F47" s="585"/>
      <c r="G47" s="585"/>
      <c r="H47" s="585"/>
      <c r="I47" s="585"/>
      <c r="J47" s="585"/>
      <c r="K47" s="584" t="s">
        <v>554</v>
      </c>
      <c r="L47" s="584"/>
      <c r="M47" s="584"/>
      <c r="N47" s="585"/>
      <c r="O47" s="585"/>
      <c r="P47" s="585"/>
      <c r="Q47" s="585"/>
      <c r="R47" s="585"/>
    </row>
    <row r="48" customFormat="false" ht="14.25" hidden="false" customHeight="true" outlineLevel="0" collapsed="false">
      <c r="B48" s="581"/>
      <c r="C48" s="584" t="s">
        <v>554</v>
      </c>
      <c r="D48" s="584"/>
      <c r="E48" s="584"/>
      <c r="F48" s="585"/>
      <c r="G48" s="585"/>
      <c r="H48" s="585"/>
      <c r="I48" s="585"/>
      <c r="J48" s="585"/>
      <c r="K48" s="584" t="s">
        <v>554</v>
      </c>
      <c r="L48" s="584"/>
      <c r="M48" s="584"/>
      <c r="N48" s="585"/>
      <c r="O48" s="585"/>
      <c r="P48" s="585"/>
      <c r="Q48" s="585"/>
      <c r="R48" s="585"/>
    </row>
    <row r="49" customFormat="false" ht="14.25" hidden="false" customHeight="true" outlineLevel="0" collapsed="false">
      <c r="B49" s="581"/>
      <c r="C49" s="584" t="s">
        <v>554</v>
      </c>
      <c r="D49" s="584"/>
      <c r="E49" s="584"/>
      <c r="F49" s="585"/>
      <c r="G49" s="585"/>
      <c r="H49" s="585"/>
      <c r="I49" s="585"/>
      <c r="J49" s="585"/>
      <c r="K49" s="584" t="s">
        <v>554</v>
      </c>
      <c r="L49" s="584"/>
      <c r="M49" s="584"/>
      <c r="N49" s="585"/>
      <c r="O49" s="585"/>
      <c r="P49" s="585"/>
      <c r="Q49" s="585"/>
      <c r="R49" s="585"/>
    </row>
    <row r="50" customFormat="false" ht="14.25" hidden="false" customHeight="true" outlineLevel="0" collapsed="false">
      <c r="B50" s="581"/>
      <c r="C50" s="584" t="s">
        <v>554</v>
      </c>
      <c r="D50" s="584"/>
      <c r="E50" s="584"/>
      <c r="F50" s="585"/>
      <c r="G50" s="585"/>
      <c r="H50" s="585"/>
      <c r="I50" s="585"/>
      <c r="J50" s="585"/>
      <c r="K50" s="584" t="s">
        <v>554</v>
      </c>
      <c r="L50" s="584"/>
      <c r="M50" s="584"/>
      <c r="N50" s="585"/>
      <c r="O50" s="585"/>
      <c r="P50" s="585"/>
      <c r="Q50" s="585"/>
      <c r="R50" s="585"/>
    </row>
    <row r="51" customFormat="false" ht="14.25" hidden="false" customHeight="true" outlineLevel="0" collapsed="false">
      <c r="B51" s="581"/>
      <c r="C51" s="584" t="s">
        <v>554</v>
      </c>
      <c r="D51" s="584"/>
      <c r="E51" s="584"/>
      <c r="F51" s="585"/>
      <c r="G51" s="585"/>
      <c r="H51" s="585"/>
      <c r="I51" s="585"/>
      <c r="J51" s="585"/>
      <c r="K51" s="584" t="s">
        <v>554</v>
      </c>
      <c r="L51" s="584"/>
      <c r="M51" s="584"/>
      <c r="N51" s="585"/>
      <c r="O51" s="585"/>
      <c r="P51" s="585"/>
      <c r="Q51" s="585"/>
      <c r="R51" s="585"/>
    </row>
    <row r="52" customFormat="false" ht="14.25" hidden="false" customHeight="true" outlineLevel="0" collapsed="false">
      <c r="B52" s="581"/>
      <c r="C52" s="586"/>
      <c r="D52" s="586"/>
      <c r="E52" s="586"/>
      <c r="F52" s="586"/>
      <c r="G52" s="586"/>
      <c r="H52" s="586"/>
      <c r="I52" s="586"/>
      <c r="J52" s="586"/>
      <c r="K52" s="587" t="s">
        <v>586</v>
      </c>
      <c r="L52" s="587"/>
      <c r="M52" s="587"/>
      <c r="N52" s="587"/>
      <c r="O52" s="587"/>
      <c r="P52" s="587"/>
      <c r="Q52" s="588"/>
      <c r="R52" s="588"/>
    </row>
    <row r="53" customFormat="false" ht="14.25" hidden="false" customHeight="true" outlineLevel="0" collapsed="false">
      <c r="B53" s="581" t="s">
        <v>574</v>
      </c>
      <c r="C53" s="582" t="s">
        <v>554</v>
      </c>
      <c r="D53" s="582"/>
      <c r="E53" s="582"/>
      <c r="F53" s="583"/>
      <c r="G53" s="583"/>
      <c r="H53" s="583"/>
      <c r="I53" s="583"/>
      <c r="J53" s="583"/>
      <c r="K53" s="582" t="s">
        <v>554</v>
      </c>
      <c r="L53" s="582"/>
      <c r="M53" s="582"/>
      <c r="N53" s="583"/>
      <c r="O53" s="583"/>
      <c r="P53" s="583"/>
      <c r="Q53" s="583"/>
      <c r="R53" s="583"/>
    </row>
    <row r="54" customFormat="false" ht="14.25" hidden="false" customHeight="true" outlineLevel="0" collapsed="false">
      <c r="B54" s="581"/>
      <c r="C54" s="584" t="s">
        <v>554</v>
      </c>
      <c r="D54" s="584"/>
      <c r="E54" s="584"/>
      <c r="F54" s="585"/>
      <c r="G54" s="585"/>
      <c r="H54" s="585"/>
      <c r="I54" s="585"/>
      <c r="J54" s="585"/>
      <c r="K54" s="584" t="s">
        <v>554</v>
      </c>
      <c r="L54" s="584"/>
      <c r="M54" s="584"/>
      <c r="N54" s="585"/>
      <c r="O54" s="585"/>
      <c r="P54" s="585"/>
      <c r="Q54" s="585"/>
      <c r="R54" s="585"/>
    </row>
    <row r="55" customFormat="false" ht="14.25" hidden="false" customHeight="true" outlineLevel="0" collapsed="false">
      <c r="B55" s="581"/>
      <c r="C55" s="584" t="s">
        <v>554</v>
      </c>
      <c r="D55" s="584"/>
      <c r="E55" s="584"/>
      <c r="F55" s="585"/>
      <c r="G55" s="585"/>
      <c r="H55" s="585"/>
      <c r="I55" s="585"/>
      <c r="J55" s="585"/>
      <c r="K55" s="584" t="s">
        <v>554</v>
      </c>
      <c r="L55" s="584"/>
      <c r="M55" s="584"/>
      <c r="N55" s="585"/>
      <c r="O55" s="585"/>
      <c r="P55" s="585"/>
      <c r="Q55" s="585"/>
      <c r="R55" s="585"/>
    </row>
    <row r="56" customFormat="false" ht="14.25" hidden="false" customHeight="true" outlineLevel="0" collapsed="false">
      <c r="B56" s="581"/>
      <c r="C56" s="584" t="s">
        <v>554</v>
      </c>
      <c r="D56" s="584"/>
      <c r="E56" s="584"/>
      <c r="F56" s="585"/>
      <c r="G56" s="585"/>
      <c r="H56" s="585"/>
      <c r="I56" s="585"/>
      <c r="J56" s="585"/>
      <c r="K56" s="584" t="s">
        <v>554</v>
      </c>
      <c r="L56" s="584"/>
      <c r="M56" s="584"/>
      <c r="N56" s="585"/>
      <c r="O56" s="585"/>
      <c r="P56" s="585"/>
      <c r="Q56" s="585"/>
      <c r="R56" s="585"/>
    </row>
    <row r="57" customFormat="false" ht="14.25" hidden="false" customHeight="true" outlineLevel="0" collapsed="false">
      <c r="B57" s="581"/>
      <c r="C57" s="584" t="s">
        <v>554</v>
      </c>
      <c r="D57" s="584"/>
      <c r="E57" s="584"/>
      <c r="F57" s="585"/>
      <c r="G57" s="585"/>
      <c r="H57" s="585"/>
      <c r="I57" s="585"/>
      <c r="J57" s="585"/>
      <c r="K57" s="584" t="s">
        <v>554</v>
      </c>
      <c r="L57" s="584"/>
      <c r="M57" s="584"/>
      <c r="N57" s="585"/>
      <c r="O57" s="585"/>
      <c r="P57" s="585"/>
      <c r="Q57" s="585"/>
      <c r="R57" s="585"/>
    </row>
    <row r="58" customFormat="false" ht="14.25" hidden="false" customHeight="true" outlineLevel="0" collapsed="false">
      <c r="B58" s="581"/>
      <c r="C58" s="584" t="s">
        <v>554</v>
      </c>
      <c r="D58" s="584"/>
      <c r="E58" s="584"/>
      <c r="F58" s="585"/>
      <c r="G58" s="585"/>
      <c r="H58" s="585"/>
      <c r="I58" s="585"/>
      <c r="J58" s="585"/>
      <c r="K58" s="584" t="s">
        <v>554</v>
      </c>
      <c r="L58" s="584"/>
      <c r="M58" s="584"/>
      <c r="N58" s="585"/>
      <c r="O58" s="585"/>
      <c r="P58" s="585"/>
      <c r="Q58" s="585"/>
      <c r="R58" s="585"/>
    </row>
    <row r="59" customFormat="false" ht="14.25" hidden="false" customHeight="true" outlineLevel="0" collapsed="false">
      <c r="B59" s="581"/>
      <c r="C59" s="584" t="s">
        <v>554</v>
      </c>
      <c r="D59" s="584"/>
      <c r="E59" s="584"/>
      <c r="F59" s="585"/>
      <c r="G59" s="585"/>
      <c r="H59" s="585"/>
      <c r="I59" s="585"/>
      <c r="J59" s="585"/>
      <c r="K59" s="584" t="s">
        <v>554</v>
      </c>
      <c r="L59" s="584"/>
      <c r="M59" s="584"/>
      <c r="N59" s="585"/>
      <c r="O59" s="585"/>
      <c r="P59" s="585"/>
      <c r="Q59" s="585"/>
      <c r="R59" s="585"/>
    </row>
    <row r="60" customFormat="false" ht="14.25" hidden="false" customHeight="true" outlineLevel="0" collapsed="false">
      <c r="B60" s="581"/>
      <c r="C60" s="586"/>
      <c r="D60" s="586"/>
      <c r="E60" s="586"/>
      <c r="F60" s="586"/>
      <c r="G60" s="586"/>
      <c r="H60" s="586"/>
      <c r="I60" s="586"/>
      <c r="J60" s="586"/>
      <c r="K60" s="587" t="s">
        <v>587</v>
      </c>
      <c r="L60" s="587"/>
      <c r="M60" s="587"/>
      <c r="N60" s="587"/>
      <c r="O60" s="587"/>
      <c r="P60" s="587"/>
      <c r="Q60" s="588"/>
      <c r="R60" s="588"/>
    </row>
    <row r="61" customFormat="false" ht="14.25" hidden="false" customHeight="true" outlineLevel="0" collapsed="false">
      <c r="B61" s="589"/>
      <c r="C61" s="589"/>
      <c r="D61" s="589"/>
      <c r="E61" s="589"/>
      <c r="F61" s="589"/>
      <c r="G61" s="589"/>
      <c r="H61" s="589"/>
      <c r="I61" s="589"/>
      <c r="J61" s="589"/>
      <c r="K61" s="589"/>
      <c r="L61" s="589"/>
      <c r="M61" s="589"/>
      <c r="N61" s="589"/>
      <c r="O61" s="589"/>
      <c r="P61" s="589"/>
      <c r="Q61" s="589"/>
      <c r="R61" s="589"/>
    </row>
    <row r="62" customFormat="false" ht="15" hidden="false" customHeight="true" outlineLevel="0" collapsed="false">
      <c r="B62" s="590"/>
      <c r="C62" s="590"/>
      <c r="D62" s="590"/>
      <c r="E62" s="590"/>
      <c r="F62" s="590"/>
      <c r="G62" s="590"/>
      <c r="H62" s="590"/>
      <c r="I62" s="590"/>
      <c r="J62" s="590"/>
      <c r="K62" s="590"/>
      <c r="L62" s="590"/>
      <c r="M62" s="590"/>
      <c r="N62" s="590"/>
      <c r="O62" s="590"/>
      <c r="P62" s="590"/>
      <c r="Q62" s="590"/>
      <c r="R62" s="590"/>
    </row>
    <row r="63" customFormat="false" ht="15" hidden="false" customHeight="true" outlineLevel="0" collapsed="false">
      <c r="B63" s="591" t="s">
        <v>528</v>
      </c>
      <c r="C63" s="587" t="s">
        <v>553</v>
      </c>
      <c r="D63" s="587"/>
      <c r="E63" s="587"/>
      <c r="F63" s="592" t="s">
        <v>498</v>
      </c>
      <c r="G63" s="592"/>
      <c r="H63" s="592"/>
      <c r="I63" s="593" t="s">
        <v>530</v>
      </c>
      <c r="J63" s="593"/>
      <c r="K63" s="594" t="s">
        <v>553</v>
      </c>
      <c r="L63" s="594"/>
      <c r="M63" s="594"/>
      <c r="N63" s="592" t="s">
        <v>498</v>
      </c>
      <c r="O63" s="592"/>
      <c r="P63" s="592"/>
      <c r="Q63" s="593" t="s">
        <v>530</v>
      </c>
      <c r="R63" s="593"/>
    </row>
    <row r="64" customFormat="false" ht="14.25" hidden="false" customHeight="true" outlineLevel="0" collapsed="false">
      <c r="B64" s="581" t="s">
        <v>588</v>
      </c>
      <c r="C64" s="582" t="s">
        <v>554</v>
      </c>
      <c r="D64" s="582"/>
      <c r="E64" s="582"/>
      <c r="F64" s="583"/>
      <c r="G64" s="583"/>
      <c r="H64" s="583"/>
      <c r="I64" s="583"/>
      <c r="J64" s="583"/>
      <c r="K64" s="582" t="s">
        <v>554</v>
      </c>
      <c r="L64" s="582"/>
      <c r="M64" s="582"/>
      <c r="N64" s="583"/>
      <c r="O64" s="583"/>
      <c r="P64" s="583"/>
      <c r="Q64" s="583"/>
      <c r="R64" s="583"/>
    </row>
    <row r="65" customFormat="false" ht="14.25" hidden="false" customHeight="true" outlineLevel="0" collapsed="false">
      <c r="B65" s="581"/>
      <c r="C65" s="584" t="s">
        <v>554</v>
      </c>
      <c r="D65" s="584"/>
      <c r="E65" s="584"/>
      <c r="F65" s="585"/>
      <c r="G65" s="585"/>
      <c r="H65" s="585"/>
      <c r="I65" s="585"/>
      <c r="J65" s="585"/>
      <c r="K65" s="584" t="s">
        <v>554</v>
      </c>
      <c r="L65" s="584"/>
      <c r="M65" s="584"/>
      <c r="N65" s="585"/>
      <c r="O65" s="585"/>
      <c r="P65" s="585"/>
      <c r="Q65" s="585"/>
      <c r="R65" s="585"/>
    </row>
    <row r="66" customFormat="false" ht="14.25" hidden="false" customHeight="true" outlineLevel="0" collapsed="false">
      <c r="B66" s="581"/>
      <c r="C66" s="584" t="s">
        <v>554</v>
      </c>
      <c r="D66" s="584"/>
      <c r="E66" s="584"/>
      <c r="F66" s="585"/>
      <c r="G66" s="585"/>
      <c r="H66" s="585"/>
      <c r="I66" s="585"/>
      <c r="J66" s="585"/>
      <c r="K66" s="584" t="s">
        <v>554</v>
      </c>
      <c r="L66" s="584"/>
      <c r="M66" s="584"/>
      <c r="N66" s="585"/>
      <c r="O66" s="585"/>
      <c r="P66" s="585"/>
      <c r="Q66" s="585"/>
      <c r="R66" s="585"/>
    </row>
    <row r="67" customFormat="false" ht="14.25" hidden="false" customHeight="true" outlineLevel="0" collapsed="false">
      <c r="B67" s="581"/>
      <c r="C67" s="584" t="s">
        <v>554</v>
      </c>
      <c r="D67" s="584"/>
      <c r="E67" s="584"/>
      <c r="F67" s="585"/>
      <c r="G67" s="585"/>
      <c r="H67" s="585"/>
      <c r="I67" s="585"/>
      <c r="J67" s="585"/>
      <c r="K67" s="584" t="s">
        <v>554</v>
      </c>
      <c r="L67" s="584"/>
      <c r="M67" s="584"/>
      <c r="N67" s="585"/>
      <c r="O67" s="585"/>
      <c r="P67" s="585"/>
      <c r="Q67" s="585"/>
      <c r="R67" s="585"/>
    </row>
    <row r="68" customFormat="false" ht="14.25" hidden="false" customHeight="true" outlineLevel="0" collapsed="false">
      <c r="B68" s="581"/>
      <c r="C68" s="584" t="s">
        <v>554</v>
      </c>
      <c r="D68" s="584"/>
      <c r="E68" s="584"/>
      <c r="F68" s="585"/>
      <c r="G68" s="585"/>
      <c r="H68" s="585"/>
      <c r="I68" s="585"/>
      <c r="J68" s="585"/>
      <c r="K68" s="584" t="s">
        <v>554</v>
      </c>
      <c r="L68" s="584"/>
      <c r="M68" s="584"/>
      <c r="N68" s="585"/>
      <c r="O68" s="585"/>
      <c r="P68" s="585"/>
      <c r="Q68" s="585"/>
      <c r="R68" s="585"/>
    </row>
    <row r="69" customFormat="false" ht="14.25" hidden="false" customHeight="true" outlineLevel="0" collapsed="false">
      <c r="B69" s="581"/>
      <c r="C69" s="584" t="s">
        <v>554</v>
      </c>
      <c r="D69" s="584"/>
      <c r="E69" s="584"/>
      <c r="F69" s="585"/>
      <c r="G69" s="585"/>
      <c r="H69" s="585"/>
      <c r="I69" s="585"/>
      <c r="J69" s="585"/>
      <c r="K69" s="584" t="s">
        <v>554</v>
      </c>
      <c r="L69" s="584"/>
      <c r="M69" s="584"/>
      <c r="N69" s="585"/>
      <c r="O69" s="585"/>
      <c r="P69" s="585"/>
      <c r="Q69" s="585"/>
      <c r="R69" s="585"/>
    </row>
    <row r="70" customFormat="false" ht="14.25" hidden="false" customHeight="true" outlineLevel="0" collapsed="false">
      <c r="B70" s="581"/>
      <c r="C70" s="584" t="s">
        <v>554</v>
      </c>
      <c r="D70" s="584"/>
      <c r="E70" s="584"/>
      <c r="F70" s="585"/>
      <c r="G70" s="585"/>
      <c r="H70" s="585"/>
      <c r="I70" s="585"/>
      <c r="J70" s="585"/>
      <c r="K70" s="584" t="s">
        <v>554</v>
      </c>
      <c r="L70" s="584"/>
      <c r="M70" s="584"/>
      <c r="N70" s="585"/>
      <c r="O70" s="585"/>
      <c r="P70" s="585"/>
      <c r="Q70" s="585"/>
      <c r="R70" s="585"/>
    </row>
    <row r="71" customFormat="false" ht="14.25" hidden="false" customHeight="true" outlineLevel="0" collapsed="false">
      <c r="B71" s="581"/>
      <c r="C71" s="586"/>
      <c r="D71" s="586"/>
      <c r="E71" s="586"/>
      <c r="F71" s="586"/>
      <c r="G71" s="586"/>
      <c r="H71" s="586"/>
      <c r="I71" s="586"/>
      <c r="J71" s="586"/>
      <c r="K71" s="587" t="s">
        <v>589</v>
      </c>
      <c r="L71" s="587"/>
      <c r="M71" s="587"/>
      <c r="N71" s="587"/>
      <c r="O71" s="587"/>
      <c r="P71" s="587"/>
      <c r="Q71" s="588"/>
      <c r="R71" s="588"/>
    </row>
    <row r="72" customFormat="false" ht="14.25" hidden="false" customHeight="true" outlineLevel="0" collapsed="false">
      <c r="B72" s="581" t="s">
        <v>590</v>
      </c>
      <c r="C72" s="582" t="s">
        <v>554</v>
      </c>
      <c r="D72" s="582"/>
      <c r="E72" s="582"/>
      <c r="F72" s="583"/>
      <c r="G72" s="583"/>
      <c r="H72" s="583"/>
      <c r="I72" s="583"/>
      <c r="J72" s="583"/>
      <c r="K72" s="582" t="s">
        <v>554</v>
      </c>
      <c r="L72" s="582"/>
      <c r="M72" s="582"/>
      <c r="N72" s="583"/>
      <c r="O72" s="583"/>
      <c r="P72" s="583"/>
      <c r="Q72" s="583"/>
      <c r="R72" s="583"/>
    </row>
    <row r="73" customFormat="false" ht="14.25" hidden="false" customHeight="true" outlineLevel="0" collapsed="false">
      <c r="B73" s="581"/>
      <c r="C73" s="584" t="s">
        <v>554</v>
      </c>
      <c r="D73" s="584"/>
      <c r="E73" s="584"/>
      <c r="F73" s="585"/>
      <c r="G73" s="585"/>
      <c r="H73" s="585"/>
      <c r="I73" s="585"/>
      <c r="J73" s="585"/>
      <c r="K73" s="584" t="s">
        <v>554</v>
      </c>
      <c r="L73" s="584"/>
      <c r="M73" s="584"/>
      <c r="N73" s="585"/>
      <c r="O73" s="585"/>
      <c r="P73" s="585"/>
      <c r="Q73" s="585"/>
      <c r="R73" s="585"/>
    </row>
    <row r="74" customFormat="false" ht="14.25" hidden="false" customHeight="true" outlineLevel="0" collapsed="false">
      <c r="B74" s="581"/>
      <c r="C74" s="584" t="s">
        <v>554</v>
      </c>
      <c r="D74" s="584"/>
      <c r="E74" s="584"/>
      <c r="F74" s="585"/>
      <c r="G74" s="585"/>
      <c r="H74" s="585"/>
      <c r="I74" s="585"/>
      <c r="J74" s="585"/>
      <c r="K74" s="584" t="s">
        <v>554</v>
      </c>
      <c r="L74" s="584"/>
      <c r="M74" s="584"/>
      <c r="N74" s="585"/>
      <c r="O74" s="585"/>
      <c r="P74" s="585"/>
      <c r="Q74" s="585"/>
      <c r="R74" s="585"/>
    </row>
    <row r="75" customFormat="false" ht="14.25" hidden="false" customHeight="true" outlineLevel="0" collapsed="false">
      <c r="B75" s="581"/>
      <c r="C75" s="584" t="s">
        <v>554</v>
      </c>
      <c r="D75" s="584"/>
      <c r="E75" s="584"/>
      <c r="F75" s="585"/>
      <c r="G75" s="585"/>
      <c r="H75" s="585"/>
      <c r="I75" s="585"/>
      <c r="J75" s="585"/>
      <c r="K75" s="584" t="s">
        <v>554</v>
      </c>
      <c r="L75" s="584"/>
      <c r="M75" s="584"/>
      <c r="N75" s="585"/>
      <c r="O75" s="585"/>
      <c r="P75" s="585"/>
      <c r="Q75" s="585"/>
      <c r="R75" s="585"/>
    </row>
    <row r="76" customFormat="false" ht="14.25" hidden="false" customHeight="true" outlineLevel="0" collapsed="false">
      <c r="B76" s="581"/>
      <c r="C76" s="584" t="s">
        <v>554</v>
      </c>
      <c r="D76" s="584"/>
      <c r="E76" s="584"/>
      <c r="F76" s="585"/>
      <c r="G76" s="585"/>
      <c r="H76" s="585"/>
      <c r="I76" s="585"/>
      <c r="J76" s="585"/>
      <c r="K76" s="584" t="s">
        <v>554</v>
      </c>
      <c r="L76" s="584"/>
      <c r="M76" s="584"/>
      <c r="N76" s="585"/>
      <c r="O76" s="585"/>
      <c r="P76" s="585"/>
      <c r="Q76" s="585"/>
      <c r="R76" s="585"/>
    </row>
    <row r="77" customFormat="false" ht="14.25" hidden="false" customHeight="true" outlineLevel="0" collapsed="false">
      <c r="B77" s="581"/>
      <c r="C77" s="584" t="s">
        <v>554</v>
      </c>
      <c r="D77" s="584"/>
      <c r="E77" s="584"/>
      <c r="F77" s="585"/>
      <c r="G77" s="585"/>
      <c r="H77" s="585"/>
      <c r="I77" s="585"/>
      <c r="J77" s="585"/>
      <c r="K77" s="584" t="s">
        <v>554</v>
      </c>
      <c r="L77" s="584"/>
      <c r="M77" s="584"/>
      <c r="N77" s="585"/>
      <c r="O77" s="585"/>
      <c r="P77" s="585"/>
      <c r="Q77" s="585"/>
      <c r="R77" s="585"/>
    </row>
    <row r="78" customFormat="false" ht="14.25" hidden="false" customHeight="true" outlineLevel="0" collapsed="false">
      <c r="B78" s="581"/>
      <c r="C78" s="584" t="s">
        <v>554</v>
      </c>
      <c r="D78" s="584"/>
      <c r="E78" s="584"/>
      <c r="F78" s="585"/>
      <c r="G78" s="585"/>
      <c r="H78" s="585"/>
      <c r="I78" s="585"/>
      <c r="J78" s="585"/>
      <c r="K78" s="584" t="s">
        <v>554</v>
      </c>
      <c r="L78" s="584"/>
      <c r="M78" s="584"/>
      <c r="N78" s="585"/>
      <c r="O78" s="585"/>
      <c r="P78" s="585"/>
      <c r="Q78" s="585"/>
      <c r="R78" s="585"/>
    </row>
    <row r="79" customFormat="false" ht="14.25" hidden="false" customHeight="true" outlineLevel="0" collapsed="false">
      <c r="B79" s="581"/>
      <c r="C79" s="586"/>
      <c r="D79" s="586"/>
      <c r="E79" s="586"/>
      <c r="F79" s="586"/>
      <c r="G79" s="586"/>
      <c r="H79" s="586"/>
      <c r="I79" s="586"/>
      <c r="J79" s="586"/>
      <c r="K79" s="587" t="s">
        <v>591</v>
      </c>
      <c r="L79" s="587"/>
      <c r="M79" s="587"/>
      <c r="N79" s="587"/>
      <c r="O79" s="587"/>
      <c r="P79" s="587"/>
      <c r="Q79" s="588"/>
      <c r="R79" s="588"/>
    </row>
    <row r="80" customFormat="false" ht="14.25" hidden="false" customHeight="true" outlineLevel="0" collapsed="false">
      <c r="B80" s="581" t="s">
        <v>592</v>
      </c>
      <c r="C80" s="582" t="s">
        <v>554</v>
      </c>
      <c r="D80" s="582"/>
      <c r="E80" s="582"/>
      <c r="F80" s="583"/>
      <c r="G80" s="583"/>
      <c r="H80" s="583"/>
      <c r="I80" s="583"/>
      <c r="J80" s="583"/>
      <c r="K80" s="582" t="s">
        <v>554</v>
      </c>
      <c r="L80" s="582"/>
      <c r="M80" s="582"/>
      <c r="N80" s="583"/>
      <c r="O80" s="583"/>
      <c r="P80" s="583"/>
      <c r="Q80" s="583"/>
      <c r="R80" s="583"/>
    </row>
    <row r="81" customFormat="false" ht="14.25" hidden="false" customHeight="true" outlineLevel="0" collapsed="false">
      <c r="B81" s="581"/>
      <c r="C81" s="584" t="s">
        <v>554</v>
      </c>
      <c r="D81" s="584"/>
      <c r="E81" s="584"/>
      <c r="F81" s="585"/>
      <c r="G81" s="585"/>
      <c r="H81" s="585"/>
      <c r="I81" s="585"/>
      <c r="J81" s="585"/>
      <c r="K81" s="584" t="s">
        <v>554</v>
      </c>
      <c r="L81" s="584"/>
      <c r="M81" s="584"/>
      <c r="N81" s="585"/>
      <c r="O81" s="585"/>
      <c r="P81" s="585"/>
      <c r="Q81" s="585"/>
      <c r="R81" s="585"/>
    </row>
    <row r="82" customFormat="false" ht="14.25" hidden="false" customHeight="true" outlineLevel="0" collapsed="false">
      <c r="B82" s="581"/>
      <c r="C82" s="584" t="s">
        <v>554</v>
      </c>
      <c r="D82" s="584"/>
      <c r="E82" s="584"/>
      <c r="F82" s="585"/>
      <c r="G82" s="585"/>
      <c r="H82" s="585"/>
      <c r="I82" s="585"/>
      <c r="J82" s="585"/>
      <c r="K82" s="584" t="s">
        <v>554</v>
      </c>
      <c r="L82" s="584"/>
      <c r="M82" s="584"/>
      <c r="N82" s="585"/>
      <c r="O82" s="585"/>
      <c r="P82" s="585"/>
      <c r="Q82" s="585"/>
      <c r="R82" s="585"/>
    </row>
    <row r="83" customFormat="false" ht="14.25" hidden="false" customHeight="true" outlineLevel="0" collapsed="false">
      <c r="B83" s="581"/>
      <c r="C83" s="584" t="s">
        <v>554</v>
      </c>
      <c r="D83" s="584"/>
      <c r="E83" s="584"/>
      <c r="F83" s="585"/>
      <c r="G83" s="585"/>
      <c r="H83" s="585"/>
      <c r="I83" s="585"/>
      <c r="J83" s="585"/>
      <c r="K83" s="584" t="s">
        <v>554</v>
      </c>
      <c r="L83" s="584"/>
      <c r="M83" s="584"/>
      <c r="N83" s="585"/>
      <c r="O83" s="585"/>
      <c r="P83" s="585"/>
      <c r="Q83" s="585"/>
      <c r="R83" s="585"/>
    </row>
    <row r="84" customFormat="false" ht="14.25" hidden="false" customHeight="true" outlineLevel="0" collapsed="false">
      <c r="B84" s="581"/>
      <c r="C84" s="584" t="s">
        <v>554</v>
      </c>
      <c r="D84" s="584"/>
      <c r="E84" s="584"/>
      <c r="F84" s="585"/>
      <c r="G84" s="585"/>
      <c r="H84" s="585"/>
      <c r="I84" s="585"/>
      <c r="J84" s="585"/>
      <c r="K84" s="584" t="s">
        <v>554</v>
      </c>
      <c r="L84" s="584"/>
      <c r="M84" s="584"/>
      <c r="N84" s="585"/>
      <c r="O84" s="585"/>
      <c r="P84" s="585"/>
      <c r="Q84" s="585"/>
      <c r="R84" s="585"/>
    </row>
    <row r="85" customFormat="false" ht="14.25" hidden="false" customHeight="true" outlineLevel="0" collapsed="false">
      <c r="B85" s="581"/>
      <c r="C85" s="584" t="s">
        <v>554</v>
      </c>
      <c r="D85" s="584"/>
      <c r="E85" s="584"/>
      <c r="F85" s="585"/>
      <c r="G85" s="585"/>
      <c r="H85" s="585"/>
      <c r="I85" s="585"/>
      <c r="J85" s="585"/>
      <c r="K85" s="584" t="s">
        <v>554</v>
      </c>
      <c r="L85" s="584"/>
      <c r="M85" s="584"/>
      <c r="N85" s="585"/>
      <c r="O85" s="585"/>
      <c r="P85" s="585"/>
      <c r="Q85" s="585"/>
      <c r="R85" s="585"/>
    </row>
    <row r="86" customFormat="false" ht="14.25" hidden="false" customHeight="true" outlineLevel="0" collapsed="false">
      <c r="B86" s="581"/>
      <c r="C86" s="584" t="s">
        <v>554</v>
      </c>
      <c r="D86" s="584"/>
      <c r="E86" s="584"/>
      <c r="F86" s="585"/>
      <c r="G86" s="585"/>
      <c r="H86" s="585"/>
      <c r="I86" s="585"/>
      <c r="J86" s="585"/>
      <c r="K86" s="584" t="s">
        <v>554</v>
      </c>
      <c r="L86" s="584"/>
      <c r="M86" s="584"/>
      <c r="N86" s="585"/>
      <c r="O86" s="585"/>
      <c r="P86" s="585"/>
      <c r="Q86" s="585"/>
      <c r="R86" s="585"/>
    </row>
    <row r="87" customFormat="false" ht="14.25" hidden="false" customHeight="true" outlineLevel="0" collapsed="false">
      <c r="B87" s="581"/>
      <c r="C87" s="586"/>
      <c r="D87" s="586"/>
      <c r="E87" s="586"/>
      <c r="F87" s="586"/>
      <c r="G87" s="586"/>
      <c r="H87" s="586"/>
      <c r="I87" s="586"/>
      <c r="J87" s="586"/>
      <c r="K87" s="587" t="s">
        <v>593</v>
      </c>
      <c r="L87" s="587"/>
      <c r="M87" s="587"/>
      <c r="N87" s="587"/>
      <c r="O87" s="587"/>
      <c r="P87" s="587"/>
      <c r="Q87" s="588"/>
      <c r="R87" s="588"/>
    </row>
    <row r="88" customFormat="false" ht="14.25" hidden="false" customHeight="true" outlineLevel="0" collapsed="false">
      <c r="B88" s="581" t="s">
        <v>578</v>
      </c>
      <c r="C88" s="582" t="s">
        <v>554</v>
      </c>
      <c r="D88" s="582"/>
      <c r="E88" s="582"/>
      <c r="F88" s="583"/>
      <c r="G88" s="583"/>
      <c r="H88" s="583"/>
      <c r="I88" s="583"/>
      <c r="J88" s="583"/>
      <c r="K88" s="582" t="s">
        <v>554</v>
      </c>
      <c r="L88" s="582"/>
      <c r="M88" s="582"/>
      <c r="N88" s="583"/>
      <c r="O88" s="583"/>
      <c r="P88" s="583"/>
      <c r="Q88" s="583"/>
      <c r="R88" s="583"/>
    </row>
    <row r="89" customFormat="false" ht="14.25" hidden="false" customHeight="true" outlineLevel="0" collapsed="false">
      <c r="B89" s="581"/>
      <c r="C89" s="584" t="s">
        <v>554</v>
      </c>
      <c r="D89" s="584"/>
      <c r="E89" s="584"/>
      <c r="F89" s="585"/>
      <c r="G89" s="585"/>
      <c r="H89" s="585"/>
      <c r="I89" s="585"/>
      <c r="J89" s="585"/>
      <c r="K89" s="584" t="s">
        <v>554</v>
      </c>
      <c r="L89" s="584"/>
      <c r="M89" s="584"/>
      <c r="N89" s="585"/>
      <c r="O89" s="585"/>
      <c r="P89" s="585"/>
      <c r="Q89" s="585"/>
      <c r="R89" s="585"/>
    </row>
    <row r="90" customFormat="false" ht="14.25" hidden="false" customHeight="true" outlineLevel="0" collapsed="false">
      <c r="B90" s="581"/>
      <c r="C90" s="584" t="s">
        <v>554</v>
      </c>
      <c r="D90" s="584"/>
      <c r="E90" s="584"/>
      <c r="F90" s="585"/>
      <c r="G90" s="585"/>
      <c r="H90" s="585"/>
      <c r="I90" s="585"/>
      <c r="J90" s="585"/>
      <c r="K90" s="584" t="s">
        <v>554</v>
      </c>
      <c r="L90" s="584"/>
      <c r="M90" s="584"/>
      <c r="N90" s="585"/>
      <c r="O90" s="585"/>
      <c r="P90" s="585"/>
      <c r="Q90" s="585"/>
      <c r="R90" s="585"/>
    </row>
    <row r="91" customFormat="false" ht="14.25" hidden="false" customHeight="true" outlineLevel="0" collapsed="false">
      <c r="B91" s="581"/>
      <c r="C91" s="584" t="s">
        <v>554</v>
      </c>
      <c r="D91" s="584"/>
      <c r="E91" s="584"/>
      <c r="F91" s="585"/>
      <c r="G91" s="585"/>
      <c r="H91" s="585"/>
      <c r="I91" s="585"/>
      <c r="J91" s="585"/>
      <c r="K91" s="584" t="s">
        <v>554</v>
      </c>
      <c r="L91" s="584"/>
      <c r="M91" s="584"/>
      <c r="N91" s="585"/>
      <c r="O91" s="585"/>
      <c r="P91" s="585"/>
      <c r="Q91" s="585"/>
      <c r="R91" s="585"/>
    </row>
    <row r="92" customFormat="false" ht="14.25" hidden="false" customHeight="true" outlineLevel="0" collapsed="false">
      <c r="B92" s="581"/>
      <c r="C92" s="584" t="s">
        <v>554</v>
      </c>
      <c r="D92" s="584"/>
      <c r="E92" s="584"/>
      <c r="F92" s="585"/>
      <c r="G92" s="585"/>
      <c r="H92" s="585"/>
      <c r="I92" s="585"/>
      <c r="J92" s="585"/>
      <c r="K92" s="584" t="s">
        <v>554</v>
      </c>
      <c r="L92" s="584"/>
      <c r="M92" s="584"/>
      <c r="N92" s="585"/>
      <c r="O92" s="585"/>
      <c r="P92" s="585"/>
      <c r="Q92" s="585"/>
      <c r="R92" s="585"/>
    </row>
    <row r="93" customFormat="false" ht="14.25" hidden="false" customHeight="true" outlineLevel="0" collapsed="false">
      <c r="B93" s="581"/>
      <c r="C93" s="584" t="s">
        <v>554</v>
      </c>
      <c r="D93" s="584"/>
      <c r="E93" s="584"/>
      <c r="F93" s="585"/>
      <c r="G93" s="585"/>
      <c r="H93" s="585"/>
      <c r="I93" s="585"/>
      <c r="J93" s="585"/>
      <c r="K93" s="584" t="s">
        <v>554</v>
      </c>
      <c r="L93" s="584"/>
      <c r="M93" s="584"/>
      <c r="N93" s="585"/>
      <c r="O93" s="585"/>
      <c r="P93" s="585"/>
      <c r="Q93" s="585"/>
      <c r="R93" s="585"/>
    </row>
    <row r="94" customFormat="false" ht="14.25" hidden="false" customHeight="true" outlineLevel="0" collapsed="false">
      <c r="B94" s="581"/>
      <c r="C94" s="584" t="s">
        <v>554</v>
      </c>
      <c r="D94" s="584"/>
      <c r="E94" s="584"/>
      <c r="F94" s="585"/>
      <c r="G94" s="585"/>
      <c r="H94" s="585"/>
      <c r="I94" s="585"/>
      <c r="J94" s="585"/>
      <c r="K94" s="584" t="s">
        <v>554</v>
      </c>
      <c r="L94" s="584"/>
      <c r="M94" s="584"/>
      <c r="N94" s="585"/>
      <c r="O94" s="585"/>
      <c r="P94" s="585"/>
      <c r="Q94" s="585"/>
      <c r="R94" s="585"/>
    </row>
    <row r="95" customFormat="false" ht="14.25" hidden="false" customHeight="true" outlineLevel="0" collapsed="false">
      <c r="B95" s="581"/>
      <c r="C95" s="586"/>
      <c r="D95" s="586"/>
      <c r="E95" s="586"/>
      <c r="F95" s="586"/>
      <c r="G95" s="586"/>
      <c r="H95" s="586"/>
      <c r="I95" s="586"/>
      <c r="J95" s="586"/>
      <c r="K95" s="587" t="s">
        <v>594</v>
      </c>
      <c r="L95" s="587"/>
      <c r="M95" s="587"/>
      <c r="N95" s="587"/>
      <c r="O95" s="587"/>
      <c r="P95" s="587"/>
      <c r="Q95" s="588"/>
      <c r="R95" s="588"/>
    </row>
    <row r="96" customFormat="false" ht="14.25" hidden="false" customHeight="true" outlineLevel="0" collapsed="false">
      <c r="B96" s="581" t="s">
        <v>579</v>
      </c>
      <c r="C96" s="582" t="s">
        <v>554</v>
      </c>
      <c r="D96" s="582"/>
      <c r="E96" s="582"/>
      <c r="F96" s="583"/>
      <c r="G96" s="583"/>
      <c r="H96" s="583"/>
      <c r="I96" s="583"/>
      <c r="J96" s="583"/>
      <c r="K96" s="582" t="s">
        <v>554</v>
      </c>
      <c r="L96" s="582"/>
      <c r="M96" s="582"/>
      <c r="N96" s="583"/>
      <c r="O96" s="583"/>
      <c r="P96" s="583"/>
      <c r="Q96" s="583"/>
      <c r="R96" s="583"/>
    </row>
    <row r="97" customFormat="false" ht="14.25" hidden="false" customHeight="true" outlineLevel="0" collapsed="false">
      <c r="B97" s="581"/>
      <c r="C97" s="584" t="s">
        <v>554</v>
      </c>
      <c r="D97" s="584"/>
      <c r="E97" s="584"/>
      <c r="F97" s="585"/>
      <c r="G97" s="585"/>
      <c r="H97" s="585"/>
      <c r="I97" s="585"/>
      <c r="J97" s="585"/>
      <c r="K97" s="584" t="s">
        <v>554</v>
      </c>
      <c r="L97" s="584"/>
      <c r="M97" s="584"/>
      <c r="N97" s="585"/>
      <c r="O97" s="585"/>
      <c r="P97" s="585"/>
      <c r="Q97" s="585"/>
      <c r="R97" s="585"/>
    </row>
    <row r="98" customFormat="false" ht="14.25" hidden="false" customHeight="true" outlineLevel="0" collapsed="false">
      <c r="B98" s="581"/>
      <c r="C98" s="584" t="s">
        <v>554</v>
      </c>
      <c r="D98" s="584"/>
      <c r="E98" s="584"/>
      <c r="F98" s="585"/>
      <c r="G98" s="585"/>
      <c r="H98" s="585"/>
      <c r="I98" s="585"/>
      <c r="J98" s="585"/>
      <c r="K98" s="584" t="s">
        <v>554</v>
      </c>
      <c r="L98" s="584"/>
      <c r="M98" s="584"/>
      <c r="N98" s="585"/>
      <c r="O98" s="585"/>
      <c r="P98" s="585"/>
      <c r="Q98" s="585"/>
      <c r="R98" s="585"/>
    </row>
    <row r="99" customFormat="false" ht="14.25" hidden="false" customHeight="true" outlineLevel="0" collapsed="false">
      <c r="B99" s="581"/>
      <c r="C99" s="584" t="s">
        <v>554</v>
      </c>
      <c r="D99" s="584"/>
      <c r="E99" s="584"/>
      <c r="F99" s="585"/>
      <c r="G99" s="585"/>
      <c r="H99" s="585"/>
      <c r="I99" s="585"/>
      <c r="J99" s="585"/>
      <c r="K99" s="584" t="s">
        <v>554</v>
      </c>
      <c r="L99" s="584"/>
      <c r="M99" s="584"/>
      <c r="N99" s="585"/>
      <c r="O99" s="585"/>
      <c r="P99" s="585"/>
      <c r="Q99" s="585"/>
      <c r="R99" s="585"/>
    </row>
    <row r="100" customFormat="false" ht="14.25" hidden="false" customHeight="true" outlineLevel="0" collapsed="false">
      <c r="B100" s="581"/>
      <c r="C100" s="584" t="s">
        <v>554</v>
      </c>
      <c r="D100" s="584"/>
      <c r="E100" s="584"/>
      <c r="F100" s="585"/>
      <c r="G100" s="585"/>
      <c r="H100" s="585"/>
      <c r="I100" s="585"/>
      <c r="J100" s="585"/>
      <c r="K100" s="584" t="s">
        <v>554</v>
      </c>
      <c r="L100" s="584"/>
      <c r="M100" s="584"/>
      <c r="N100" s="585"/>
      <c r="O100" s="585"/>
      <c r="P100" s="585"/>
      <c r="Q100" s="585"/>
      <c r="R100" s="585"/>
    </row>
    <row r="101" customFormat="false" ht="14.25" hidden="false" customHeight="true" outlineLevel="0" collapsed="false">
      <c r="B101" s="581"/>
      <c r="C101" s="584" t="s">
        <v>554</v>
      </c>
      <c r="D101" s="584"/>
      <c r="E101" s="584"/>
      <c r="F101" s="585"/>
      <c r="G101" s="585"/>
      <c r="H101" s="585"/>
      <c r="I101" s="585"/>
      <c r="J101" s="585"/>
      <c r="K101" s="584" t="s">
        <v>554</v>
      </c>
      <c r="L101" s="584"/>
      <c r="M101" s="584"/>
      <c r="N101" s="585"/>
      <c r="O101" s="585"/>
      <c r="P101" s="585"/>
      <c r="Q101" s="585"/>
      <c r="R101" s="585"/>
    </row>
    <row r="102" customFormat="false" ht="14.25" hidden="false" customHeight="true" outlineLevel="0" collapsed="false">
      <c r="B102" s="581"/>
      <c r="C102" s="584" t="s">
        <v>554</v>
      </c>
      <c r="D102" s="584"/>
      <c r="E102" s="584"/>
      <c r="F102" s="585"/>
      <c r="G102" s="585"/>
      <c r="H102" s="585"/>
      <c r="I102" s="585"/>
      <c r="J102" s="585"/>
      <c r="K102" s="584" t="s">
        <v>554</v>
      </c>
      <c r="L102" s="584"/>
      <c r="M102" s="584"/>
      <c r="N102" s="585"/>
      <c r="O102" s="585"/>
      <c r="P102" s="585"/>
      <c r="Q102" s="585"/>
      <c r="R102" s="585"/>
    </row>
    <row r="103" customFormat="false" ht="14.25" hidden="false" customHeight="true" outlineLevel="0" collapsed="false">
      <c r="B103" s="581"/>
      <c r="C103" s="586"/>
      <c r="D103" s="586"/>
      <c r="E103" s="586"/>
      <c r="F103" s="586"/>
      <c r="G103" s="586"/>
      <c r="H103" s="586"/>
      <c r="I103" s="586"/>
      <c r="J103" s="586"/>
      <c r="K103" s="587" t="s">
        <v>595</v>
      </c>
      <c r="L103" s="587"/>
      <c r="M103" s="587"/>
      <c r="N103" s="587"/>
      <c r="O103" s="587"/>
      <c r="P103" s="587"/>
      <c r="Q103" s="588"/>
      <c r="R103" s="588"/>
    </row>
    <row r="104" customFormat="false" ht="15" hidden="false" customHeight="true" outlineLevel="0" collapsed="false">
      <c r="B104" s="511"/>
      <c r="C104" s="511"/>
      <c r="D104" s="511"/>
      <c r="E104" s="511"/>
      <c r="F104" s="511"/>
      <c r="G104" s="549" t="s">
        <v>603</v>
      </c>
      <c r="H104" s="549"/>
      <c r="I104" s="549"/>
      <c r="J104" s="549"/>
      <c r="K104" s="549"/>
      <c r="L104" s="549"/>
      <c r="M104" s="549"/>
      <c r="N104" s="549"/>
      <c r="O104" s="549"/>
      <c r="P104" s="549"/>
      <c r="Q104" s="595"/>
      <c r="R104" s="595"/>
    </row>
    <row r="105" customFormat="false" ht="15" hidden="false" customHeight="true" outlineLevel="0" collapsed="false">
      <c r="B105" s="511"/>
      <c r="C105" s="511"/>
      <c r="D105" s="511"/>
      <c r="E105" s="511"/>
      <c r="F105" s="511"/>
      <c r="G105" s="549"/>
      <c r="H105" s="549"/>
      <c r="I105" s="549"/>
      <c r="J105" s="549"/>
      <c r="K105" s="549"/>
      <c r="L105" s="549"/>
      <c r="M105" s="549"/>
      <c r="N105" s="549"/>
      <c r="O105" s="549"/>
      <c r="P105" s="549"/>
      <c r="Q105" s="595"/>
      <c r="R105" s="595"/>
    </row>
    <row r="106" s="494" customFormat="true" ht="13.5" hidden="false" customHeight="true" outlineLevel="0" collapsed="false">
      <c r="B106" s="495" t="s">
        <v>539</v>
      </c>
      <c r="C106" s="496" t="s">
        <v>597</v>
      </c>
      <c r="D106" s="496"/>
      <c r="E106" s="496"/>
      <c r="F106" s="496"/>
      <c r="G106" s="496"/>
      <c r="H106" s="496"/>
      <c r="I106" s="496"/>
      <c r="J106" s="496"/>
      <c r="K106" s="496"/>
      <c r="L106" s="496"/>
      <c r="M106" s="496"/>
      <c r="N106" s="496"/>
      <c r="O106" s="496"/>
      <c r="P106" s="496"/>
      <c r="Q106" s="496"/>
      <c r="R106" s="496"/>
    </row>
    <row r="107" s="491" customFormat="true" ht="13.5" hidden="false" customHeight="true" outlineLevel="0" collapsed="false">
      <c r="B107" s="492" t="s">
        <v>539</v>
      </c>
      <c r="C107" s="493" t="s">
        <v>540</v>
      </c>
      <c r="D107" s="493"/>
      <c r="E107" s="493"/>
      <c r="F107" s="493"/>
      <c r="G107" s="493"/>
      <c r="H107" s="493"/>
      <c r="I107" s="493"/>
      <c r="J107" s="493"/>
      <c r="K107" s="493"/>
      <c r="L107" s="493"/>
      <c r="M107" s="493"/>
      <c r="N107" s="493"/>
      <c r="O107" s="493"/>
      <c r="P107" s="493"/>
      <c r="Q107" s="493"/>
      <c r="R107" s="493"/>
    </row>
    <row r="108" s="503" customFormat="true" ht="13.5" hidden="false" customHeight="true" outlineLevel="0" collapsed="false"/>
    <row r="109" customFormat="false" ht="15" hidden="false" customHeight="true" outlineLevel="0" collapsed="false">
      <c r="B109" s="450" t="s">
        <v>555</v>
      </c>
    </row>
    <row r="110" customFormat="false" ht="15" hidden="false" customHeight="true" outlineLevel="0" collapsed="false">
      <c r="B110" s="498" t="s">
        <v>543</v>
      </c>
      <c r="C110" s="498"/>
      <c r="D110" s="498"/>
      <c r="E110" s="498"/>
    </row>
    <row r="111" customFormat="false" ht="15" hidden="false" customHeight="true" outlineLevel="0" collapsed="false">
      <c r="B111" s="498"/>
      <c r="C111" s="498"/>
      <c r="D111" s="498"/>
      <c r="E111" s="498"/>
    </row>
    <row r="112" customFormat="false" ht="15" hidden="false" customHeight="true" outlineLevel="0" collapsed="false">
      <c r="B112" s="499"/>
      <c r="C112" s="499"/>
      <c r="D112" s="499"/>
      <c r="E112" s="500" t="s">
        <v>264</v>
      </c>
      <c r="F112" s="498" t="s">
        <v>544</v>
      </c>
      <c r="G112" s="498"/>
      <c r="H112" s="498"/>
      <c r="I112" s="501" t="s">
        <v>545</v>
      </c>
      <c r="J112" s="460" t="s">
        <v>556</v>
      </c>
      <c r="K112" s="460"/>
      <c r="L112" s="460"/>
      <c r="M112" s="460"/>
      <c r="N112" s="460"/>
      <c r="O112" s="460"/>
      <c r="P112" s="460"/>
      <c r="Q112" s="460"/>
      <c r="R112" s="460"/>
    </row>
    <row r="113" customFormat="false" ht="15" hidden="false" customHeight="true" outlineLevel="0" collapsed="false">
      <c r="B113" s="499"/>
      <c r="C113" s="499"/>
      <c r="D113" s="499"/>
      <c r="E113" s="500"/>
      <c r="F113" s="498"/>
      <c r="G113" s="498"/>
      <c r="H113" s="498"/>
      <c r="I113" s="501"/>
      <c r="J113" s="460"/>
      <c r="K113" s="460"/>
      <c r="L113" s="460"/>
      <c r="M113" s="460"/>
      <c r="N113" s="460"/>
      <c r="O113" s="460"/>
      <c r="P113" s="460"/>
      <c r="Q113" s="460"/>
      <c r="R113" s="460"/>
    </row>
    <row r="114" s="503" customFormat="true" ht="13.5" hidden="false" customHeight="true" outlineLevel="0" collapsed="false"/>
    <row r="115" s="494" customFormat="true" ht="13.5" hidden="false" customHeight="true" outlineLevel="0" collapsed="false">
      <c r="B115" s="494" t="s">
        <v>547</v>
      </c>
    </row>
    <row r="116" s="494" customFormat="true" ht="13.5" hidden="false" customHeight="true" outlineLevel="0" collapsed="false">
      <c r="B116" s="495" t="n">
        <v>1</v>
      </c>
      <c r="C116" s="494" t="s">
        <v>598</v>
      </c>
    </row>
    <row r="117" s="494" customFormat="true" ht="13.5" hidden="false" customHeight="true" outlineLevel="0" collapsed="false">
      <c r="B117" s="495" t="n">
        <v>2</v>
      </c>
      <c r="C117" s="494" t="s">
        <v>599</v>
      </c>
    </row>
    <row r="118" s="503" customFormat="true" ht="13.5" hidden="false" customHeight="true" outlineLevel="0" collapsed="false"/>
    <row r="119" s="497" customFormat="true" ht="15" hidden="false" customHeight="true" outlineLevel="0" collapsed="false"/>
    <row r="120" s="497" customFormat="true" ht="15" hidden="false" customHeight="true" outlineLevel="0" collapsed="false"/>
    <row r="121" s="497" customFormat="true" ht="15" hidden="false" customHeight="true" outlineLevel="0" collapsed="false"/>
    <row r="122" customFormat="false" ht="15" hidden="false" customHeight="true" outlineLevel="0" collapsed="false"/>
    <row r="123" customFormat="false" ht="15" hidden="false" customHeight="true" outlineLevel="0" collapsed="false"/>
    <row r="124" customFormat="false" ht="15" hidden="false" customHeight="true" outlineLevel="0" collapsed="false"/>
    <row r="125" customFormat="false" ht="15" hidden="false" customHeight="true" outlineLevel="0" collapsed="false"/>
    <row r="126" customFormat="false" ht="15" hidden="false" customHeight="true" outlineLevel="0" collapsed="false"/>
    <row r="127" customFormat="false" ht="15" hidden="false" customHeight="true" outlineLevel="0" collapsed="false"/>
    <row r="128" customFormat="false" ht="15" hidden="false" customHeight="true" outlineLevel="0" collapsed="false"/>
    <row r="129" customFormat="false" ht="15" hidden="false" customHeight="true" outlineLevel="0" collapsed="false"/>
    <row r="130" customFormat="false" ht="15" hidden="false" customHeight="true" outlineLevel="0" collapsed="false"/>
    <row r="131" customFormat="false" ht="15" hidden="false" customHeight="true" outlineLevel="0" collapsed="false"/>
    <row r="132" customFormat="false" ht="15" hidden="false" customHeight="true" outlineLevel="0" collapsed="false"/>
    <row r="133" customFormat="false" ht="15" hidden="false" customHeight="true" outlineLevel="0" collapsed="false"/>
    <row r="134" customFormat="false" ht="15" hidden="false" customHeight="true" outlineLevel="0" collapsed="false"/>
    <row r="135" customFormat="false" ht="15" hidden="false" customHeight="true" outlineLevel="0" collapsed="false"/>
    <row r="136" customFormat="false" ht="15" hidden="false" customHeight="true" outlineLevel="0" collapsed="false"/>
    <row r="137" customFormat="false" ht="15" hidden="false" customHeight="true" outlineLevel="0" collapsed="false"/>
    <row r="138" customFormat="false" ht="15" hidden="false" customHeight="true" outlineLevel="0" collapsed="false"/>
    <row r="139" customFormat="false" ht="15" hidden="false" customHeight="true" outlineLevel="0" collapsed="false"/>
    <row r="140" customFormat="false" ht="15" hidden="false" customHeight="true" outlineLevel="0" collapsed="false"/>
    <row r="141" customFormat="false" ht="15" hidden="false" customHeight="true" outlineLevel="0" collapsed="false"/>
    <row r="142" customFormat="false" ht="15" hidden="false" customHeight="true" outlineLevel="0" collapsed="false"/>
    <row r="143" customFormat="false" ht="15" hidden="false" customHeight="true" outlineLevel="0" collapsed="false"/>
    <row r="144" customFormat="false" ht="15" hidden="false" customHeight="true" outlineLevel="0" collapsed="false"/>
    <row r="145" customFormat="false" ht="15" hidden="false" customHeight="true" outlineLevel="0" collapsed="false"/>
    <row r="146" customFormat="false" ht="15" hidden="false" customHeight="true" outlineLevel="0" collapsed="false"/>
    <row r="147" customFormat="false" ht="15" hidden="false" customHeight="true" outlineLevel="0" collapsed="false"/>
    <row r="148" customFormat="false" ht="15" hidden="false" customHeight="true" outlineLevel="0" collapsed="false"/>
    <row r="149" customFormat="false" ht="15" hidden="false" customHeight="true" outlineLevel="0" collapsed="false"/>
    <row r="150" customFormat="false" ht="15" hidden="false" customHeight="true" outlineLevel="0" collapsed="false"/>
    <row r="151" customFormat="false" ht="15" hidden="false" customHeight="true" outlineLevel="0" collapsed="false"/>
    <row r="152" customFormat="false" ht="15" hidden="false" customHeight="true" outlineLevel="0" collapsed="false"/>
    <row r="153" customFormat="false" ht="15" hidden="false" customHeight="true" outlineLevel="0" collapsed="false"/>
    <row r="154" customFormat="false" ht="15" hidden="false" customHeight="true" outlineLevel="0" collapsed="false"/>
    <row r="155" customFormat="false" ht="15" hidden="false" customHeight="true" outlineLevel="0" collapsed="false"/>
    <row r="156" customFormat="false" ht="15" hidden="false" customHeight="true" outlineLevel="0" collapsed="false"/>
  </sheetData>
  <mergeCells count="384">
    <mergeCell ref="B2:R2"/>
    <mergeCell ref="B3:R3"/>
    <mergeCell ref="B5:C5"/>
    <mergeCell ref="D5:H5"/>
    <mergeCell ref="J5:L5"/>
    <mergeCell ref="M5:R5"/>
    <mergeCell ref="B7:R7"/>
    <mergeCell ref="B8:C8"/>
    <mergeCell ref="O8:R8"/>
    <mergeCell ref="B9:C9"/>
    <mergeCell ref="O9:R9"/>
    <mergeCell ref="B11:R11"/>
    <mergeCell ref="C12:E12"/>
    <mergeCell ref="F12:J12"/>
    <mergeCell ref="K12:M12"/>
    <mergeCell ref="N12:R12"/>
    <mergeCell ref="B13:B20"/>
    <mergeCell ref="C13:E13"/>
    <mergeCell ref="F13:J13"/>
    <mergeCell ref="K13:M13"/>
    <mergeCell ref="N13:R13"/>
    <mergeCell ref="C14:E14"/>
    <mergeCell ref="F14:J14"/>
    <mergeCell ref="K14:M14"/>
    <mergeCell ref="N14:R14"/>
    <mergeCell ref="C15:E15"/>
    <mergeCell ref="F15:J15"/>
    <mergeCell ref="K15:M15"/>
    <mergeCell ref="N15:R15"/>
    <mergeCell ref="C16:E16"/>
    <mergeCell ref="F16:J16"/>
    <mergeCell ref="K16:M16"/>
    <mergeCell ref="N16:R16"/>
    <mergeCell ref="C17:E17"/>
    <mergeCell ref="F17:J17"/>
    <mergeCell ref="K17:M17"/>
    <mergeCell ref="N17:R17"/>
    <mergeCell ref="C18:E18"/>
    <mergeCell ref="F18:J18"/>
    <mergeCell ref="K18:M18"/>
    <mergeCell ref="N18:R18"/>
    <mergeCell ref="C19:E19"/>
    <mergeCell ref="F19:J19"/>
    <mergeCell ref="K19:M19"/>
    <mergeCell ref="N19:R19"/>
    <mergeCell ref="C20:J20"/>
    <mergeCell ref="K20:P20"/>
    <mergeCell ref="Q20:R20"/>
    <mergeCell ref="B21:B28"/>
    <mergeCell ref="C21:E21"/>
    <mergeCell ref="F21:J21"/>
    <mergeCell ref="K21:M21"/>
    <mergeCell ref="N21:R21"/>
    <mergeCell ref="C22:E22"/>
    <mergeCell ref="F22:J22"/>
    <mergeCell ref="K22:M22"/>
    <mergeCell ref="N22:R22"/>
    <mergeCell ref="C23:E23"/>
    <mergeCell ref="F23:J23"/>
    <mergeCell ref="K23:M23"/>
    <mergeCell ref="N23:R23"/>
    <mergeCell ref="C24:E24"/>
    <mergeCell ref="F24:J24"/>
    <mergeCell ref="K24:M24"/>
    <mergeCell ref="N24:R24"/>
    <mergeCell ref="C25:E25"/>
    <mergeCell ref="F25:J25"/>
    <mergeCell ref="K25:M25"/>
    <mergeCell ref="N25:R25"/>
    <mergeCell ref="C26:E26"/>
    <mergeCell ref="F26:J26"/>
    <mergeCell ref="K26:M26"/>
    <mergeCell ref="N26:R26"/>
    <mergeCell ref="C27:E27"/>
    <mergeCell ref="F27:J27"/>
    <mergeCell ref="K27:M27"/>
    <mergeCell ref="N27:R27"/>
    <mergeCell ref="C28:J28"/>
    <mergeCell ref="K28:P28"/>
    <mergeCell ref="Q28:R28"/>
    <mergeCell ref="B29:B36"/>
    <mergeCell ref="C29:E29"/>
    <mergeCell ref="F29:J29"/>
    <mergeCell ref="K29:M29"/>
    <mergeCell ref="N29:R29"/>
    <mergeCell ref="C30:E30"/>
    <mergeCell ref="F30:J30"/>
    <mergeCell ref="K30:M30"/>
    <mergeCell ref="N30:R30"/>
    <mergeCell ref="C31:E31"/>
    <mergeCell ref="F31:J31"/>
    <mergeCell ref="K31:M31"/>
    <mergeCell ref="N31:R31"/>
    <mergeCell ref="C32:E32"/>
    <mergeCell ref="F32:J32"/>
    <mergeCell ref="K32:M32"/>
    <mergeCell ref="N32:R32"/>
    <mergeCell ref="C33:E33"/>
    <mergeCell ref="F33:J33"/>
    <mergeCell ref="K33:M33"/>
    <mergeCell ref="N33:R33"/>
    <mergeCell ref="C34:E34"/>
    <mergeCell ref="F34:J34"/>
    <mergeCell ref="K34:M34"/>
    <mergeCell ref="N34:R34"/>
    <mergeCell ref="C35:E35"/>
    <mergeCell ref="F35:J35"/>
    <mergeCell ref="K35:M35"/>
    <mergeCell ref="N35:R35"/>
    <mergeCell ref="C36:J36"/>
    <mergeCell ref="K36:P36"/>
    <mergeCell ref="Q36:R36"/>
    <mergeCell ref="B37:B44"/>
    <mergeCell ref="C37:E37"/>
    <mergeCell ref="F37:J37"/>
    <mergeCell ref="K37:M37"/>
    <mergeCell ref="N37:R37"/>
    <mergeCell ref="C38:E38"/>
    <mergeCell ref="F38:J38"/>
    <mergeCell ref="K38:M38"/>
    <mergeCell ref="N38:R38"/>
    <mergeCell ref="C39:E39"/>
    <mergeCell ref="F39:J39"/>
    <mergeCell ref="K39:M39"/>
    <mergeCell ref="N39:R39"/>
    <mergeCell ref="C40:E40"/>
    <mergeCell ref="F40:J40"/>
    <mergeCell ref="K40:M40"/>
    <mergeCell ref="N40:R40"/>
    <mergeCell ref="C41:E41"/>
    <mergeCell ref="F41:J41"/>
    <mergeCell ref="K41:M41"/>
    <mergeCell ref="N41:R41"/>
    <mergeCell ref="C42:E42"/>
    <mergeCell ref="F42:J42"/>
    <mergeCell ref="K42:M42"/>
    <mergeCell ref="N42:R42"/>
    <mergeCell ref="C43:E43"/>
    <mergeCell ref="F43:J43"/>
    <mergeCell ref="K43:M43"/>
    <mergeCell ref="N43:R43"/>
    <mergeCell ref="C44:J44"/>
    <mergeCell ref="K44:P44"/>
    <mergeCell ref="Q44:R44"/>
    <mergeCell ref="B45:B52"/>
    <mergeCell ref="C45:E45"/>
    <mergeCell ref="F45:J45"/>
    <mergeCell ref="K45:M45"/>
    <mergeCell ref="N45:R45"/>
    <mergeCell ref="C46:E46"/>
    <mergeCell ref="F46:J46"/>
    <mergeCell ref="K46:M46"/>
    <mergeCell ref="N46:R46"/>
    <mergeCell ref="C47:E47"/>
    <mergeCell ref="F47:J47"/>
    <mergeCell ref="K47:M47"/>
    <mergeCell ref="N47:R47"/>
    <mergeCell ref="C48:E48"/>
    <mergeCell ref="F48:J48"/>
    <mergeCell ref="K48:M48"/>
    <mergeCell ref="N48:R48"/>
    <mergeCell ref="C49:E49"/>
    <mergeCell ref="F49:J49"/>
    <mergeCell ref="K49:M49"/>
    <mergeCell ref="N49:R49"/>
    <mergeCell ref="C50:E50"/>
    <mergeCell ref="F50:J50"/>
    <mergeCell ref="K50:M50"/>
    <mergeCell ref="N50:R50"/>
    <mergeCell ref="C51:E51"/>
    <mergeCell ref="F51:J51"/>
    <mergeCell ref="K51:M51"/>
    <mergeCell ref="N51:R51"/>
    <mergeCell ref="C52:J52"/>
    <mergeCell ref="K52:P52"/>
    <mergeCell ref="Q52:R52"/>
    <mergeCell ref="B53:B60"/>
    <mergeCell ref="C53:E53"/>
    <mergeCell ref="F53:J53"/>
    <mergeCell ref="K53:M53"/>
    <mergeCell ref="N53:R53"/>
    <mergeCell ref="C54:E54"/>
    <mergeCell ref="F54:J54"/>
    <mergeCell ref="K54:M54"/>
    <mergeCell ref="N54:R54"/>
    <mergeCell ref="C55:E55"/>
    <mergeCell ref="F55:J55"/>
    <mergeCell ref="K55:M55"/>
    <mergeCell ref="N55:R55"/>
    <mergeCell ref="C56:E56"/>
    <mergeCell ref="F56:J56"/>
    <mergeCell ref="K56:M56"/>
    <mergeCell ref="N56:R56"/>
    <mergeCell ref="C57:E57"/>
    <mergeCell ref="F57:J57"/>
    <mergeCell ref="K57:M57"/>
    <mergeCell ref="N57:R57"/>
    <mergeCell ref="C58:E58"/>
    <mergeCell ref="F58:J58"/>
    <mergeCell ref="K58:M58"/>
    <mergeCell ref="N58:R58"/>
    <mergeCell ref="C59:E59"/>
    <mergeCell ref="F59:J59"/>
    <mergeCell ref="K59:M59"/>
    <mergeCell ref="N59:R59"/>
    <mergeCell ref="C60:J60"/>
    <mergeCell ref="K60:P60"/>
    <mergeCell ref="Q60:R60"/>
    <mergeCell ref="C63:E63"/>
    <mergeCell ref="F63:H63"/>
    <mergeCell ref="I63:J63"/>
    <mergeCell ref="K63:M63"/>
    <mergeCell ref="N63:P63"/>
    <mergeCell ref="Q63:R63"/>
    <mergeCell ref="B64:B71"/>
    <mergeCell ref="C64:E64"/>
    <mergeCell ref="F64:J64"/>
    <mergeCell ref="K64:M64"/>
    <mergeCell ref="N64:R64"/>
    <mergeCell ref="C65:E65"/>
    <mergeCell ref="F65:J65"/>
    <mergeCell ref="K65:M65"/>
    <mergeCell ref="N65:R65"/>
    <mergeCell ref="C66:E66"/>
    <mergeCell ref="F66:J66"/>
    <mergeCell ref="K66:M66"/>
    <mergeCell ref="N66:R66"/>
    <mergeCell ref="C67:E67"/>
    <mergeCell ref="F67:J67"/>
    <mergeCell ref="K67:M67"/>
    <mergeCell ref="N67:R67"/>
    <mergeCell ref="C68:E68"/>
    <mergeCell ref="F68:J68"/>
    <mergeCell ref="K68:M68"/>
    <mergeCell ref="N68:R68"/>
    <mergeCell ref="C69:E69"/>
    <mergeCell ref="F69:J69"/>
    <mergeCell ref="K69:M69"/>
    <mergeCell ref="N69:R69"/>
    <mergeCell ref="C70:E70"/>
    <mergeCell ref="F70:J70"/>
    <mergeCell ref="K70:M70"/>
    <mergeCell ref="N70:R70"/>
    <mergeCell ref="C71:J71"/>
    <mergeCell ref="K71:P71"/>
    <mergeCell ref="Q71:R71"/>
    <mergeCell ref="B72:B79"/>
    <mergeCell ref="C72:E72"/>
    <mergeCell ref="F72:J72"/>
    <mergeCell ref="K72:M72"/>
    <mergeCell ref="N72:R72"/>
    <mergeCell ref="C73:E73"/>
    <mergeCell ref="F73:J73"/>
    <mergeCell ref="K73:M73"/>
    <mergeCell ref="N73:R73"/>
    <mergeCell ref="C74:E74"/>
    <mergeCell ref="F74:J74"/>
    <mergeCell ref="K74:M74"/>
    <mergeCell ref="N74:R74"/>
    <mergeCell ref="C75:E75"/>
    <mergeCell ref="F75:J75"/>
    <mergeCell ref="K75:M75"/>
    <mergeCell ref="N75:R75"/>
    <mergeCell ref="C76:E76"/>
    <mergeCell ref="F76:J76"/>
    <mergeCell ref="K76:M76"/>
    <mergeCell ref="N76:R76"/>
    <mergeCell ref="C77:E77"/>
    <mergeCell ref="F77:J77"/>
    <mergeCell ref="K77:M77"/>
    <mergeCell ref="N77:R77"/>
    <mergeCell ref="C78:E78"/>
    <mergeCell ref="F78:J78"/>
    <mergeCell ref="K78:M78"/>
    <mergeCell ref="N78:R78"/>
    <mergeCell ref="C79:J79"/>
    <mergeCell ref="K79:P79"/>
    <mergeCell ref="Q79:R79"/>
    <mergeCell ref="B80:B87"/>
    <mergeCell ref="C80:E80"/>
    <mergeCell ref="F80:J80"/>
    <mergeCell ref="K80:M80"/>
    <mergeCell ref="N80:R80"/>
    <mergeCell ref="C81:E81"/>
    <mergeCell ref="F81:J81"/>
    <mergeCell ref="K81:M81"/>
    <mergeCell ref="N81:R81"/>
    <mergeCell ref="C82:E82"/>
    <mergeCell ref="F82:J82"/>
    <mergeCell ref="K82:M82"/>
    <mergeCell ref="N82:R82"/>
    <mergeCell ref="C83:E83"/>
    <mergeCell ref="F83:J83"/>
    <mergeCell ref="K83:M83"/>
    <mergeCell ref="N83:R83"/>
    <mergeCell ref="C84:E84"/>
    <mergeCell ref="F84:J84"/>
    <mergeCell ref="K84:M84"/>
    <mergeCell ref="N84:R84"/>
    <mergeCell ref="C85:E85"/>
    <mergeCell ref="F85:J85"/>
    <mergeCell ref="K85:M85"/>
    <mergeCell ref="N85:R85"/>
    <mergeCell ref="C86:E86"/>
    <mergeCell ref="F86:J86"/>
    <mergeCell ref="K86:M86"/>
    <mergeCell ref="N86:R86"/>
    <mergeCell ref="C87:J87"/>
    <mergeCell ref="K87:P87"/>
    <mergeCell ref="Q87:R87"/>
    <mergeCell ref="B88:B95"/>
    <mergeCell ref="C88:E88"/>
    <mergeCell ref="F88:J88"/>
    <mergeCell ref="K88:M88"/>
    <mergeCell ref="N88:R88"/>
    <mergeCell ref="C89:E89"/>
    <mergeCell ref="F89:J89"/>
    <mergeCell ref="K89:M89"/>
    <mergeCell ref="N89:R89"/>
    <mergeCell ref="C90:E90"/>
    <mergeCell ref="F90:J90"/>
    <mergeCell ref="K90:M90"/>
    <mergeCell ref="N90:R90"/>
    <mergeCell ref="C91:E91"/>
    <mergeCell ref="F91:J91"/>
    <mergeCell ref="K91:M91"/>
    <mergeCell ref="N91:R91"/>
    <mergeCell ref="C92:E92"/>
    <mergeCell ref="F92:J92"/>
    <mergeCell ref="K92:M92"/>
    <mergeCell ref="N92:R92"/>
    <mergeCell ref="C93:E93"/>
    <mergeCell ref="F93:J93"/>
    <mergeCell ref="K93:M93"/>
    <mergeCell ref="N93:R93"/>
    <mergeCell ref="C94:E94"/>
    <mergeCell ref="F94:J94"/>
    <mergeCell ref="K94:M94"/>
    <mergeCell ref="N94:R94"/>
    <mergeCell ref="C95:J95"/>
    <mergeCell ref="K95:P95"/>
    <mergeCell ref="Q95:R95"/>
    <mergeCell ref="B96:B103"/>
    <mergeCell ref="C96:E96"/>
    <mergeCell ref="F96:J96"/>
    <mergeCell ref="K96:M96"/>
    <mergeCell ref="N96:R96"/>
    <mergeCell ref="C97:E97"/>
    <mergeCell ref="F97:J97"/>
    <mergeCell ref="K97:M97"/>
    <mergeCell ref="N97:R97"/>
    <mergeCell ref="C98:E98"/>
    <mergeCell ref="F98:J98"/>
    <mergeCell ref="K98:M98"/>
    <mergeCell ref="N98:R98"/>
    <mergeCell ref="C99:E99"/>
    <mergeCell ref="F99:J99"/>
    <mergeCell ref="K99:M99"/>
    <mergeCell ref="N99:R99"/>
    <mergeCell ref="C100:E100"/>
    <mergeCell ref="F100:J100"/>
    <mergeCell ref="K100:M100"/>
    <mergeCell ref="N100:R100"/>
    <mergeCell ref="C101:E101"/>
    <mergeCell ref="F101:J101"/>
    <mergeCell ref="K101:M101"/>
    <mergeCell ref="N101:R101"/>
    <mergeCell ref="C102:E102"/>
    <mergeCell ref="F102:J102"/>
    <mergeCell ref="K102:M102"/>
    <mergeCell ref="N102:R102"/>
    <mergeCell ref="C103:J103"/>
    <mergeCell ref="K103:P103"/>
    <mergeCell ref="Q103:R103"/>
    <mergeCell ref="G104:P105"/>
    <mergeCell ref="Q104:R105"/>
    <mergeCell ref="C106:R106"/>
    <mergeCell ref="C107:R107"/>
    <mergeCell ref="B110:E111"/>
    <mergeCell ref="B112:D113"/>
    <mergeCell ref="E112:E113"/>
    <mergeCell ref="F112:H113"/>
    <mergeCell ref="I112:I113"/>
    <mergeCell ref="J112:R113"/>
  </mergeCells>
  <printOptions headings="false" gridLines="false" gridLinesSet="true" horizontalCentered="true" verticalCentered="true"/>
  <pageMargins left="0.39375" right="0.39375" top="0.590972222222222" bottom="0.39375" header="0.275694444444444" footer="0.511811023622047"/>
  <pageSetup paperSize="9" scale="96"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61"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Q113"/>
  <sheetViews>
    <sheetView showFormulas="false" showGridLines="true" showRowColHeaders="true" showZeros="true" rightToLeft="false" tabSelected="false" showOutlineSymbols="true" defaultGridColor="true" view="pageBreakPreview" topLeftCell="A5" colorId="64" zoomScale="100" zoomScaleNormal="100" zoomScalePageLayoutView="100" workbookViewId="0">
      <selection pane="topLeft" activeCell="M5" activeCellId="0" sqref="M5"/>
    </sheetView>
  </sheetViews>
  <sheetFormatPr defaultColWidth="9.33984375" defaultRowHeight="12.75" customHeight="false" zeroHeight="false" outlineLevelRow="0" outlineLevelCol="0"/>
  <cols>
    <col collapsed="false" customWidth="true" hidden="false" outlineLevel="0" max="1" min="1" style="450" width="0.78"/>
    <col collapsed="false" customWidth="true" hidden="false" outlineLevel="0" max="2" min="2" style="450" width="6.89"/>
    <col collapsed="false" customWidth="true" hidden="false" outlineLevel="0" max="14" min="3" style="450" width="6.66"/>
    <col collapsed="false" customWidth="true" hidden="false" outlineLevel="0" max="15" min="15" style="450" width="8.33"/>
    <col collapsed="false" customWidth="true" hidden="false" outlineLevel="0" max="16" min="16" style="450" width="8"/>
    <col collapsed="false" customWidth="true" hidden="false" outlineLevel="0" max="17" min="17" style="450" width="0.89"/>
    <col collapsed="false" customWidth="false" hidden="false" outlineLevel="0" max="16384" min="18" style="450" width="9.34"/>
  </cols>
  <sheetData>
    <row r="1" customFormat="false" ht="7.5" hidden="false" customHeight="true" outlineLevel="0" collapsed="false"/>
    <row r="2" customFormat="false" ht="18" hidden="false" customHeight="true" outlineLevel="0" collapsed="false">
      <c r="B2" s="454" t="s">
        <v>604</v>
      </c>
      <c r="C2" s="454"/>
      <c r="D2" s="454"/>
      <c r="E2" s="454"/>
      <c r="F2" s="454"/>
      <c r="G2" s="454"/>
      <c r="H2" s="454"/>
      <c r="I2" s="454"/>
      <c r="J2" s="454"/>
      <c r="K2" s="454"/>
      <c r="L2" s="454"/>
      <c r="M2" s="454"/>
      <c r="N2" s="454"/>
      <c r="O2" s="454"/>
      <c r="P2" s="454"/>
      <c r="Q2" s="543"/>
    </row>
    <row r="3" customFormat="false" ht="18" hidden="false" customHeight="true" outlineLevel="0" collapsed="false">
      <c r="B3" s="454" t="s">
        <v>567</v>
      </c>
      <c r="C3" s="454"/>
      <c r="D3" s="454"/>
      <c r="E3" s="454"/>
      <c r="F3" s="454"/>
      <c r="G3" s="454"/>
      <c r="H3" s="454"/>
      <c r="I3" s="454"/>
      <c r="J3" s="454"/>
      <c r="K3" s="454"/>
      <c r="L3" s="454"/>
      <c r="M3" s="454"/>
      <c r="N3" s="454"/>
      <c r="O3" s="454"/>
      <c r="P3" s="454"/>
      <c r="Q3" s="543"/>
    </row>
    <row r="4" customFormat="false" ht="7.5" hidden="false" customHeight="true" outlineLevel="0" collapsed="false">
      <c r="B4" s="458"/>
      <c r="C4" s="458"/>
      <c r="D4" s="458"/>
      <c r="E4" s="458"/>
      <c r="F4" s="458"/>
      <c r="G4" s="458"/>
      <c r="H4" s="458"/>
      <c r="I4" s="458"/>
      <c r="J4" s="458"/>
      <c r="K4" s="458"/>
      <c r="L4" s="458"/>
      <c r="M4" s="458"/>
      <c r="N4" s="458"/>
      <c r="O4" s="458"/>
      <c r="P4" s="458"/>
      <c r="Q4" s="458"/>
    </row>
    <row r="5" customFormat="false" ht="18" hidden="false" customHeight="true" outlineLevel="0" collapsed="false">
      <c r="B5" s="459" t="s">
        <v>260</v>
      </c>
      <c r="C5" s="459"/>
      <c r="D5" s="453"/>
      <c r="E5" s="453"/>
      <c r="F5" s="453"/>
      <c r="G5" s="453"/>
      <c r="H5" s="453"/>
      <c r="I5" s="458"/>
      <c r="J5" s="459" t="s">
        <v>526</v>
      </c>
      <c r="K5" s="459"/>
      <c r="L5" s="459"/>
      <c r="M5" s="453"/>
      <c r="N5" s="453"/>
      <c r="O5" s="453"/>
      <c r="P5" s="453"/>
      <c r="Q5" s="458"/>
    </row>
    <row r="6" customFormat="false" ht="7.5" hidden="false" customHeight="true" outlineLevel="0" collapsed="false">
      <c r="B6" s="458"/>
      <c r="C6" s="458"/>
      <c r="D6" s="458"/>
      <c r="E6" s="458"/>
      <c r="F6" s="458"/>
      <c r="G6" s="458"/>
      <c r="H6" s="458"/>
      <c r="I6" s="458"/>
      <c r="J6" s="458"/>
      <c r="K6" s="458"/>
      <c r="L6" s="458"/>
      <c r="M6" s="458"/>
      <c r="N6" s="458"/>
      <c r="O6" s="458"/>
      <c r="P6" s="458"/>
      <c r="Q6" s="458"/>
    </row>
    <row r="7" customFormat="false" ht="13.5" hidden="false" customHeight="true" outlineLevel="0" collapsed="false">
      <c r="B7" s="560" t="s">
        <v>605</v>
      </c>
      <c r="C7" s="560"/>
      <c r="D7" s="560"/>
      <c r="E7" s="560"/>
      <c r="F7" s="560"/>
      <c r="G7" s="560"/>
      <c r="H7" s="560"/>
      <c r="I7" s="560"/>
      <c r="J7" s="560"/>
      <c r="K7" s="560"/>
      <c r="L7" s="560"/>
      <c r="M7" s="560"/>
      <c r="N7" s="560"/>
      <c r="O7" s="560"/>
      <c r="P7" s="560"/>
    </row>
    <row r="8" customFormat="false" ht="15" hidden="false" customHeight="true" outlineLevel="0" collapsed="false">
      <c r="B8" s="459" t="s">
        <v>528</v>
      </c>
      <c r="C8" s="459"/>
      <c r="D8" s="459" t="s">
        <v>569</v>
      </c>
      <c r="E8" s="459" t="s">
        <v>570</v>
      </c>
      <c r="F8" s="459" t="s">
        <v>571</v>
      </c>
      <c r="G8" s="459" t="s">
        <v>572</v>
      </c>
      <c r="H8" s="459" t="s">
        <v>573</v>
      </c>
      <c r="I8" s="459" t="s">
        <v>574</v>
      </c>
      <c r="J8" s="459" t="s">
        <v>575</v>
      </c>
      <c r="K8" s="459" t="s">
        <v>576</v>
      </c>
      <c r="L8" s="459" t="s">
        <v>577</v>
      </c>
      <c r="M8" s="459" t="s">
        <v>578</v>
      </c>
      <c r="N8" s="561" t="s">
        <v>579</v>
      </c>
      <c r="O8" s="562" t="s">
        <v>580</v>
      </c>
      <c r="P8" s="562"/>
    </row>
    <row r="9" customFormat="false" ht="18" hidden="false" customHeight="true" outlineLevel="0" collapsed="false">
      <c r="B9" s="459" t="s">
        <v>530</v>
      </c>
      <c r="C9" s="459"/>
      <c r="D9" s="563"/>
      <c r="E9" s="563"/>
      <c r="F9" s="563"/>
      <c r="G9" s="563"/>
      <c r="H9" s="563"/>
      <c r="I9" s="563"/>
      <c r="J9" s="563"/>
      <c r="K9" s="563"/>
      <c r="L9" s="563"/>
      <c r="M9" s="563"/>
      <c r="N9" s="564"/>
      <c r="O9" s="565"/>
      <c r="P9" s="565"/>
    </row>
    <row r="10" customFormat="false" ht="7.5" hidden="false" customHeight="true" outlineLevel="0" collapsed="false"/>
    <row r="11" customFormat="false" ht="13.5" hidden="false" customHeight="true" outlineLevel="0" collapsed="false">
      <c r="B11" s="460" t="s">
        <v>606</v>
      </c>
      <c r="C11" s="460"/>
      <c r="D11" s="460"/>
      <c r="E11" s="460"/>
      <c r="F11" s="460"/>
      <c r="G11" s="460"/>
      <c r="H11" s="460"/>
      <c r="I11" s="460"/>
      <c r="J11" s="460"/>
      <c r="K11" s="460"/>
      <c r="L11" s="460"/>
      <c r="M11" s="460"/>
      <c r="N11" s="460"/>
      <c r="O11" s="460"/>
      <c r="P11" s="460"/>
    </row>
    <row r="12" customFormat="false" ht="12" hidden="false" customHeight="true" outlineLevel="0" collapsed="false">
      <c r="B12" s="596" t="s">
        <v>528</v>
      </c>
      <c r="C12" s="597" t="s">
        <v>553</v>
      </c>
      <c r="D12" s="597"/>
      <c r="E12" s="597"/>
      <c r="F12" s="597" t="s">
        <v>533</v>
      </c>
      <c r="G12" s="597"/>
      <c r="H12" s="597"/>
      <c r="I12" s="597"/>
      <c r="J12" s="598" t="s">
        <v>559</v>
      </c>
      <c r="K12" s="598"/>
      <c r="L12" s="598"/>
      <c r="M12" s="598"/>
      <c r="N12" s="598"/>
      <c r="O12" s="599" t="s">
        <v>560</v>
      </c>
      <c r="P12" s="599"/>
    </row>
    <row r="13" customFormat="false" ht="12" hidden="false" customHeight="true" outlineLevel="0" collapsed="false">
      <c r="B13" s="581" t="s">
        <v>569</v>
      </c>
      <c r="C13" s="600"/>
      <c r="D13" s="600"/>
      <c r="E13" s="600"/>
      <c r="F13" s="600"/>
      <c r="G13" s="600"/>
      <c r="H13" s="600"/>
      <c r="I13" s="600"/>
      <c r="J13" s="601"/>
      <c r="K13" s="601"/>
      <c r="L13" s="602" t="s">
        <v>464</v>
      </c>
      <c r="M13" s="602"/>
      <c r="N13" s="602"/>
      <c r="O13" s="603"/>
      <c r="P13" s="603"/>
    </row>
    <row r="14" customFormat="false" ht="12" hidden="false" customHeight="true" outlineLevel="0" collapsed="false">
      <c r="B14" s="581"/>
      <c r="C14" s="506"/>
      <c r="D14" s="506"/>
      <c r="E14" s="506"/>
      <c r="F14" s="506"/>
      <c r="G14" s="506"/>
      <c r="H14" s="506"/>
      <c r="I14" s="506"/>
      <c r="J14" s="604"/>
      <c r="K14" s="604"/>
      <c r="L14" s="605" t="s">
        <v>464</v>
      </c>
      <c r="M14" s="605"/>
      <c r="N14" s="605"/>
      <c r="O14" s="606"/>
      <c r="P14" s="606"/>
    </row>
    <row r="15" customFormat="false" ht="12" hidden="false" customHeight="true" outlineLevel="0" collapsed="false">
      <c r="B15" s="581"/>
      <c r="C15" s="506"/>
      <c r="D15" s="506"/>
      <c r="E15" s="506"/>
      <c r="F15" s="506"/>
      <c r="G15" s="506"/>
      <c r="H15" s="506"/>
      <c r="I15" s="506"/>
      <c r="J15" s="604"/>
      <c r="K15" s="604"/>
      <c r="L15" s="605" t="s">
        <v>464</v>
      </c>
      <c r="M15" s="605"/>
      <c r="N15" s="605"/>
      <c r="O15" s="606"/>
      <c r="P15" s="606"/>
    </row>
    <row r="16" customFormat="false" ht="12" hidden="false" customHeight="true" outlineLevel="0" collapsed="false">
      <c r="B16" s="581"/>
      <c r="C16" s="506"/>
      <c r="D16" s="506"/>
      <c r="E16" s="506"/>
      <c r="F16" s="506"/>
      <c r="G16" s="506"/>
      <c r="H16" s="506"/>
      <c r="I16" s="506"/>
      <c r="J16" s="604"/>
      <c r="K16" s="604"/>
      <c r="L16" s="605" t="s">
        <v>464</v>
      </c>
      <c r="M16" s="605"/>
      <c r="N16" s="605"/>
      <c r="O16" s="606"/>
      <c r="P16" s="606"/>
    </row>
    <row r="17" customFormat="false" ht="12" hidden="false" customHeight="true" outlineLevel="0" collapsed="false">
      <c r="B17" s="581"/>
      <c r="C17" s="506"/>
      <c r="D17" s="506"/>
      <c r="E17" s="506"/>
      <c r="F17" s="506"/>
      <c r="G17" s="506"/>
      <c r="H17" s="506"/>
      <c r="I17" s="506"/>
      <c r="J17" s="604"/>
      <c r="K17" s="604"/>
      <c r="L17" s="605" t="s">
        <v>464</v>
      </c>
      <c r="M17" s="605"/>
      <c r="N17" s="605"/>
      <c r="O17" s="606"/>
      <c r="P17" s="606"/>
    </row>
    <row r="18" customFormat="false" ht="12" hidden="false" customHeight="true" outlineLevel="0" collapsed="false">
      <c r="B18" s="581"/>
      <c r="C18" s="607"/>
      <c r="D18" s="607"/>
      <c r="E18" s="607"/>
      <c r="F18" s="607"/>
      <c r="G18" s="607"/>
      <c r="H18" s="607"/>
      <c r="I18" s="607"/>
      <c r="J18" s="604"/>
      <c r="K18" s="604"/>
      <c r="L18" s="605" t="s">
        <v>464</v>
      </c>
      <c r="M18" s="605"/>
      <c r="N18" s="605"/>
      <c r="O18" s="606"/>
      <c r="P18" s="606"/>
    </row>
    <row r="19" customFormat="false" ht="12" hidden="false" customHeight="true" outlineLevel="0" collapsed="false">
      <c r="B19" s="581"/>
      <c r="C19" s="586"/>
      <c r="D19" s="586"/>
      <c r="E19" s="586"/>
      <c r="F19" s="586"/>
      <c r="G19" s="586"/>
      <c r="H19" s="586"/>
      <c r="I19" s="586"/>
      <c r="J19" s="592" t="s">
        <v>582</v>
      </c>
      <c r="K19" s="592"/>
      <c r="L19" s="592"/>
      <c r="M19" s="592"/>
      <c r="N19" s="592"/>
      <c r="O19" s="608"/>
      <c r="P19" s="608"/>
    </row>
    <row r="20" customFormat="false" ht="12" hidden="false" customHeight="true" outlineLevel="0" collapsed="false">
      <c r="B20" s="581" t="s">
        <v>570</v>
      </c>
      <c r="C20" s="600"/>
      <c r="D20" s="600"/>
      <c r="E20" s="600"/>
      <c r="F20" s="600"/>
      <c r="G20" s="600"/>
      <c r="H20" s="600"/>
      <c r="I20" s="600"/>
      <c r="J20" s="601"/>
      <c r="K20" s="601"/>
      <c r="L20" s="602" t="s">
        <v>464</v>
      </c>
      <c r="M20" s="602"/>
      <c r="N20" s="602"/>
      <c r="O20" s="603"/>
      <c r="P20" s="603"/>
    </row>
    <row r="21" customFormat="false" ht="12" hidden="false" customHeight="true" outlineLevel="0" collapsed="false">
      <c r="B21" s="581"/>
      <c r="C21" s="506"/>
      <c r="D21" s="506"/>
      <c r="E21" s="506"/>
      <c r="F21" s="506"/>
      <c r="G21" s="506"/>
      <c r="H21" s="506"/>
      <c r="I21" s="506"/>
      <c r="J21" s="604"/>
      <c r="K21" s="604"/>
      <c r="L21" s="605" t="s">
        <v>464</v>
      </c>
      <c r="M21" s="605"/>
      <c r="N21" s="605"/>
      <c r="O21" s="606"/>
      <c r="P21" s="606"/>
    </row>
    <row r="22" customFormat="false" ht="12" hidden="false" customHeight="true" outlineLevel="0" collapsed="false">
      <c r="B22" s="581"/>
      <c r="C22" s="506"/>
      <c r="D22" s="506"/>
      <c r="E22" s="506"/>
      <c r="F22" s="506"/>
      <c r="G22" s="506"/>
      <c r="H22" s="506"/>
      <c r="I22" s="506"/>
      <c r="J22" s="604"/>
      <c r="K22" s="604"/>
      <c r="L22" s="605" t="s">
        <v>464</v>
      </c>
      <c r="M22" s="605"/>
      <c r="N22" s="605"/>
      <c r="O22" s="606"/>
      <c r="P22" s="606"/>
    </row>
    <row r="23" customFormat="false" ht="12" hidden="false" customHeight="true" outlineLevel="0" collapsed="false">
      <c r="B23" s="581"/>
      <c r="C23" s="506"/>
      <c r="D23" s="506"/>
      <c r="E23" s="506"/>
      <c r="F23" s="506"/>
      <c r="G23" s="506"/>
      <c r="H23" s="506"/>
      <c r="I23" s="506"/>
      <c r="J23" s="604"/>
      <c r="K23" s="604"/>
      <c r="L23" s="605" t="s">
        <v>464</v>
      </c>
      <c r="M23" s="605"/>
      <c r="N23" s="605"/>
      <c r="O23" s="606"/>
      <c r="P23" s="606"/>
    </row>
    <row r="24" customFormat="false" ht="12" hidden="false" customHeight="true" outlineLevel="0" collapsed="false">
      <c r="B24" s="581"/>
      <c r="C24" s="506"/>
      <c r="D24" s="506"/>
      <c r="E24" s="506"/>
      <c r="F24" s="506"/>
      <c r="G24" s="506"/>
      <c r="H24" s="506"/>
      <c r="I24" s="506"/>
      <c r="J24" s="604"/>
      <c r="K24" s="604"/>
      <c r="L24" s="605" t="s">
        <v>464</v>
      </c>
      <c r="M24" s="605"/>
      <c r="N24" s="605"/>
      <c r="O24" s="606"/>
      <c r="P24" s="606"/>
    </row>
    <row r="25" customFormat="false" ht="12" hidden="false" customHeight="true" outlineLevel="0" collapsed="false">
      <c r="B25" s="581"/>
      <c r="C25" s="607"/>
      <c r="D25" s="607"/>
      <c r="E25" s="607"/>
      <c r="F25" s="607"/>
      <c r="G25" s="607"/>
      <c r="H25" s="607"/>
      <c r="I25" s="607"/>
      <c r="J25" s="604"/>
      <c r="K25" s="604"/>
      <c r="L25" s="605" t="s">
        <v>464</v>
      </c>
      <c r="M25" s="605"/>
      <c r="N25" s="605"/>
      <c r="O25" s="606"/>
      <c r="P25" s="606"/>
    </row>
    <row r="26" customFormat="false" ht="12" hidden="false" customHeight="true" outlineLevel="0" collapsed="false">
      <c r="B26" s="581"/>
      <c r="C26" s="586"/>
      <c r="D26" s="586"/>
      <c r="E26" s="586"/>
      <c r="F26" s="586"/>
      <c r="G26" s="586"/>
      <c r="H26" s="586"/>
      <c r="I26" s="586"/>
      <c r="J26" s="592" t="s">
        <v>583</v>
      </c>
      <c r="K26" s="592"/>
      <c r="L26" s="592"/>
      <c r="M26" s="592"/>
      <c r="N26" s="592"/>
      <c r="O26" s="608"/>
      <c r="P26" s="608"/>
    </row>
    <row r="27" customFormat="false" ht="12" hidden="false" customHeight="true" outlineLevel="0" collapsed="false">
      <c r="B27" s="581" t="s">
        <v>571</v>
      </c>
      <c r="C27" s="600"/>
      <c r="D27" s="600"/>
      <c r="E27" s="600"/>
      <c r="F27" s="600"/>
      <c r="G27" s="600"/>
      <c r="H27" s="600"/>
      <c r="I27" s="600"/>
      <c r="J27" s="601"/>
      <c r="K27" s="601"/>
      <c r="L27" s="602" t="s">
        <v>464</v>
      </c>
      <c r="M27" s="602"/>
      <c r="N27" s="602"/>
      <c r="O27" s="603"/>
      <c r="P27" s="603"/>
    </row>
    <row r="28" customFormat="false" ht="12" hidden="false" customHeight="true" outlineLevel="0" collapsed="false">
      <c r="B28" s="581"/>
      <c r="C28" s="506"/>
      <c r="D28" s="506"/>
      <c r="E28" s="506"/>
      <c r="F28" s="506"/>
      <c r="G28" s="506"/>
      <c r="H28" s="506"/>
      <c r="I28" s="506"/>
      <c r="J28" s="604"/>
      <c r="K28" s="604"/>
      <c r="L28" s="605" t="s">
        <v>464</v>
      </c>
      <c r="M28" s="605"/>
      <c r="N28" s="605"/>
      <c r="O28" s="606"/>
      <c r="P28" s="606"/>
    </row>
    <row r="29" customFormat="false" ht="12" hidden="false" customHeight="true" outlineLevel="0" collapsed="false">
      <c r="B29" s="581"/>
      <c r="C29" s="506"/>
      <c r="D29" s="506"/>
      <c r="E29" s="506"/>
      <c r="F29" s="506"/>
      <c r="G29" s="506"/>
      <c r="H29" s="506"/>
      <c r="I29" s="506"/>
      <c r="J29" s="604"/>
      <c r="K29" s="604"/>
      <c r="L29" s="605" t="s">
        <v>464</v>
      </c>
      <c r="M29" s="605"/>
      <c r="N29" s="605"/>
      <c r="O29" s="606"/>
      <c r="P29" s="606"/>
    </row>
    <row r="30" customFormat="false" ht="12" hidden="false" customHeight="true" outlineLevel="0" collapsed="false">
      <c r="B30" s="581"/>
      <c r="C30" s="506"/>
      <c r="D30" s="506"/>
      <c r="E30" s="506"/>
      <c r="F30" s="506"/>
      <c r="G30" s="506"/>
      <c r="H30" s="506"/>
      <c r="I30" s="506"/>
      <c r="J30" s="604"/>
      <c r="K30" s="604"/>
      <c r="L30" s="605" t="s">
        <v>464</v>
      </c>
      <c r="M30" s="605"/>
      <c r="N30" s="605"/>
      <c r="O30" s="606"/>
      <c r="P30" s="606"/>
    </row>
    <row r="31" customFormat="false" ht="12" hidden="false" customHeight="true" outlineLevel="0" collapsed="false">
      <c r="B31" s="581"/>
      <c r="C31" s="506"/>
      <c r="D31" s="506"/>
      <c r="E31" s="506"/>
      <c r="F31" s="506"/>
      <c r="G31" s="506"/>
      <c r="H31" s="506"/>
      <c r="I31" s="506"/>
      <c r="J31" s="604"/>
      <c r="K31" s="604"/>
      <c r="L31" s="605" t="s">
        <v>464</v>
      </c>
      <c r="M31" s="605"/>
      <c r="N31" s="605"/>
      <c r="O31" s="606"/>
      <c r="P31" s="606"/>
    </row>
    <row r="32" customFormat="false" ht="12" hidden="false" customHeight="true" outlineLevel="0" collapsed="false">
      <c r="B32" s="581"/>
      <c r="C32" s="607"/>
      <c r="D32" s="607"/>
      <c r="E32" s="607"/>
      <c r="F32" s="607"/>
      <c r="G32" s="607"/>
      <c r="H32" s="607"/>
      <c r="I32" s="607"/>
      <c r="J32" s="604"/>
      <c r="K32" s="604"/>
      <c r="L32" s="605" t="s">
        <v>464</v>
      </c>
      <c r="M32" s="605"/>
      <c r="N32" s="605"/>
      <c r="O32" s="606"/>
      <c r="P32" s="606"/>
    </row>
    <row r="33" customFormat="false" ht="12" hidden="false" customHeight="true" outlineLevel="0" collapsed="false">
      <c r="B33" s="581"/>
      <c r="C33" s="586"/>
      <c r="D33" s="586"/>
      <c r="E33" s="586"/>
      <c r="F33" s="586"/>
      <c r="G33" s="586"/>
      <c r="H33" s="586"/>
      <c r="I33" s="586"/>
      <c r="J33" s="592" t="s">
        <v>584</v>
      </c>
      <c r="K33" s="592"/>
      <c r="L33" s="592"/>
      <c r="M33" s="592"/>
      <c r="N33" s="592"/>
      <c r="O33" s="608"/>
      <c r="P33" s="608"/>
    </row>
    <row r="34" customFormat="false" ht="12" hidden="false" customHeight="true" outlineLevel="0" collapsed="false">
      <c r="B34" s="581" t="s">
        <v>572</v>
      </c>
      <c r="C34" s="600"/>
      <c r="D34" s="600"/>
      <c r="E34" s="600"/>
      <c r="F34" s="600"/>
      <c r="G34" s="600"/>
      <c r="H34" s="600"/>
      <c r="I34" s="600"/>
      <c r="J34" s="601"/>
      <c r="K34" s="601"/>
      <c r="L34" s="602" t="s">
        <v>464</v>
      </c>
      <c r="M34" s="602"/>
      <c r="N34" s="602"/>
      <c r="O34" s="603"/>
      <c r="P34" s="603"/>
    </row>
    <row r="35" customFormat="false" ht="12" hidden="false" customHeight="true" outlineLevel="0" collapsed="false">
      <c r="B35" s="581"/>
      <c r="C35" s="506"/>
      <c r="D35" s="506"/>
      <c r="E35" s="506"/>
      <c r="F35" s="506"/>
      <c r="G35" s="506"/>
      <c r="H35" s="506"/>
      <c r="I35" s="506"/>
      <c r="J35" s="604"/>
      <c r="K35" s="604"/>
      <c r="L35" s="605" t="s">
        <v>464</v>
      </c>
      <c r="M35" s="605"/>
      <c r="N35" s="605"/>
      <c r="O35" s="606"/>
      <c r="P35" s="606"/>
    </row>
    <row r="36" customFormat="false" ht="12" hidden="false" customHeight="true" outlineLevel="0" collapsed="false">
      <c r="B36" s="581"/>
      <c r="C36" s="506"/>
      <c r="D36" s="506"/>
      <c r="E36" s="506"/>
      <c r="F36" s="506"/>
      <c r="G36" s="506"/>
      <c r="H36" s="506"/>
      <c r="I36" s="506"/>
      <c r="J36" s="604"/>
      <c r="K36" s="604"/>
      <c r="L36" s="605" t="s">
        <v>464</v>
      </c>
      <c r="M36" s="605"/>
      <c r="N36" s="605"/>
      <c r="O36" s="606"/>
      <c r="P36" s="606"/>
    </row>
    <row r="37" customFormat="false" ht="12" hidden="false" customHeight="true" outlineLevel="0" collapsed="false">
      <c r="B37" s="581"/>
      <c r="C37" s="506"/>
      <c r="D37" s="506"/>
      <c r="E37" s="506"/>
      <c r="F37" s="506"/>
      <c r="G37" s="506"/>
      <c r="H37" s="506"/>
      <c r="I37" s="506"/>
      <c r="J37" s="604"/>
      <c r="K37" s="604"/>
      <c r="L37" s="605" t="s">
        <v>464</v>
      </c>
      <c r="M37" s="605"/>
      <c r="N37" s="605"/>
      <c r="O37" s="606"/>
      <c r="P37" s="606"/>
    </row>
    <row r="38" customFormat="false" ht="12" hidden="false" customHeight="true" outlineLevel="0" collapsed="false">
      <c r="B38" s="581"/>
      <c r="C38" s="506"/>
      <c r="D38" s="506"/>
      <c r="E38" s="506"/>
      <c r="F38" s="506"/>
      <c r="G38" s="506"/>
      <c r="H38" s="506"/>
      <c r="I38" s="506"/>
      <c r="J38" s="604"/>
      <c r="K38" s="604"/>
      <c r="L38" s="605" t="s">
        <v>464</v>
      </c>
      <c r="M38" s="605"/>
      <c r="N38" s="605"/>
      <c r="O38" s="606"/>
      <c r="P38" s="606"/>
    </row>
    <row r="39" customFormat="false" ht="12" hidden="false" customHeight="true" outlineLevel="0" collapsed="false">
      <c r="B39" s="581"/>
      <c r="C39" s="607"/>
      <c r="D39" s="607"/>
      <c r="E39" s="607"/>
      <c r="F39" s="607"/>
      <c r="G39" s="607"/>
      <c r="H39" s="607"/>
      <c r="I39" s="607"/>
      <c r="J39" s="604"/>
      <c r="K39" s="604"/>
      <c r="L39" s="605" t="s">
        <v>464</v>
      </c>
      <c r="M39" s="605"/>
      <c r="N39" s="605"/>
      <c r="O39" s="606"/>
      <c r="P39" s="606"/>
    </row>
    <row r="40" customFormat="false" ht="12" hidden="false" customHeight="true" outlineLevel="0" collapsed="false">
      <c r="B40" s="581"/>
      <c r="C40" s="586"/>
      <c r="D40" s="586"/>
      <c r="E40" s="586"/>
      <c r="F40" s="586"/>
      <c r="G40" s="586"/>
      <c r="H40" s="586"/>
      <c r="I40" s="586"/>
      <c r="J40" s="592" t="s">
        <v>585</v>
      </c>
      <c r="K40" s="592"/>
      <c r="L40" s="592"/>
      <c r="M40" s="592"/>
      <c r="N40" s="592"/>
      <c r="O40" s="608"/>
      <c r="P40" s="608"/>
    </row>
    <row r="41" customFormat="false" ht="12" hidden="false" customHeight="true" outlineLevel="0" collapsed="false">
      <c r="B41" s="581" t="s">
        <v>573</v>
      </c>
      <c r="C41" s="600"/>
      <c r="D41" s="600"/>
      <c r="E41" s="600"/>
      <c r="F41" s="600"/>
      <c r="G41" s="600"/>
      <c r="H41" s="600"/>
      <c r="I41" s="600"/>
      <c r="J41" s="601"/>
      <c r="K41" s="601"/>
      <c r="L41" s="602" t="s">
        <v>464</v>
      </c>
      <c r="M41" s="602"/>
      <c r="N41" s="602"/>
      <c r="O41" s="603"/>
      <c r="P41" s="603"/>
    </row>
    <row r="42" customFormat="false" ht="12" hidden="false" customHeight="true" outlineLevel="0" collapsed="false">
      <c r="B42" s="581"/>
      <c r="C42" s="506"/>
      <c r="D42" s="506"/>
      <c r="E42" s="506"/>
      <c r="F42" s="506"/>
      <c r="G42" s="506"/>
      <c r="H42" s="506"/>
      <c r="I42" s="506"/>
      <c r="J42" s="604"/>
      <c r="K42" s="604"/>
      <c r="L42" s="605" t="s">
        <v>464</v>
      </c>
      <c r="M42" s="605"/>
      <c r="N42" s="605"/>
      <c r="O42" s="606"/>
      <c r="P42" s="606"/>
    </row>
    <row r="43" customFormat="false" ht="12" hidden="false" customHeight="true" outlineLevel="0" collapsed="false">
      <c r="B43" s="581"/>
      <c r="C43" s="506"/>
      <c r="D43" s="506"/>
      <c r="E43" s="506"/>
      <c r="F43" s="506"/>
      <c r="G43" s="506"/>
      <c r="H43" s="506"/>
      <c r="I43" s="506"/>
      <c r="J43" s="604"/>
      <c r="K43" s="604"/>
      <c r="L43" s="605" t="s">
        <v>464</v>
      </c>
      <c r="M43" s="605"/>
      <c r="N43" s="605"/>
      <c r="O43" s="606"/>
      <c r="P43" s="606"/>
    </row>
    <row r="44" customFormat="false" ht="12" hidden="false" customHeight="true" outlineLevel="0" collapsed="false">
      <c r="B44" s="581"/>
      <c r="C44" s="506"/>
      <c r="D44" s="506"/>
      <c r="E44" s="506"/>
      <c r="F44" s="506"/>
      <c r="G44" s="506"/>
      <c r="H44" s="506"/>
      <c r="I44" s="506"/>
      <c r="J44" s="604"/>
      <c r="K44" s="604"/>
      <c r="L44" s="605" t="s">
        <v>464</v>
      </c>
      <c r="M44" s="605"/>
      <c r="N44" s="605"/>
      <c r="O44" s="606"/>
      <c r="P44" s="606"/>
    </row>
    <row r="45" customFormat="false" ht="12" hidden="false" customHeight="true" outlineLevel="0" collapsed="false">
      <c r="B45" s="581"/>
      <c r="C45" s="506"/>
      <c r="D45" s="506"/>
      <c r="E45" s="506"/>
      <c r="F45" s="506"/>
      <c r="G45" s="506"/>
      <c r="H45" s="506"/>
      <c r="I45" s="506"/>
      <c r="J45" s="604"/>
      <c r="K45" s="604"/>
      <c r="L45" s="605" t="s">
        <v>464</v>
      </c>
      <c r="M45" s="605"/>
      <c r="N45" s="605"/>
      <c r="O45" s="606"/>
      <c r="P45" s="606"/>
    </row>
    <row r="46" customFormat="false" ht="12" hidden="false" customHeight="true" outlineLevel="0" collapsed="false">
      <c r="B46" s="581"/>
      <c r="C46" s="607"/>
      <c r="D46" s="607"/>
      <c r="E46" s="607"/>
      <c r="F46" s="607"/>
      <c r="G46" s="607"/>
      <c r="H46" s="607"/>
      <c r="I46" s="607"/>
      <c r="J46" s="604"/>
      <c r="K46" s="604"/>
      <c r="L46" s="605" t="s">
        <v>464</v>
      </c>
      <c r="M46" s="605"/>
      <c r="N46" s="605"/>
      <c r="O46" s="606"/>
      <c r="P46" s="606"/>
    </row>
    <row r="47" customFormat="false" ht="12" hidden="false" customHeight="true" outlineLevel="0" collapsed="false">
      <c r="B47" s="581"/>
      <c r="C47" s="586"/>
      <c r="D47" s="586"/>
      <c r="E47" s="586"/>
      <c r="F47" s="586"/>
      <c r="G47" s="586"/>
      <c r="H47" s="586"/>
      <c r="I47" s="586"/>
      <c r="J47" s="592" t="s">
        <v>586</v>
      </c>
      <c r="K47" s="592"/>
      <c r="L47" s="592"/>
      <c r="M47" s="592"/>
      <c r="N47" s="592"/>
      <c r="O47" s="608"/>
      <c r="P47" s="608"/>
    </row>
    <row r="48" customFormat="false" ht="12" hidden="false" customHeight="true" outlineLevel="0" collapsed="false">
      <c r="B48" s="581" t="s">
        <v>574</v>
      </c>
      <c r="C48" s="600"/>
      <c r="D48" s="600"/>
      <c r="E48" s="600"/>
      <c r="F48" s="600"/>
      <c r="G48" s="600"/>
      <c r="H48" s="600"/>
      <c r="I48" s="600"/>
      <c r="J48" s="601"/>
      <c r="K48" s="601"/>
      <c r="L48" s="602" t="s">
        <v>464</v>
      </c>
      <c r="M48" s="602"/>
      <c r="N48" s="602"/>
      <c r="O48" s="603"/>
      <c r="P48" s="603"/>
    </row>
    <row r="49" customFormat="false" ht="12" hidden="false" customHeight="true" outlineLevel="0" collapsed="false">
      <c r="B49" s="581"/>
      <c r="C49" s="506"/>
      <c r="D49" s="506"/>
      <c r="E49" s="506"/>
      <c r="F49" s="506"/>
      <c r="G49" s="506"/>
      <c r="H49" s="506"/>
      <c r="I49" s="506"/>
      <c r="J49" s="604"/>
      <c r="K49" s="604"/>
      <c r="L49" s="605" t="s">
        <v>464</v>
      </c>
      <c r="M49" s="605"/>
      <c r="N49" s="605"/>
      <c r="O49" s="606"/>
      <c r="P49" s="606"/>
    </row>
    <row r="50" customFormat="false" ht="12" hidden="false" customHeight="true" outlineLevel="0" collapsed="false">
      <c r="B50" s="581"/>
      <c r="C50" s="506"/>
      <c r="D50" s="506"/>
      <c r="E50" s="506"/>
      <c r="F50" s="506"/>
      <c r="G50" s="506"/>
      <c r="H50" s="506"/>
      <c r="I50" s="506"/>
      <c r="J50" s="604"/>
      <c r="K50" s="604"/>
      <c r="L50" s="605" t="s">
        <v>464</v>
      </c>
      <c r="M50" s="605"/>
      <c r="N50" s="605"/>
      <c r="O50" s="606"/>
      <c r="P50" s="606"/>
    </row>
    <row r="51" customFormat="false" ht="12" hidden="false" customHeight="true" outlineLevel="0" collapsed="false">
      <c r="B51" s="581"/>
      <c r="C51" s="506"/>
      <c r="D51" s="506"/>
      <c r="E51" s="506"/>
      <c r="F51" s="506"/>
      <c r="G51" s="506"/>
      <c r="H51" s="506"/>
      <c r="I51" s="506"/>
      <c r="J51" s="604"/>
      <c r="K51" s="604"/>
      <c r="L51" s="605" t="s">
        <v>464</v>
      </c>
      <c r="M51" s="605"/>
      <c r="N51" s="605"/>
      <c r="O51" s="606"/>
      <c r="P51" s="606"/>
    </row>
    <row r="52" customFormat="false" ht="12" hidden="false" customHeight="true" outlineLevel="0" collapsed="false">
      <c r="B52" s="581"/>
      <c r="C52" s="506"/>
      <c r="D52" s="506"/>
      <c r="E52" s="506"/>
      <c r="F52" s="506"/>
      <c r="G52" s="506"/>
      <c r="H52" s="506"/>
      <c r="I52" s="506"/>
      <c r="J52" s="604"/>
      <c r="K52" s="604"/>
      <c r="L52" s="605" t="s">
        <v>464</v>
      </c>
      <c r="M52" s="605"/>
      <c r="N52" s="605"/>
      <c r="O52" s="606"/>
      <c r="P52" s="606"/>
    </row>
    <row r="53" customFormat="false" ht="12" hidden="false" customHeight="true" outlineLevel="0" collapsed="false">
      <c r="B53" s="581"/>
      <c r="C53" s="607"/>
      <c r="D53" s="607"/>
      <c r="E53" s="607"/>
      <c r="F53" s="607"/>
      <c r="G53" s="607"/>
      <c r="H53" s="607"/>
      <c r="I53" s="607"/>
      <c r="J53" s="604"/>
      <c r="K53" s="604"/>
      <c r="L53" s="605" t="s">
        <v>464</v>
      </c>
      <c r="M53" s="605"/>
      <c r="N53" s="605"/>
      <c r="O53" s="606"/>
      <c r="P53" s="606"/>
    </row>
    <row r="54" customFormat="false" ht="12" hidden="false" customHeight="true" outlineLevel="0" collapsed="false">
      <c r="B54" s="581"/>
      <c r="C54" s="586"/>
      <c r="D54" s="586"/>
      <c r="E54" s="586"/>
      <c r="F54" s="586"/>
      <c r="G54" s="586"/>
      <c r="H54" s="586"/>
      <c r="I54" s="586"/>
      <c r="J54" s="592" t="s">
        <v>587</v>
      </c>
      <c r="K54" s="592"/>
      <c r="L54" s="592"/>
      <c r="M54" s="592"/>
      <c r="N54" s="592"/>
      <c r="O54" s="608"/>
      <c r="P54" s="608"/>
    </row>
    <row r="55" customFormat="false" ht="12" hidden="false" customHeight="true" outlineLevel="0" collapsed="false">
      <c r="B55" s="589"/>
      <c r="C55" s="589"/>
      <c r="D55" s="589"/>
      <c r="E55" s="589"/>
      <c r="F55" s="589"/>
      <c r="G55" s="589"/>
      <c r="H55" s="589"/>
      <c r="I55" s="589"/>
      <c r="J55" s="589"/>
      <c r="K55" s="589"/>
      <c r="L55" s="589"/>
      <c r="M55" s="589"/>
      <c r="N55" s="589"/>
      <c r="O55" s="589"/>
      <c r="P55" s="589"/>
    </row>
    <row r="56" customFormat="false" ht="12" hidden="false" customHeight="true" outlineLevel="0" collapsed="false">
      <c r="B56" s="590"/>
      <c r="C56" s="590"/>
      <c r="D56" s="590"/>
      <c r="E56" s="590"/>
      <c r="F56" s="590"/>
      <c r="G56" s="590"/>
      <c r="H56" s="590"/>
      <c r="I56" s="590"/>
      <c r="J56" s="590"/>
      <c r="K56" s="590"/>
      <c r="L56" s="590"/>
      <c r="M56" s="590"/>
      <c r="N56" s="590"/>
      <c r="O56" s="590"/>
      <c r="P56" s="590"/>
    </row>
    <row r="57" customFormat="false" ht="12" hidden="false" customHeight="true" outlineLevel="0" collapsed="false">
      <c r="B57" s="596" t="s">
        <v>528</v>
      </c>
      <c r="C57" s="597" t="s">
        <v>553</v>
      </c>
      <c r="D57" s="597"/>
      <c r="E57" s="597"/>
      <c r="F57" s="597" t="s">
        <v>533</v>
      </c>
      <c r="G57" s="597"/>
      <c r="H57" s="597"/>
      <c r="I57" s="597"/>
      <c r="J57" s="598" t="s">
        <v>559</v>
      </c>
      <c r="K57" s="598"/>
      <c r="L57" s="598"/>
      <c r="M57" s="598"/>
      <c r="N57" s="598"/>
      <c r="O57" s="599" t="s">
        <v>560</v>
      </c>
      <c r="P57" s="599"/>
    </row>
    <row r="58" customFormat="false" ht="12" hidden="false" customHeight="true" outlineLevel="0" collapsed="false">
      <c r="B58" s="581" t="s">
        <v>588</v>
      </c>
      <c r="C58" s="600"/>
      <c r="D58" s="600"/>
      <c r="E58" s="600"/>
      <c r="F58" s="600"/>
      <c r="G58" s="600"/>
      <c r="H58" s="600"/>
      <c r="I58" s="600"/>
      <c r="J58" s="601"/>
      <c r="K58" s="601"/>
      <c r="L58" s="602" t="s">
        <v>464</v>
      </c>
      <c r="M58" s="602"/>
      <c r="N58" s="602"/>
      <c r="O58" s="603"/>
      <c r="P58" s="603"/>
    </row>
    <row r="59" customFormat="false" ht="12" hidden="false" customHeight="true" outlineLevel="0" collapsed="false">
      <c r="B59" s="581"/>
      <c r="C59" s="506"/>
      <c r="D59" s="506"/>
      <c r="E59" s="506"/>
      <c r="F59" s="506"/>
      <c r="G59" s="506"/>
      <c r="H59" s="506"/>
      <c r="I59" s="506"/>
      <c r="J59" s="604"/>
      <c r="K59" s="604"/>
      <c r="L59" s="605" t="s">
        <v>464</v>
      </c>
      <c r="M59" s="605"/>
      <c r="N59" s="605"/>
      <c r="O59" s="606"/>
      <c r="P59" s="606"/>
    </row>
    <row r="60" customFormat="false" ht="12" hidden="false" customHeight="true" outlineLevel="0" collapsed="false">
      <c r="B60" s="581"/>
      <c r="C60" s="506"/>
      <c r="D60" s="506"/>
      <c r="E60" s="506"/>
      <c r="F60" s="506"/>
      <c r="G60" s="506"/>
      <c r="H60" s="506"/>
      <c r="I60" s="506"/>
      <c r="J60" s="604"/>
      <c r="K60" s="604"/>
      <c r="L60" s="605" t="s">
        <v>464</v>
      </c>
      <c r="M60" s="605"/>
      <c r="N60" s="605"/>
      <c r="O60" s="606"/>
      <c r="P60" s="606"/>
    </row>
    <row r="61" customFormat="false" ht="12" hidden="false" customHeight="true" outlineLevel="0" collapsed="false">
      <c r="B61" s="581"/>
      <c r="C61" s="506"/>
      <c r="D61" s="506"/>
      <c r="E61" s="506"/>
      <c r="F61" s="506"/>
      <c r="G61" s="506"/>
      <c r="H61" s="506"/>
      <c r="I61" s="506"/>
      <c r="J61" s="604"/>
      <c r="K61" s="604"/>
      <c r="L61" s="605" t="s">
        <v>464</v>
      </c>
      <c r="M61" s="605"/>
      <c r="N61" s="605"/>
      <c r="O61" s="606"/>
      <c r="P61" s="606"/>
    </row>
    <row r="62" customFormat="false" ht="12" hidden="false" customHeight="true" outlineLevel="0" collapsed="false">
      <c r="B62" s="581"/>
      <c r="C62" s="506"/>
      <c r="D62" s="506"/>
      <c r="E62" s="506"/>
      <c r="F62" s="506"/>
      <c r="G62" s="506"/>
      <c r="H62" s="506"/>
      <c r="I62" s="506"/>
      <c r="J62" s="604"/>
      <c r="K62" s="604"/>
      <c r="L62" s="605" t="s">
        <v>464</v>
      </c>
      <c r="M62" s="605"/>
      <c r="N62" s="605"/>
      <c r="O62" s="606"/>
      <c r="P62" s="606"/>
    </row>
    <row r="63" customFormat="false" ht="12" hidden="false" customHeight="true" outlineLevel="0" collapsed="false">
      <c r="B63" s="581"/>
      <c r="C63" s="607"/>
      <c r="D63" s="607"/>
      <c r="E63" s="607"/>
      <c r="F63" s="607"/>
      <c r="G63" s="607"/>
      <c r="H63" s="607"/>
      <c r="I63" s="607"/>
      <c r="J63" s="604"/>
      <c r="K63" s="604"/>
      <c r="L63" s="605" t="s">
        <v>464</v>
      </c>
      <c r="M63" s="605"/>
      <c r="N63" s="605"/>
      <c r="O63" s="606"/>
      <c r="P63" s="606"/>
    </row>
    <row r="64" customFormat="false" ht="12" hidden="false" customHeight="true" outlineLevel="0" collapsed="false">
      <c r="B64" s="581"/>
      <c r="C64" s="586"/>
      <c r="D64" s="586"/>
      <c r="E64" s="586"/>
      <c r="F64" s="586"/>
      <c r="G64" s="586"/>
      <c r="H64" s="586"/>
      <c r="I64" s="586"/>
      <c r="J64" s="592" t="s">
        <v>589</v>
      </c>
      <c r="K64" s="592"/>
      <c r="L64" s="592"/>
      <c r="M64" s="592"/>
      <c r="N64" s="592"/>
      <c r="O64" s="608"/>
      <c r="P64" s="608"/>
    </row>
    <row r="65" customFormat="false" ht="12" hidden="false" customHeight="true" outlineLevel="0" collapsed="false">
      <c r="B65" s="581" t="s">
        <v>590</v>
      </c>
      <c r="C65" s="600"/>
      <c r="D65" s="600"/>
      <c r="E65" s="600"/>
      <c r="F65" s="600"/>
      <c r="G65" s="600"/>
      <c r="H65" s="600"/>
      <c r="I65" s="600"/>
      <c r="J65" s="601"/>
      <c r="K65" s="601"/>
      <c r="L65" s="602" t="s">
        <v>464</v>
      </c>
      <c r="M65" s="602"/>
      <c r="N65" s="602"/>
      <c r="O65" s="603"/>
      <c r="P65" s="603"/>
    </row>
    <row r="66" customFormat="false" ht="12" hidden="false" customHeight="true" outlineLevel="0" collapsed="false">
      <c r="B66" s="581"/>
      <c r="C66" s="506"/>
      <c r="D66" s="506"/>
      <c r="E66" s="506"/>
      <c r="F66" s="506"/>
      <c r="G66" s="506"/>
      <c r="H66" s="506"/>
      <c r="I66" s="506"/>
      <c r="J66" s="604"/>
      <c r="K66" s="604"/>
      <c r="L66" s="605" t="s">
        <v>464</v>
      </c>
      <c r="M66" s="605"/>
      <c r="N66" s="605"/>
      <c r="O66" s="606"/>
      <c r="P66" s="606"/>
    </row>
    <row r="67" customFormat="false" ht="12" hidden="false" customHeight="true" outlineLevel="0" collapsed="false">
      <c r="B67" s="581"/>
      <c r="C67" s="506"/>
      <c r="D67" s="506"/>
      <c r="E67" s="506"/>
      <c r="F67" s="506"/>
      <c r="G67" s="506"/>
      <c r="H67" s="506"/>
      <c r="I67" s="506"/>
      <c r="J67" s="604"/>
      <c r="K67" s="604"/>
      <c r="L67" s="605" t="s">
        <v>464</v>
      </c>
      <c r="M67" s="605"/>
      <c r="N67" s="605"/>
      <c r="O67" s="606"/>
      <c r="P67" s="606"/>
    </row>
    <row r="68" customFormat="false" ht="12" hidden="false" customHeight="true" outlineLevel="0" collapsed="false">
      <c r="B68" s="581"/>
      <c r="C68" s="506"/>
      <c r="D68" s="506"/>
      <c r="E68" s="506"/>
      <c r="F68" s="506"/>
      <c r="G68" s="506"/>
      <c r="H68" s="506"/>
      <c r="I68" s="506"/>
      <c r="J68" s="604"/>
      <c r="K68" s="604"/>
      <c r="L68" s="605" t="s">
        <v>464</v>
      </c>
      <c r="M68" s="605"/>
      <c r="N68" s="605"/>
      <c r="O68" s="606"/>
      <c r="P68" s="606"/>
    </row>
    <row r="69" customFormat="false" ht="12" hidden="false" customHeight="true" outlineLevel="0" collapsed="false">
      <c r="B69" s="581"/>
      <c r="C69" s="506"/>
      <c r="D69" s="506"/>
      <c r="E69" s="506"/>
      <c r="F69" s="506"/>
      <c r="G69" s="506"/>
      <c r="H69" s="506"/>
      <c r="I69" s="506"/>
      <c r="J69" s="604"/>
      <c r="K69" s="604"/>
      <c r="L69" s="605" t="s">
        <v>464</v>
      </c>
      <c r="M69" s="605"/>
      <c r="N69" s="605"/>
      <c r="O69" s="606"/>
      <c r="P69" s="606"/>
    </row>
    <row r="70" customFormat="false" ht="12" hidden="false" customHeight="true" outlineLevel="0" collapsed="false">
      <c r="B70" s="581"/>
      <c r="C70" s="607"/>
      <c r="D70" s="607"/>
      <c r="E70" s="607"/>
      <c r="F70" s="607"/>
      <c r="G70" s="607"/>
      <c r="H70" s="607"/>
      <c r="I70" s="607"/>
      <c r="J70" s="604"/>
      <c r="K70" s="604"/>
      <c r="L70" s="605" t="s">
        <v>464</v>
      </c>
      <c r="M70" s="605"/>
      <c r="N70" s="605"/>
      <c r="O70" s="606"/>
      <c r="P70" s="606"/>
    </row>
    <row r="71" customFormat="false" ht="12" hidden="false" customHeight="true" outlineLevel="0" collapsed="false">
      <c r="B71" s="581"/>
      <c r="C71" s="586"/>
      <c r="D71" s="586"/>
      <c r="E71" s="586"/>
      <c r="F71" s="586"/>
      <c r="G71" s="586"/>
      <c r="H71" s="586"/>
      <c r="I71" s="586"/>
      <c r="J71" s="592" t="s">
        <v>591</v>
      </c>
      <c r="K71" s="592"/>
      <c r="L71" s="592"/>
      <c r="M71" s="592"/>
      <c r="N71" s="592"/>
      <c r="O71" s="608"/>
      <c r="P71" s="608"/>
    </row>
    <row r="72" customFormat="false" ht="12" hidden="false" customHeight="true" outlineLevel="0" collapsed="false">
      <c r="B72" s="581" t="s">
        <v>592</v>
      </c>
      <c r="C72" s="600"/>
      <c r="D72" s="600"/>
      <c r="E72" s="600"/>
      <c r="F72" s="600"/>
      <c r="G72" s="600"/>
      <c r="H72" s="600"/>
      <c r="I72" s="600"/>
      <c r="J72" s="601"/>
      <c r="K72" s="601"/>
      <c r="L72" s="602" t="s">
        <v>464</v>
      </c>
      <c r="M72" s="602"/>
      <c r="N72" s="602"/>
      <c r="O72" s="603"/>
      <c r="P72" s="603"/>
    </row>
    <row r="73" customFormat="false" ht="12" hidden="false" customHeight="true" outlineLevel="0" collapsed="false">
      <c r="B73" s="581"/>
      <c r="C73" s="506"/>
      <c r="D73" s="506"/>
      <c r="E73" s="506"/>
      <c r="F73" s="506"/>
      <c r="G73" s="506"/>
      <c r="H73" s="506"/>
      <c r="I73" s="506"/>
      <c r="J73" s="604"/>
      <c r="K73" s="604"/>
      <c r="L73" s="605" t="s">
        <v>464</v>
      </c>
      <c r="M73" s="605"/>
      <c r="N73" s="605"/>
      <c r="O73" s="606"/>
      <c r="P73" s="606"/>
    </row>
    <row r="74" customFormat="false" ht="12" hidden="false" customHeight="true" outlineLevel="0" collapsed="false">
      <c r="B74" s="581"/>
      <c r="C74" s="506"/>
      <c r="D74" s="506"/>
      <c r="E74" s="506"/>
      <c r="F74" s="506"/>
      <c r="G74" s="506"/>
      <c r="H74" s="506"/>
      <c r="I74" s="506"/>
      <c r="J74" s="604"/>
      <c r="K74" s="604"/>
      <c r="L74" s="605" t="s">
        <v>464</v>
      </c>
      <c r="M74" s="605"/>
      <c r="N74" s="605"/>
      <c r="O74" s="606"/>
      <c r="P74" s="606"/>
    </row>
    <row r="75" customFormat="false" ht="12" hidden="false" customHeight="true" outlineLevel="0" collapsed="false">
      <c r="B75" s="581"/>
      <c r="C75" s="506"/>
      <c r="D75" s="506"/>
      <c r="E75" s="506"/>
      <c r="F75" s="506"/>
      <c r="G75" s="506"/>
      <c r="H75" s="506"/>
      <c r="I75" s="506"/>
      <c r="J75" s="604"/>
      <c r="K75" s="604"/>
      <c r="L75" s="605" t="s">
        <v>464</v>
      </c>
      <c r="M75" s="605"/>
      <c r="N75" s="605"/>
      <c r="O75" s="606"/>
      <c r="P75" s="606"/>
    </row>
    <row r="76" customFormat="false" ht="12" hidden="false" customHeight="true" outlineLevel="0" collapsed="false">
      <c r="B76" s="581"/>
      <c r="C76" s="506"/>
      <c r="D76" s="506"/>
      <c r="E76" s="506"/>
      <c r="F76" s="506"/>
      <c r="G76" s="506"/>
      <c r="H76" s="506"/>
      <c r="I76" s="506"/>
      <c r="J76" s="604"/>
      <c r="K76" s="604"/>
      <c r="L76" s="605" t="s">
        <v>464</v>
      </c>
      <c r="M76" s="605"/>
      <c r="N76" s="605"/>
      <c r="O76" s="606"/>
      <c r="P76" s="606"/>
    </row>
    <row r="77" customFormat="false" ht="12" hidden="false" customHeight="true" outlineLevel="0" collapsed="false">
      <c r="B77" s="581"/>
      <c r="C77" s="607"/>
      <c r="D77" s="607"/>
      <c r="E77" s="607"/>
      <c r="F77" s="607"/>
      <c r="G77" s="607"/>
      <c r="H77" s="607"/>
      <c r="I77" s="607"/>
      <c r="J77" s="604"/>
      <c r="K77" s="604"/>
      <c r="L77" s="605" t="s">
        <v>464</v>
      </c>
      <c r="M77" s="605"/>
      <c r="N77" s="605"/>
      <c r="O77" s="606"/>
      <c r="P77" s="606"/>
    </row>
    <row r="78" customFormat="false" ht="12" hidden="false" customHeight="true" outlineLevel="0" collapsed="false">
      <c r="B78" s="581"/>
      <c r="C78" s="586"/>
      <c r="D78" s="586"/>
      <c r="E78" s="586"/>
      <c r="F78" s="586"/>
      <c r="G78" s="586"/>
      <c r="H78" s="586"/>
      <c r="I78" s="586"/>
      <c r="J78" s="592" t="s">
        <v>593</v>
      </c>
      <c r="K78" s="592"/>
      <c r="L78" s="592"/>
      <c r="M78" s="592"/>
      <c r="N78" s="592"/>
      <c r="O78" s="608"/>
      <c r="P78" s="608"/>
    </row>
    <row r="79" customFormat="false" ht="12" hidden="false" customHeight="true" outlineLevel="0" collapsed="false">
      <c r="B79" s="581" t="s">
        <v>578</v>
      </c>
      <c r="C79" s="600"/>
      <c r="D79" s="600"/>
      <c r="E79" s="600"/>
      <c r="F79" s="600"/>
      <c r="G79" s="600"/>
      <c r="H79" s="600"/>
      <c r="I79" s="600"/>
      <c r="J79" s="601"/>
      <c r="K79" s="601"/>
      <c r="L79" s="602" t="s">
        <v>464</v>
      </c>
      <c r="M79" s="602"/>
      <c r="N79" s="602"/>
      <c r="O79" s="603"/>
      <c r="P79" s="603"/>
    </row>
    <row r="80" customFormat="false" ht="12" hidden="false" customHeight="true" outlineLevel="0" collapsed="false">
      <c r="B80" s="581"/>
      <c r="C80" s="506"/>
      <c r="D80" s="506"/>
      <c r="E80" s="506"/>
      <c r="F80" s="506"/>
      <c r="G80" s="506"/>
      <c r="H80" s="506"/>
      <c r="I80" s="506"/>
      <c r="J80" s="604"/>
      <c r="K80" s="604"/>
      <c r="L80" s="605" t="s">
        <v>464</v>
      </c>
      <c r="M80" s="605"/>
      <c r="N80" s="605"/>
      <c r="O80" s="606"/>
      <c r="P80" s="606"/>
    </row>
    <row r="81" customFormat="false" ht="12" hidden="false" customHeight="true" outlineLevel="0" collapsed="false">
      <c r="B81" s="581"/>
      <c r="C81" s="506"/>
      <c r="D81" s="506"/>
      <c r="E81" s="506"/>
      <c r="F81" s="506"/>
      <c r="G81" s="506"/>
      <c r="H81" s="506"/>
      <c r="I81" s="506"/>
      <c r="J81" s="604"/>
      <c r="K81" s="604"/>
      <c r="L81" s="605" t="s">
        <v>464</v>
      </c>
      <c r="M81" s="605"/>
      <c r="N81" s="605"/>
      <c r="O81" s="606"/>
      <c r="P81" s="606"/>
    </row>
    <row r="82" customFormat="false" ht="12" hidden="false" customHeight="true" outlineLevel="0" collapsed="false">
      <c r="B82" s="581"/>
      <c r="C82" s="506"/>
      <c r="D82" s="506"/>
      <c r="E82" s="506"/>
      <c r="F82" s="506"/>
      <c r="G82" s="506"/>
      <c r="H82" s="506"/>
      <c r="I82" s="506"/>
      <c r="J82" s="604"/>
      <c r="K82" s="604"/>
      <c r="L82" s="605" t="s">
        <v>464</v>
      </c>
      <c r="M82" s="605"/>
      <c r="N82" s="605"/>
      <c r="O82" s="606"/>
      <c r="P82" s="606"/>
    </row>
    <row r="83" customFormat="false" ht="12" hidden="false" customHeight="true" outlineLevel="0" collapsed="false">
      <c r="B83" s="581"/>
      <c r="C83" s="506"/>
      <c r="D83" s="506"/>
      <c r="E83" s="506"/>
      <c r="F83" s="506"/>
      <c r="G83" s="506"/>
      <c r="H83" s="506"/>
      <c r="I83" s="506"/>
      <c r="J83" s="604"/>
      <c r="K83" s="604"/>
      <c r="L83" s="605" t="s">
        <v>464</v>
      </c>
      <c r="M83" s="605"/>
      <c r="N83" s="605"/>
      <c r="O83" s="606"/>
      <c r="P83" s="606"/>
    </row>
    <row r="84" customFormat="false" ht="12" hidden="false" customHeight="true" outlineLevel="0" collapsed="false">
      <c r="B84" s="581"/>
      <c r="C84" s="607"/>
      <c r="D84" s="607"/>
      <c r="E84" s="607"/>
      <c r="F84" s="607"/>
      <c r="G84" s="607"/>
      <c r="H84" s="607"/>
      <c r="I84" s="607"/>
      <c r="J84" s="604"/>
      <c r="K84" s="604"/>
      <c r="L84" s="605" t="s">
        <v>464</v>
      </c>
      <c r="M84" s="605"/>
      <c r="N84" s="605"/>
      <c r="O84" s="606"/>
      <c r="P84" s="606"/>
    </row>
    <row r="85" customFormat="false" ht="12" hidden="false" customHeight="true" outlineLevel="0" collapsed="false">
      <c r="B85" s="581"/>
      <c r="C85" s="586"/>
      <c r="D85" s="586"/>
      <c r="E85" s="586"/>
      <c r="F85" s="586"/>
      <c r="G85" s="586"/>
      <c r="H85" s="586"/>
      <c r="I85" s="586"/>
      <c r="J85" s="592" t="s">
        <v>594</v>
      </c>
      <c r="K85" s="592"/>
      <c r="L85" s="592"/>
      <c r="M85" s="592"/>
      <c r="N85" s="592"/>
      <c r="O85" s="608"/>
      <c r="P85" s="608"/>
    </row>
    <row r="86" customFormat="false" ht="12" hidden="false" customHeight="true" outlineLevel="0" collapsed="false">
      <c r="B86" s="581" t="s">
        <v>579</v>
      </c>
      <c r="C86" s="600"/>
      <c r="D86" s="600"/>
      <c r="E86" s="600"/>
      <c r="F86" s="600"/>
      <c r="G86" s="600"/>
      <c r="H86" s="600"/>
      <c r="I86" s="600"/>
      <c r="J86" s="601"/>
      <c r="K86" s="601"/>
      <c r="L86" s="602" t="s">
        <v>464</v>
      </c>
      <c r="M86" s="602"/>
      <c r="N86" s="602"/>
      <c r="O86" s="603"/>
      <c r="P86" s="603"/>
    </row>
    <row r="87" customFormat="false" ht="12" hidden="false" customHeight="true" outlineLevel="0" collapsed="false">
      <c r="B87" s="581"/>
      <c r="C87" s="506"/>
      <c r="D87" s="506"/>
      <c r="E87" s="506"/>
      <c r="F87" s="506"/>
      <c r="G87" s="506"/>
      <c r="H87" s="506"/>
      <c r="I87" s="506"/>
      <c r="J87" s="604"/>
      <c r="K87" s="604"/>
      <c r="L87" s="605" t="s">
        <v>464</v>
      </c>
      <c r="M87" s="605"/>
      <c r="N87" s="605"/>
      <c r="O87" s="606"/>
      <c r="P87" s="606"/>
    </row>
    <row r="88" customFormat="false" ht="12" hidden="false" customHeight="true" outlineLevel="0" collapsed="false">
      <c r="B88" s="581"/>
      <c r="C88" s="506"/>
      <c r="D88" s="506"/>
      <c r="E88" s="506"/>
      <c r="F88" s="506"/>
      <c r="G88" s="506"/>
      <c r="H88" s="506"/>
      <c r="I88" s="506"/>
      <c r="J88" s="604"/>
      <c r="K88" s="604"/>
      <c r="L88" s="605" t="s">
        <v>464</v>
      </c>
      <c r="M88" s="605"/>
      <c r="N88" s="605"/>
      <c r="O88" s="606"/>
      <c r="P88" s="606"/>
    </row>
    <row r="89" customFormat="false" ht="12" hidden="false" customHeight="true" outlineLevel="0" collapsed="false">
      <c r="B89" s="581"/>
      <c r="C89" s="506"/>
      <c r="D89" s="506"/>
      <c r="E89" s="506"/>
      <c r="F89" s="506"/>
      <c r="G89" s="506"/>
      <c r="H89" s="506"/>
      <c r="I89" s="506"/>
      <c r="J89" s="604"/>
      <c r="K89" s="604"/>
      <c r="L89" s="605" t="s">
        <v>464</v>
      </c>
      <c r="M89" s="605"/>
      <c r="N89" s="605"/>
      <c r="O89" s="606"/>
      <c r="P89" s="606"/>
    </row>
    <row r="90" customFormat="false" ht="12" hidden="false" customHeight="true" outlineLevel="0" collapsed="false">
      <c r="B90" s="581"/>
      <c r="C90" s="506"/>
      <c r="D90" s="506"/>
      <c r="E90" s="506"/>
      <c r="F90" s="506"/>
      <c r="G90" s="506"/>
      <c r="H90" s="506"/>
      <c r="I90" s="506"/>
      <c r="J90" s="604"/>
      <c r="K90" s="604"/>
      <c r="L90" s="605" t="s">
        <v>464</v>
      </c>
      <c r="M90" s="605"/>
      <c r="N90" s="605"/>
      <c r="O90" s="606"/>
      <c r="P90" s="606"/>
    </row>
    <row r="91" customFormat="false" ht="12" hidden="false" customHeight="true" outlineLevel="0" collapsed="false">
      <c r="B91" s="581"/>
      <c r="C91" s="607"/>
      <c r="D91" s="607"/>
      <c r="E91" s="607"/>
      <c r="F91" s="607"/>
      <c r="G91" s="607"/>
      <c r="H91" s="607"/>
      <c r="I91" s="607"/>
      <c r="J91" s="604"/>
      <c r="K91" s="604"/>
      <c r="L91" s="605" t="s">
        <v>464</v>
      </c>
      <c r="M91" s="605"/>
      <c r="N91" s="605"/>
      <c r="O91" s="606"/>
      <c r="P91" s="606"/>
    </row>
    <row r="92" customFormat="false" ht="12" hidden="false" customHeight="true" outlineLevel="0" collapsed="false">
      <c r="B92" s="581"/>
      <c r="C92" s="586"/>
      <c r="D92" s="586"/>
      <c r="E92" s="586"/>
      <c r="F92" s="586"/>
      <c r="G92" s="586"/>
      <c r="H92" s="586"/>
      <c r="I92" s="586"/>
      <c r="J92" s="592" t="s">
        <v>595</v>
      </c>
      <c r="K92" s="592"/>
      <c r="L92" s="592"/>
      <c r="M92" s="592"/>
      <c r="N92" s="592"/>
      <c r="O92" s="608"/>
      <c r="P92" s="608"/>
    </row>
    <row r="93" customFormat="false" ht="15" hidden="false" customHeight="true" outlineLevel="0" collapsed="false">
      <c r="B93" s="590"/>
      <c r="C93" s="590"/>
      <c r="D93" s="590"/>
      <c r="E93" s="590"/>
      <c r="F93" s="590"/>
      <c r="G93" s="519" t="s">
        <v>603</v>
      </c>
      <c r="H93" s="519"/>
      <c r="I93" s="519"/>
      <c r="J93" s="519"/>
      <c r="K93" s="519"/>
      <c r="L93" s="519"/>
      <c r="M93" s="519"/>
      <c r="N93" s="519"/>
      <c r="O93" s="609"/>
      <c r="P93" s="609"/>
    </row>
    <row r="94" customFormat="false" ht="15" hidden="false" customHeight="true" outlineLevel="0" collapsed="false">
      <c r="B94" s="590"/>
      <c r="C94" s="590"/>
      <c r="D94" s="590"/>
      <c r="E94" s="590"/>
      <c r="F94" s="590"/>
      <c r="G94" s="519"/>
      <c r="H94" s="519"/>
      <c r="I94" s="519"/>
      <c r="J94" s="519"/>
      <c r="K94" s="519"/>
      <c r="L94" s="519"/>
      <c r="M94" s="519"/>
      <c r="N94" s="519"/>
      <c r="O94" s="609"/>
      <c r="P94" s="609"/>
    </row>
    <row r="95" s="494" customFormat="true" ht="13.5" hidden="false" customHeight="true" outlineLevel="0" collapsed="false">
      <c r="B95" s="495" t="s">
        <v>539</v>
      </c>
      <c r="C95" s="496" t="s">
        <v>597</v>
      </c>
      <c r="D95" s="496"/>
      <c r="E95" s="496"/>
      <c r="F95" s="496"/>
      <c r="G95" s="496"/>
      <c r="H95" s="496"/>
      <c r="I95" s="496"/>
      <c r="J95" s="496"/>
      <c r="K95" s="496"/>
      <c r="L95" s="496"/>
      <c r="M95" s="496"/>
      <c r="N95" s="496"/>
      <c r="O95" s="496"/>
      <c r="P95" s="496"/>
    </row>
    <row r="96" s="491" customFormat="true" ht="13.5" hidden="false" customHeight="true" outlineLevel="0" collapsed="false">
      <c r="B96" s="492" t="s">
        <v>539</v>
      </c>
      <c r="C96" s="493" t="s">
        <v>540</v>
      </c>
      <c r="D96" s="493"/>
      <c r="E96" s="493"/>
      <c r="F96" s="493"/>
      <c r="G96" s="493"/>
      <c r="H96" s="493"/>
      <c r="I96" s="493"/>
      <c r="J96" s="493"/>
      <c r="K96" s="493"/>
      <c r="L96" s="493"/>
      <c r="M96" s="493"/>
      <c r="N96" s="493"/>
      <c r="O96" s="493"/>
      <c r="P96" s="493"/>
    </row>
    <row r="97" s="497" customFormat="true" ht="13.5" hidden="false" customHeight="true" outlineLevel="0" collapsed="false"/>
    <row r="98" customFormat="false" ht="15" hidden="false" customHeight="true" outlineLevel="0" collapsed="false">
      <c r="B98" s="450" t="s">
        <v>561</v>
      </c>
    </row>
    <row r="99" customFormat="false" ht="15" hidden="false" customHeight="true" outlineLevel="0" collapsed="false">
      <c r="B99" s="498" t="s">
        <v>543</v>
      </c>
      <c r="C99" s="498"/>
      <c r="D99" s="498"/>
      <c r="E99" s="498"/>
    </row>
    <row r="100" customFormat="false" ht="15" hidden="false" customHeight="true" outlineLevel="0" collapsed="false">
      <c r="B100" s="498"/>
      <c r="C100" s="498"/>
      <c r="D100" s="498"/>
      <c r="E100" s="498"/>
    </row>
    <row r="101" customFormat="false" ht="15" hidden="false" customHeight="true" outlineLevel="0" collapsed="false">
      <c r="B101" s="499"/>
      <c r="C101" s="499"/>
      <c r="D101" s="499"/>
      <c r="E101" s="500" t="s">
        <v>264</v>
      </c>
      <c r="F101" s="498" t="s">
        <v>544</v>
      </c>
      <c r="G101" s="498"/>
      <c r="H101" s="498"/>
      <c r="I101" s="501" t="s">
        <v>545</v>
      </c>
      <c r="J101" s="558" t="s">
        <v>562</v>
      </c>
      <c r="K101" s="558"/>
      <c r="L101" s="558"/>
      <c r="M101" s="558"/>
      <c r="N101" s="558"/>
      <c r="O101" s="558"/>
    </row>
    <row r="102" customFormat="false" ht="15" hidden="false" customHeight="true" outlineLevel="0" collapsed="false">
      <c r="B102" s="499"/>
      <c r="C102" s="499"/>
      <c r="D102" s="499"/>
      <c r="E102" s="500"/>
      <c r="F102" s="498"/>
      <c r="G102" s="498"/>
      <c r="H102" s="498"/>
      <c r="I102" s="501"/>
      <c r="J102" s="558"/>
      <c r="K102" s="558"/>
      <c r="L102" s="558"/>
      <c r="M102" s="558"/>
      <c r="N102" s="558"/>
      <c r="O102" s="558"/>
    </row>
    <row r="103" s="497" customFormat="true" ht="13.5" hidden="false" customHeight="true" outlineLevel="0" collapsed="false"/>
    <row r="104" s="503" customFormat="true" ht="13.5" hidden="false" customHeight="true" outlineLevel="0" collapsed="false">
      <c r="B104" s="503" t="s">
        <v>547</v>
      </c>
    </row>
    <row r="105" s="494" customFormat="true" ht="13.5" hidden="false" customHeight="true" outlineLevel="0" collapsed="false">
      <c r="B105" s="495" t="n">
        <v>1</v>
      </c>
      <c r="C105" s="494" t="s">
        <v>598</v>
      </c>
    </row>
    <row r="106" s="494" customFormat="true" ht="13.5" hidden="false" customHeight="true" outlineLevel="0" collapsed="false">
      <c r="B106" s="495" t="n">
        <v>2</v>
      </c>
      <c r="C106" s="494" t="s">
        <v>599</v>
      </c>
    </row>
    <row r="107" s="494" customFormat="true" ht="13.5" hidden="false" customHeight="true" outlineLevel="0" collapsed="false">
      <c r="B107" s="495" t="n">
        <v>3</v>
      </c>
      <c r="C107" s="494" t="s">
        <v>563</v>
      </c>
    </row>
    <row r="108" s="494" customFormat="true" ht="13.5" hidden="false" customHeight="true" outlineLevel="0" collapsed="false">
      <c r="C108" s="559" t="s">
        <v>564</v>
      </c>
    </row>
    <row r="109" s="494" customFormat="true" ht="13.5" hidden="false" customHeight="true" outlineLevel="0" collapsed="false">
      <c r="B109" s="495" t="n">
        <v>4</v>
      </c>
      <c r="C109" s="504" t="s">
        <v>565</v>
      </c>
      <c r="D109" s="504"/>
      <c r="E109" s="504"/>
      <c r="F109" s="504"/>
      <c r="G109" s="504"/>
      <c r="H109" s="504"/>
      <c r="I109" s="504"/>
      <c r="J109" s="504"/>
      <c r="K109" s="504"/>
      <c r="L109" s="504"/>
      <c r="M109" s="504"/>
      <c r="N109" s="504"/>
      <c r="O109" s="504"/>
      <c r="P109" s="504"/>
    </row>
    <row r="110" s="494" customFormat="true" ht="13.5" hidden="false" customHeight="true" outlineLevel="0" collapsed="false">
      <c r="C110" s="504"/>
      <c r="D110" s="504"/>
      <c r="E110" s="504"/>
      <c r="F110" s="504"/>
      <c r="G110" s="504"/>
      <c r="H110" s="504"/>
      <c r="I110" s="504"/>
      <c r="J110" s="504"/>
      <c r="K110" s="504"/>
      <c r="L110" s="504"/>
      <c r="M110" s="504"/>
      <c r="N110" s="504"/>
      <c r="O110" s="504"/>
      <c r="P110" s="504"/>
    </row>
    <row r="111" s="503" customFormat="true" ht="13.5" hidden="false" customHeight="true" outlineLevel="0" collapsed="false">
      <c r="B111" s="610"/>
    </row>
    <row r="112" s="503" customFormat="true" ht="13.5" hidden="false" customHeight="true" outlineLevel="0" collapsed="false"/>
    <row r="113" s="503" customFormat="true" ht="13.5" hidden="false" customHeight="true" outlineLevel="0" collapsed="false"/>
  </sheetData>
  <mergeCells count="405">
    <mergeCell ref="B2:P2"/>
    <mergeCell ref="B3:P3"/>
    <mergeCell ref="B5:C5"/>
    <mergeCell ref="D5:H5"/>
    <mergeCell ref="J5:L5"/>
    <mergeCell ref="M5:P5"/>
    <mergeCell ref="B7:P7"/>
    <mergeCell ref="B8:C8"/>
    <mergeCell ref="O8:P8"/>
    <mergeCell ref="B9:C9"/>
    <mergeCell ref="O9:P9"/>
    <mergeCell ref="B11:P11"/>
    <mergeCell ref="C12:E12"/>
    <mergeCell ref="F12:I12"/>
    <mergeCell ref="J12:N12"/>
    <mergeCell ref="O12:P12"/>
    <mergeCell ref="B13:B19"/>
    <mergeCell ref="C13:E13"/>
    <mergeCell ref="F13:I13"/>
    <mergeCell ref="J13:K13"/>
    <mergeCell ref="M13:N13"/>
    <mergeCell ref="O13:P13"/>
    <mergeCell ref="C14:E14"/>
    <mergeCell ref="F14:I14"/>
    <mergeCell ref="J14:K14"/>
    <mergeCell ref="M14:N14"/>
    <mergeCell ref="O14:P14"/>
    <mergeCell ref="C15:E15"/>
    <mergeCell ref="F15:I15"/>
    <mergeCell ref="J15:K15"/>
    <mergeCell ref="M15:N15"/>
    <mergeCell ref="O15:P15"/>
    <mergeCell ref="C16:E16"/>
    <mergeCell ref="F16:I16"/>
    <mergeCell ref="J16:K16"/>
    <mergeCell ref="M16:N16"/>
    <mergeCell ref="O16:P16"/>
    <mergeCell ref="C17:E17"/>
    <mergeCell ref="F17:I17"/>
    <mergeCell ref="J17:K17"/>
    <mergeCell ref="M17:N17"/>
    <mergeCell ref="O17:P17"/>
    <mergeCell ref="C18:E18"/>
    <mergeCell ref="F18:I18"/>
    <mergeCell ref="J18:K18"/>
    <mergeCell ref="M18:N18"/>
    <mergeCell ref="O18:P18"/>
    <mergeCell ref="C19:I19"/>
    <mergeCell ref="J19:N19"/>
    <mergeCell ref="O19:P19"/>
    <mergeCell ref="B20:B26"/>
    <mergeCell ref="C20:E20"/>
    <mergeCell ref="F20:I20"/>
    <mergeCell ref="J20:K20"/>
    <mergeCell ref="M20:N20"/>
    <mergeCell ref="O20:P20"/>
    <mergeCell ref="C21:E21"/>
    <mergeCell ref="F21:I21"/>
    <mergeCell ref="J21:K21"/>
    <mergeCell ref="M21:N21"/>
    <mergeCell ref="O21:P21"/>
    <mergeCell ref="C22:E22"/>
    <mergeCell ref="F22:I22"/>
    <mergeCell ref="J22:K22"/>
    <mergeCell ref="M22:N22"/>
    <mergeCell ref="O22:P22"/>
    <mergeCell ref="C23:E23"/>
    <mergeCell ref="F23:I23"/>
    <mergeCell ref="J23:K23"/>
    <mergeCell ref="M23:N23"/>
    <mergeCell ref="O23:P23"/>
    <mergeCell ref="C24:E24"/>
    <mergeCell ref="F24:I24"/>
    <mergeCell ref="J24:K24"/>
    <mergeCell ref="M24:N24"/>
    <mergeCell ref="O24:P24"/>
    <mergeCell ref="C25:E25"/>
    <mergeCell ref="F25:I25"/>
    <mergeCell ref="J25:K25"/>
    <mergeCell ref="M25:N25"/>
    <mergeCell ref="O25:P25"/>
    <mergeCell ref="C26:I26"/>
    <mergeCell ref="J26:N26"/>
    <mergeCell ref="O26:P26"/>
    <mergeCell ref="B27:B33"/>
    <mergeCell ref="C27:E27"/>
    <mergeCell ref="F27:I27"/>
    <mergeCell ref="J27:K27"/>
    <mergeCell ref="M27:N27"/>
    <mergeCell ref="O27:P27"/>
    <mergeCell ref="C28:E28"/>
    <mergeCell ref="F28:I28"/>
    <mergeCell ref="J28:K28"/>
    <mergeCell ref="M28:N28"/>
    <mergeCell ref="O28:P28"/>
    <mergeCell ref="C29:E29"/>
    <mergeCell ref="F29:I29"/>
    <mergeCell ref="J29:K29"/>
    <mergeCell ref="M29:N29"/>
    <mergeCell ref="O29:P29"/>
    <mergeCell ref="C30:E30"/>
    <mergeCell ref="F30:I30"/>
    <mergeCell ref="J30:K30"/>
    <mergeCell ref="M30:N30"/>
    <mergeCell ref="O30:P30"/>
    <mergeCell ref="C31:E31"/>
    <mergeCell ref="F31:I31"/>
    <mergeCell ref="J31:K31"/>
    <mergeCell ref="M31:N31"/>
    <mergeCell ref="O31:P31"/>
    <mergeCell ref="C32:E32"/>
    <mergeCell ref="F32:I32"/>
    <mergeCell ref="J32:K32"/>
    <mergeCell ref="M32:N32"/>
    <mergeCell ref="O32:P32"/>
    <mergeCell ref="C33:I33"/>
    <mergeCell ref="J33:N33"/>
    <mergeCell ref="O33:P33"/>
    <mergeCell ref="B34:B40"/>
    <mergeCell ref="C34:E34"/>
    <mergeCell ref="F34:I34"/>
    <mergeCell ref="J34:K34"/>
    <mergeCell ref="M34:N34"/>
    <mergeCell ref="O34:P34"/>
    <mergeCell ref="C35:E35"/>
    <mergeCell ref="F35:I35"/>
    <mergeCell ref="J35:K35"/>
    <mergeCell ref="M35:N35"/>
    <mergeCell ref="O35:P35"/>
    <mergeCell ref="C36:E36"/>
    <mergeCell ref="F36:I36"/>
    <mergeCell ref="J36:K36"/>
    <mergeCell ref="M36:N36"/>
    <mergeCell ref="O36:P36"/>
    <mergeCell ref="C37:E37"/>
    <mergeCell ref="F37:I37"/>
    <mergeCell ref="J37:K37"/>
    <mergeCell ref="M37:N37"/>
    <mergeCell ref="O37:P37"/>
    <mergeCell ref="C38:E38"/>
    <mergeCell ref="F38:I38"/>
    <mergeCell ref="J38:K38"/>
    <mergeCell ref="M38:N38"/>
    <mergeCell ref="O38:P38"/>
    <mergeCell ref="C39:E39"/>
    <mergeCell ref="F39:I39"/>
    <mergeCell ref="J39:K39"/>
    <mergeCell ref="M39:N39"/>
    <mergeCell ref="O39:P39"/>
    <mergeCell ref="C40:I40"/>
    <mergeCell ref="J40:N40"/>
    <mergeCell ref="O40:P40"/>
    <mergeCell ref="B41:B47"/>
    <mergeCell ref="C41:E41"/>
    <mergeCell ref="F41:I41"/>
    <mergeCell ref="J41:K41"/>
    <mergeCell ref="M41:N41"/>
    <mergeCell ref="O41:P41"/>
    <mergeCell ref="C42:E42"/>
    <mergeCell ref="F42:I42"/>
    <mergeCell ref="J42:K42"/>
    <mergeCell ref="M42:N42"/>
    <mergeCell ref="O42:P42"/>
    <mergeCell ref="C43:E43"/>
    <mergeCell ref="F43:I43"/>
    <mergeCell ref="J43:K43"/>
    <mergeCell ref="M43:N43"/>
    <mergeCell ref="O43:P43"/>
    <mergeCell ref="C44:E44"/>
    <mergeCell ref="F44:I44"/>
    <mergeCell ref="J44:K44"/>
    <mergeCell ref="M44:N44"/>
    <mergeCell ref="O44:P44"/>
    <mergeCell ref="C45:E45"/>
    <mergeCell ref="F45:I45"/>
    <mergeCell ref="J45:K45"/>
    <mergeCell ref="M45:N45"/>
    <mergeCell ref="O45:P45"/>
    <mergeCell ref="C46:E46"/>
    <mergeCell ref="F46:I46"/>
    <mergeCell ref="J46:K46"/>
    <mergeCell ref="M46:N46"/>
    <mergeCell ref="O46:P46"/>
    <mergeCell ref="C47:I47"/>
    <mergeCell ref="J47:N47"/>
    <mergeCell ref="O47:P47"/>
    <mergeCell ref="B48:B54"/>
    <mergeCell ref="C48:E48"/>
    <mergeCell ref="F48:I48"/>
    <mergeCell ref="J48:K48"/>
    <mergeCell ref="M48:N48"/>
    <mergeCell ref="O48:P48"/>
    <mergeCell ref="C49:E49"/>
    <mergeCell ref="F49:I49"/>
    <mergeCell ref="J49:K49"/>
    <mergeCell ref="M49:N49"/>
    <mergeCell ref="O49:P49"/>
    <mergeCell ref="C50:E50"/>
    <mergeCell ref="F50:I50"/>
    <mergeCell ref="J50:K50"/>
    <mergeCell ref="M50:N50"/>
    <mergeCell ref="O50:P50"/>
    <mergeCell ref="C51:E51"/>
    <mergeCell ref="F51:I51"/>
    <mergeCell ref="J51:K51"/>
    <mergeCell ref="M51:N51"/>
    <mergeCell ref="O51:P51"/>
    <mergeCell ref="C52:E52"/>
    <mergeCell ref="F52:I52"/>
    <mergeCell ref="J52:K52"/>
    <mergeCell ref="M52:N52"/>
    <mergeCell ref="O52:P52"/>
    <mergeCell ref="C53:E53"/>
    <mergeCell ref="F53:I53"/>
    <mergeCell ref="J53:K53"/>
    <mergeCell ref="M53:N53"/>
    <mergeCell ref="O53:P53"/>
    <mergeCell ref="C54:I54"/>
    <mergeCell ref="J54:N54"/>
    <mergeCell ref="O54:P54"/>
    <mergeCell ref="C57:E57"/>
    <mergeCell ref="F57:I57"/>
    <mergeCell ref="J57:N57"/>
    <mergeCell ref="O57:P57"/>
    <mergeCell ref="B58:B64"/>
    <mergeCell ref="C58:E58"/>
    <mergeCell ref="F58:I58"/>
    <mergeCell ref="J58:K58"/>
    <mergeCell ref="M58:N58"/>
    <mergeCell ref="O58:P58"/>
    <mergeCell ref="C59:E59"/>
    <mergeCell ref="F59:I59"/>
    <mergeCell ref="J59:K59"/>
    <mergeCell ref="M59:N59"/>
    <mergeCell ref="O59:P59"/>
    <mergeCell ref="C60:E60"/>
    <mergeCell ref="F60:I60"/>
    <mergeCell ref="J60:K60"/>
    <mergeCell ref="M60:N60"/>
    <mergeCell ref="O60:P60"/>
    <mergeCell ref="C61:E61"/>
    <mergeCell ref="F61:I61"/>
    <mergeCell ref="J61:K61"/>
    <mergeCell ref="M61:N61"/>
    <mergeCell ref="O61:P61"/>
    <mergeCell ref="C62:E62"/>
    <mergeCell ref="F62:I62"/>
    <mergeCell ref="J62:K62"/>
    <mergeCell ref="M62:N62"/>
    <mergeCell ref="O62:P62"/>
    <mergeCell ref="C63:E63"/>
    <mergeCell ref="F63:I63"/>
    <mergeCell ref="J63:K63"/>
    <mergeCell ref="M63:N63"/>
    <mergeCell ref="O63:P63"/>
    <mergeCell ref="C64:I64"/>
    <mergeCell ref="J64:N64"/>
    <mergeCell ref="O64:P64"/>
    <mergeCell ref="B65:B71"/>
    <mergeCell ref="C65:E65"/>
    <mergeCell ref="F65:I65"/>
    <mergeCell ref="J65:K65"/>
    <mergeCell ref="M65:N65"/>
    <mergeCell ref="O65:P65"/>
    <mergeCell ref="C66:E66"/>
    <mergeCell ref="F66:I66"/>
    <mergeCell ref="J66:K66"/>
    <mergeCell ref="M66:N66"/>
    <mergeCell ref="O66:P66"/>
    <mergeCell ref="C67:E67"/>
    <mergeCell ref="F67:I67"/>
    <mergeCell ref="J67:K67"/>
    <mergeCell ref="M67:N67"/>
    <mergeCell ref="O67:P67"/>
    <mergeCell ref="C68:E68"/>
    <mergeCell ref="F68:I68"/>
    <mergeCell ref="J68:K68"/>
    <mergeCell ref="M68:N68"/>
    <mergeCell ref="O68:P68"/>
    <mergeCell ref="C69:E69"/>
    <mergeCell ref="F69:I69"/>
    <mergeCell ref="J69:K69"/>
    <mergeCell ref="M69:N69"/>
    <mergeCell ref="O69:P69"/>
    <mergeCell ref="C70:E70"/>
    <mergeCell ref="F70:I70"/>
    <mergeCell ref="J70:K70"/>
    <mergeCell ref="M70:N70"/>
    <mergeCell ref="O70:P70"/>
    <mergeCell ref="C71:I71"/>
    <mergeCell ref="J71:N71"/>
    <mergeCell ref="O71:P71"/>
    <mergeCell ref="B72:B78"/>
    <mergeCell ref="C72:E72"/>
    <mergeCell ref="F72:I72"/>
    <mergeCell ref="J72:K72"/>
    <mergeCell ref="M72:N72"/>
    <mergeCell ref="O72:P72"/>
    <mergeCell ref="C73:E73"/>
    <mergeCell ref="F73:I73"/>
    <mergeCell ref="J73:K73"/>
    <mergeCell ref="M73:N73"/>
    <mergeCell ref="O73:P73"/>
    <mergeCell ref="C74:E74"/>
    <mergeCell ref="F74:I74"/>
    <mergeCell ref="J74:K74"/>
    <mergeCell ref="M74:N74"/>
    <mergeCell ref="O74:P74"/>
    <mergeCell ref="C75:E75"/>
    <mergeCell ref="F75:I75"/>
    <mergeCell ref="J75:K75"/>
    <mergeCell ref="M75:N75"/>
    <mergeCell ref="O75:P75"/>
    <mergeCell ref="C76:E76"/>
    <mergeCell ref="F76:I76"/>
    <mergeCell ref="J76:K76"/>
    <mergeCell ref="M76:N76"/>
    <mergeCell ref="O76:P76"/>
    <mergeCell ref="C77:E77"/>
    <mergeCell ref="F77:I77"/>
    <mergeCell ref="J77:K77"/>
    <mergeCell ref="M77:N77"/>
    <mergeCell ref="O77:P77"/>
    <mergeCell ref="C78:I78"/>
    <mergeCell ref="J78:N78"/>
    <mergeCell ref="O78:P78"/>
    <mergeCell ref="B79:B85"/>
    <mergeCell ref="C79:E79"/>
    <mergeCell ref="F79:I79"/>
    <mergeCell ref="J79:K79"/>
    <mergeCell ref="M79:N79"/>
    <mergeCell ref="O79:P79"/>
    <mergeCell ref="C80:E80"/>
    <mergeCell ref="F80:I80"/>
    <mergeCell ref="J80:K80"/>
    <mergeCell ref="M80:N80"/>
    <mergeCell ref="O80:P80"/>
    <mergeCell ref="C81:E81"/>
    <mergeCell ref="F81:I81"/>
    <mergeCell ref="J81:K81"/>
    <mergeCell ref="M81:N81"/>
    <mergeCell ref="O81:P81"/>
    <mergeCell ref="C82:E82"/>
    <mergeCell ref="F82:I82"/>
    <mergeCell ref="J82:K82"/>
    <mergeCell ref="M82:N82"/>
    <mergeCell ref="O82:P82"/>
    <mergeCell ref="C83:E83"/>
    <mergeCell ref="F83:I83"/>
    <mergeCell ref="J83:K83"/>
    <mergeCell ref="M83:N83"/>
    <mergeCell ref="O83:P83"/>
    <mergeCell ref="C84:E84"/>
    <mergeCell ref="F84:I84"/>
    <mergeCell ref="J84:K84"/>
    <mergeCell ref="M84:N84"/>
    <mergeCell ref="O84:P84"/>
    <mergeCell ref="C85:I85"/>
    <mergeCell ref="J85:N85"/>
    <mergeCell ref="O85:P85"/>
    <mergeCell ref="B86:B92"/>
    <mergeCell ref="C86:E86"/>
    <mergeCell ref="F86:I86"/>
    <mergeCell ref="J86:K86"/>
    <mergeCell ref="M86:N86"/>
    <mergeCell ref="O86:P86"/>
    <mergeCell ref="C87:E87"/>
    <mergeCell ref="F87:I87"/>
    <mergeCell ref="J87:K87"/>
    <mergeCell ref="M87:N87"/>
    <mergeCell ref="O87:P87"/>
    <mergeCell ref="C88:E88"/>
    <mergeCell ref="F88:I88"/>
    <mergeCell ref="J88:K88"/>
    <mergeCell ref="M88:N88"/>
    <mergeCell ref="O88:P88"/>
    <mergeCell ref="C89:E89"/>
    <mergeCell ref="F89:I89"/>
    <mergeCell ref="J89:K89"/>
    <mergeCell ref="M89:N89"/>
    <mergeCell ref="O89:P89"/>
    <mergeCell ref="C90:E90"/>
    <mergeCell ref="F90:I90"/>
    <mergeCell ref="J90:K90"/>
    <mergeCell ref="M90:N90"/>
    <mergeCell ref="O90:P90"/>
    <mergeCell ref="C91:E91"/>
    <mergeCell ref="F91:I91"/>
    <mergeCell ref="J91:K91"/>
    <mergeCell ref="M91:N91"/>
    <mergeCell ref="O91:P91"/>
    <mergeCell ref="C92:I92"/>
    <mergeCell ref="J92:N92"/>
    <mergeCell ref="O92:P92"/>
    <mergeCell ref="G93:N94"/>
    <mergeCell ref="O93:P94"/>
    <mergeCell ref="C95:P95"/>
    <mergeCell ref="C96:P96"/>
    <mergeCell ref="B99:E100"/>
    <mergeCell ref="B101:D102"/>
    <mergeCell ref="E101:E102"/>
    <mergeCell ref="F101:H102"/>
    <mergeCell ref="I101:I102"/>
    <mergeCell ref="J101:O102"/>
    <mergeCell ref="C109:P110"/>
  </mergeCells>
  <printOptions headings="false" gridLines="false" gridLinesSet="true" horizontalCentered="true" verticalCentered="true"/>
  <pageMargins left="0.39375" right="0.39375" top="0.590972222222222" bottom="0.39375" header="0.275694444444444" footer="0.511811023622047"/>
  <pageSetup paperSize="9" scale="92"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55"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W6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55" activeCellId="0" sqref="C55"/>
    </sheetView>
  </sheetViews>
  <sheetFormatPr defaultColWidth="9.33984375" defaultRowHeight="12.75" customHeight="false" zeroHeight="false" outlineLevelRow="0" outlineLevelCol="0"/>
  <cols>
    <col collapsed="false" customWidth="true" hidden="false" outlineLevel="0" max="1" min="1" style="450" width="2.11"/>
    <col collapsed="false" customWidth="true" hidden="false" outlineLevel="0" max="2" min="2" style="450" width="4.22"/>
    <col collapsed="false" customWidth="true" hidden="false" outlineLevel="0" max="3" min="3" style="450" width="8.45"/>
    <col collapsed="false" customWidth="true" hidden="false" outlineLevel="0" max="7" min="4" style="450" width="4.22"/>
    <col collapsed="false" customWidth="true" hidden="false" outlineLevel="0" max="8" min="8" style="450" width="7.22"/>
    <col collapsed="false" customWidth="true" hidden="false" outlineLevel="0" max="9" min="9" style="450" width="3.11"/>
    <col collapsed="false" customWidth="true" hidden="false" outlineLevel="0" max="10" min="10" style="450" width="4.22"/>
    <col collapsed="false" customWidth="true" hidden="false" outlineLevel="0" max="11" min="11" style="450" width="8.45"/>
    <col collapsed="false" customWidth="true" hidden="false" outlineLevel="0" max="12" min="12" style="450" width="2.33"/>
    <col collapsed="false" customWidth="true" hidden="false" outlineLevel="0" max="13" min="13" style="450" width="4.22"/>
    <col collapsed="false" customWidth="true" hidden="false" outlineLevel="0" max="14" min="14" style="450" width="8.33"/>
    <col collapsed="false" customWidth="true" hidden="false" outlineLevel="0" max="15" min="15" style="450" width="16.45"/>
    <col collapsed="false" customWidth="true" hidden="false" outlineLevel="0" max="16" min="16" style="450" width="2.66"/>
    <col collapsed="false" customWidth="true" hidden="false" outlineLevel="0" max="18" min="17" style="450" width="4.22"/>
    <col collapsed="false" customWidth="true" hidden="false" outlineLevel="0" max="19" min="19" style="450" width="0.44"/>
    <col collapsed="false" customWidth="true" hidden="true" outlineLevel="0" max="21" min="20" style="450" width="4.22"/>
    <col collapsed="false" customWidth="true" hidden="false" outlineLevel="0" max="26" min="22" style="450" width="4.22"/>
    <col collapsed="false" customWidth="false" hidden="false" outlineLevel="0" max="16384" min="27" style="450" width="9.34"/>
  </cols>
  <sheetData>
    <row r="1" customFormat="false" ht="7.5" hidden="false" customHeight="true" outlineLevel="0" collapsed="false">
      <c r="B1" s="611"/>
      <c r="C1" s="611"/>
      <c r="D1" s="611"/>
      <c r="E1" s="611"/>
      <c r="F1" s="611"/>
      <c r="G1" s="611"/>
      <c r="H1" s="611"/>
      <c r="I1" s="611"/>
      <c r="J1" s="611"/>
      <c r="K1" s="611"/>
      <c r="L1" s="611"/>
      <c r="M1" s="611"/>
      <c r="N1" s="611"/>
      <c r="O1" s="612"/>
      <c r="P1" s="611"/>
      <c r="W1" s="577"/>
    </row>
    <row r="2" customFormat="false" ht="16.5" hidden="false" customHeight="true" outlineLevel="0" collapsed="false">
      <c r="B2" s="613" t="s">
        <v>607</v>
      </c>
      <c r="C2" s="613"/>
      <c r="D2" s="613"/>
      <c r="E2" s="613"/>
      <c r="F2" s="613"/>
      <c r="G2" s="613"/>
      <c r="H2" s="613"/>
      <c r="I2" s="613"/>
      <c r="J2" s="613"/>
      <c r="K2" s="613"/>
      <c r="L2" s="613"/>
      <c r="M2" s="613"/>
      <c r="N2" s="613"/>
      <c r="O2" s="613"/>
      <c r="P2" s="611"/>
      <c r="Q2" s="611"/>
      <c r="R2" s="611"/>
      <c r="S2" s="611"/>
      <c r="T2" s="611"/>
      <c r="U2" s="611"/>
      <c r="V2" s="611"/>
      <c r="W2" s="611"/>
    </row>
    <row r="3" customFormat="false" ht="16.5" hidden="false" customHeight="true" outlineLevel="0" collapsed="false">
      <c r="B3" s="614" t="s">
        <v>525</v>
      </c>
      <c r="C3" s="614"/>
      <c r="D3" s="614"/>
      <c r="E3" s="614"/>
      <c r="F3" s="614"/>
      <c r="G3" s="614"/>
      <c r="H3" s="614"/>
      <c r="I3" s="614"/>
      <c r="J3" s="614"/>
      <c r="K3" s="614"/>
      <c r="L3" s="614"/>
      <c r="M3" s="614"/>
      <c r="N3" s="614"/>
      <c r="O3" s="615"/>
      <c r="P3" s="615"/>
      <c r="Q3" s="615"/>
      <c r="R3" s="615"/>
      <c r="S3" s="615"/>
      <c r="T3" s="615"/>
      <c r="U3" s="615"/>
      <c r="V3" s="615"/>
      <c r="W3" s="615"/>
    </row>
    <row r="4" customFormat="false" ht="22.5" hidden="false" customHeight="true" outlineLevel="0" collapsed="false">
      <c r="B4" s="611"/>
      <c r="C4" s="611"/>
      <c r="D4" s="611"/>
      <c r="E4" s="611"/>
      <c r="F4" s="611"/>
      <c r="G4" s="611"/>
      <c r="H4" s="611"/>
      <c r="I4" s="611"/>
      <c r="J4" s="611"/>
      <c r="K4" s="611"/>
      <c r="L4" s="611"/>
      <c r="M4" s="611"/>
      <c r="N4" s="611"/>
      <c r="O4" s="611"/>
      <c r="P4" s="616"/>
    </row>
    <row r="5" customFormat="false" ht="18" hidden="false" customHeight="true" outlineLevel="0" collapsed="false">
      <c r="B5" s="617" t="s">
        <v>260</v>
      </c>
      <c r="C5" s="617"/>
      <c r="D5" s="618"/>
      <c r="E5" s="618"/>
      <c r="F5" s="618"/>
      <c r="G5" s="618"/>
      <c r="H5" s="618"/>
      <c r="I5" s="616"/>
      <c r="J5" s="617" t="s">
        <v>526</v>
      </c>
      <c r="K5" s="617"/>
      <c r="L5" s="617"/>
      <c r="M5" s="617"/>
      <c r="N5" s="617"/>
      <c r="O5" s="617"/>
      <c r="P5" s="616"/>
      <c r="W5" s="451"/>
    </row>
    <row r="6" customFormat="false" ht="13.8" hidden="false" customHeight="false" outlineLevel="0" collapsed="false">
      <c r="B6" s="616"/>
      <c r="C6" s="616"/>
      <c r="D6" s="616"/>
      <c r="E6" s="616"/>
      <c r="F6" s="616"/>
      <c r="G6" s="616"/>
      <c r="H6" s="616"/>
      <c r="I6" s="616"/>
      <c r="J6" s="616"/>
      <c r="K6" s="616"/>
      <c r="L6" s="616"/>
      <c r="M6" s="616"/>
      <c r="N6" s="616"/>
      <c r="O6" s="616"/>
      <c r="P6" s="616"/>
    </row>
    <row r="7" customFormat="false" ht="13.8" hidden="false" customHeight="false" outlineLevel="0" collapsed="false">
      <c r="B7" s="619" t="s">
        <v>608</v>
      </c>
      <c r="C7" s="619"/>
      <c r="D7" s="619"/>
      <c r="E7" s="619"/>
      <c r="F7" s="619"/>
      <c r="G7" s="619"/>
      <c r="H7" s="619"/>
      <c r="I7" s="619"/>
      <c r="J7" s="619"/>
      <c r="K7" s="619"/>
      <c r="L7" s="619"/>
      <c r="M7" s="619"/>
      <c r="N7" s="619"/>
      <c r="O7" s="619"/>
      <c r="P7" s="611"/>
    </row>
    <row r="8" customFormat="false" ht="20.25" hidden="false" customHeight="true" outlineLevel="0" collapsed="false">
      <c r="B8" s="620" t="s">
        <v>528</v>
      </c>
      <c r="C8" s="620"/>
      <c r="D8" s="620"/>
      <c r="E8" s="621"/>
      <c r="F8" s="621"/>
      <c r="G8" s="622" t="s">
        <v>64</v>
      </c>
      <c r="H8" s="623"/>
      <c r="I8" s="623"/>
      <c r="J8" s="622" t="s">
        <v>64</v>
      </c>
      <c r="K8" s="623"/>
      <c r="L8" s="623"/>
      <c r="M8" s="624" t="s">
        <v>64</v>
      </c>
      <c r="N8" s="625" t="s">
        <v>529</v>
      </c>
      <c r="O8" s="625"/>
      <c r="P8" s="611"/>
    </row>
    <row r="9" customFormat="false" ht="20.25" hidden="false" customHeight="true" outlineLevel="0" collapsed="false">
      <c r="B9" s="626" t="s">
        <v>530</v>
      </c>
      <c r="C9" s="626"/>
      <c r="D9" s="626"/>
      <c r="E9" s="627"/>
      <c r="F9" s="627"/>
      <c r="G9" s="627"/>
      <c r="H9" s="628"/>
      <c r="I9" s="628"/>
      <c r="J9" s="628"/>
      <c r="K9" s="629"/>
      <c r="L9" s="629"/>
      <c r="M9" s="629"/>
      <c r="N9" s="630"/>
      <c r="O9" s="630"/>
      <c r="P9" s="611"/>
    </row>
    <row r="10" customFormat="false" ht="16.5" hidden="false" customHeight="true" outlineLevel="0" collapsed="false">
      <c r="B10" s="611"/>
      <c r="C10" s="611"/>
      <c r="D10" s="611"/>
      <c r="E10" s="611"/>
      <c r="F10" s="611"/>
      <c r="G10" s="611"/>
      <c r="H10" s="611"/>
      <c r="I10" s="611"/>
      <c r="J10" s="611"/>
      <c r="K10" s="611"/>
      <c r="L10" s="611"/>
      <c r="M10" s="611"/>
      <c r="N10" s="611"/>
      <c r="O10" s="611"/>
      <c r="P10" s="611"/>
      <c r="Q10" s="631"/>
      <c r="R10" s="631"/>
      <c r="S10" s="631"/>
    </row>
    <row r="11" customFormat="false" ht="16.5" hidden="false" customHeight="true" outlineLevel="0" collapsed="false">
      <c r="B11" s="619" t="s">
        <v>609</v>
      </c>
      <c r="C11" s="619"/>
      <c r="D11" s="619"/>
      <c r="E11" s="619"/>
      <c r="F11" s="619"/>
      <c r="G11" s="619"/>
      <c r="H11" s="619"/>
      <c r="I11" s="619"/>
      <c r="J11" s="619"/>
      <c r="K11" s="619"/>
      <c r="L11" s="619"/>
      <c r="M11" s="619"/>
      <c r="N11" s="619"/>
      <c r="O11" s="619"/>
      <c r="P11" s="611"/>
      <c r="Q11" s="631"/>
      <c r="R11" s="631"/>
      <c r="S11" s="631"/>
    </row>
    <row r="12" customFormat="false" ht="16.5" hidden="false" customHeight="true" outlineLevel="0" collapsed="false">
      <c r="B12" s="619" t="s">
        <v>610</v>
      </c>
      <c r="C12" s="619"/>
      <c r="D12" s="619"/>
      <c r="E12" s="619"/>
      <c r="F12" s="619"/>
      <c r="G12" s="619"/>
      <c r="H12" s="619"/>
      <c r="I12" s="619"/>
      <c r="J12" s="619"/>
      <c r="K12" s="619"/>
      <c r="L12" s="619"/>
      <c r="M12" s="619"/>
      <c r="N12" s="619"/>
      <c r="O12" s="619"/>
      <c r="P12" s="611"/>
      <c r="Q12" s="631"/>
      <c r="R12" s="631"/>
      <c r="S12" s="631"/>
    </row>
    <row r="13" customFormat="false" ht="16.5" hidden="false" customHeight="true" outlineLevel="0" collapsed="false">
      <c r="B13" s="632" t="s">
        <v>528</v>
      </c>
      <c r="C13" s="633" t="s">
        <v>533</v>
      </c>
      <c r="D13" s="633"/>
      <c r="E13" s="633"/>
      <c r="F13" s="633"/>
      <c r="G13" s="634" t="s">
        <v>534</v>
      </c>
      <c r="H13" s="634"/>
      <c r="I13" s="634"/>
      <c r="J13" s="633" t="s">
        <v>535</v>
      </c>
      <c r="K13" s="633"/>
      <c r="L13" s="633" t="s">
        <v>559</v>
      </c>
      <c r="M13" s="633"/>
      <c r="N13" s="633"/>
      <c r="O13" s="633" t="s">
        <v>560</v>
      </c>
      <c r="P13" s="611"/>
      <c r="Q13" s="631"/>
      <c r="R13" s="631"/>
      <c r="S13" s="631"/>
    </row>
    <row r="14" customFormat="false" ht="16.5" hidden="false" customHeight="true" outlineLevel="0" collapsed="false">
      <c r="B14" s="635"/>
      <c r="C14" s="636"/>
      <c r="D14" s="636"/>
      <c r="E14" s="636"/>
      <c r="F14" s="636"/>
      <c r="G14" s="637"/>
      <c r="H14" s="637"/>
      <c r="I14" s="637"/>
      <c r="J14" s="638"/>
      <c r="K14" s="638"/>
      <c r="L14" s="639" t="s">
        <v>464</v>
      </c>
      <c r="M14" s="639"/>
      <c r="N14" s="639"/>
      <c r="O14" s="640"/>
      <c r="P14" s="611"/>
      <c r="Q14" s="631"/>
      <c r="R14" s="631"/>
      <c r="S14" s="631"/>
    </row>
    <row r="15" customFormat="false" ht="16.5" hidden="false" customHeight="true" outlineLevel="0" collapsed="false">
      <c r="B15" s="641"/>
      <c r="C15" s="617"/>
      <c r="D15" s="617"/>
      <c r="E15" s="617"/>
      <c r="F15" s="617"/>
      <c r="G15" s="642"/>
      <c r="H15" s="642"/>
      <c r="I15" s="642"/>
      <c r="J15" s="642"/>
      <c r="K15" s="642"/>
      <c r="L15" s="642" t="s">
        <v>464</v>
      </c>
      <c r="M15" s="642"/>
      <c r="N15" s="642"/>
      <c r="O15" s="643"/>
      <c r="P15" s="611"/>
      <c r="Q15" s="631"/>
      <c r="R15" s="631"/>
      <c r="S15" s="631"/>
    </row>
    <row r="16" customFormat="false" ht="16.5" hidden="false" customHeight="true" outlineLevel="0" collapsed="false">
      <c r="B16" s="641"/>
      <c r="C16" s="617"/>
      <c r="D16" s="617"/>
      <c r="E16" s="617"/>
      <c r="F16" s="617"/>
      <c r="G16" s="642"/>
      <c r="H16" s="642"/>
      <c r="I16" s="642"/>
      <c r="J16" s="642"/>
      <c r="K16" s="642"/>
      <c r="L16" s="642" t="s">
        <v>464</v>
      </c>
      <c r="M16" s="642"/>
      <c r="N16" s="642"/>
      <c r="O16" s="643"/>
      <c r="P16" s="611"/>
      <c r="Q16" s="631"/>
      <c r="R16" s="631"/>
      <c r="S16" s="631"/>
    </row>
    <row r="17" customFormat="false" ht="16.5" hidden="false" customHeight="true" outlineLevel="0" collapsed="false">
      <c r="B17" s="644"/>
      <c r="C17" s="617"/>
      <c r="D17" s="617"/>
      <c r="E17" s="617"/>
      <c r="F17" s="617"/>
      <c r="G17" s="642"/>
      <c r="H17" s="642"/>
      <c r="I17" s="642"/>
      <c r="J17" s="642"/>
      <c r="K17" s="642"/>
      <c r="L17" s="642" t="s">
        <v>464</v>
      </c>
      <c r="M17" s="642"/>
      <c r="N17" s="642"/>
      <c r="O17" s="643"/>
      <c r="P17" s="611"/>
      <c r="Q17" s="631"/>
      <c r="R17" s="631"/>
      <c r="S17" s="631"/>
    </row>
    <row r="18" customFormat="false" ht="16.5" hidden="false" customHeight="true" outlineLevel="0" collapsed="false">
      <c r="B18" s="644"/>
      <c r="C18" s="617"/>
      <c r="D18" s="617"/>
      <c r="E18" s="617"/>
      <c r="F18" s="617"/>
      <c r="G18" s="642"/>
      <c r="H18" s="642"/>
      <c r="I18" s="642"/>
      <c r="J18" s="642"/>
      <c r="K18" s="642"/>
      <c r="L18" s="642" t="s">
        <v>464</v>
      </c>
      <c r="M18" s="642"/>
      <c r="N18" s="642"/>
      <c r="O18" s="643"/>
      <c r="P18" s="611"/>
      <c r="Q18" s="631"/>
      <c r="R18" s="631"/>
      <c r="S18" s="631"/>
    </row>
    <row r="19" customFormat="false" ht="16.5" hidden="false" customHeight="true" outlineLevel="0" collapsed="false">
      <c r="B19" s="644"/>
      <c r="C19" s="617"/>
      <c r="D19" s="617"/>
      <c r="E19" s="617"/>
      <c r="F19" s="617"/>
      <c r="G19" s="642"/>
      <c r="H19" s="642"/>
      <c r="I19" s="642"/>
      <c r="J19" s="642"/>
      <c r="K19" s="642"/>
      <c r="L19" s="642" t="s">
        <v>464</v>
      </c>
      <c r="M19" s="642"/>
      <c r="N19" s="642"/>
      <c r="O19" s="643"/>
      <c r="P19" s="611"/>
      <c r="Q19" s="631"/>
      <c r="R19" s="631"/>
      <c r="S19" s="631"/>
    </row>
    <row r="20" customFormat="false" ht="16.5" hidden="false" customHeight="true" outlineLevel="0" collapsed="false">
      <c r="B20" s="645" t="s">
        <v>64</v>
      </c>
      <c r="C20" s="617"/>
      <c r="D20" s="617"/>
      <c r="E20" s="617"/>
      <c r="F20" s="617"/>
      <c r="G20" s="642"/>
      <c r="H20" s="642"/>
      <c r="I20" s="642"/>
      <c r="J20" s="642"/>
      <c r="K20" s="642"/>
      <c r="L20" s="642" t="s">
        <v>464</v>
      </c>
      <c r="M20" s="642"/>
      <c r="N20" s="642"/>
      <c r="O20" s="643"/>
      <c r="P20" s="611"/>
      <c r="Q20" s="631"/>
      <c r="R20" s="631"/>
      <c r="S20" s="631"/>
    </row>
    <row r="21" customFormat="false" ht="16.5" hidden="false" customHeight="true" outlineLevel="0" collapsed="false">
      <c r="B21" s="641"/>
      <c r="C21" s="617"/>
      <c r="D21" s="617"/>
      <c r="E21" s="617"/>
      <c r="F21" s="617"/>
      <c r="G21" s="642"/>
      <c r="H21" s="642"/>
      <c r="I21" s="642"/>
      <c r="J21" s="642"/>
      <c r="K21" s="642"/>
      <c r="L21" s="642" t="s">
        <v>464</v>
      </c>
      <c r="M21" s="642"/>
      <c r="N21" s="642"/>
      <c r="O21" s="643"/>
      <c r="P21" s="611"/>
      <c r="Q21" s="631"/>
      <c r="R21" s="631"/>
      <c r="S21" s="631"/>
    </row>
    <row r="22" customFormat="false" ht="16.5" hidden="false" customHeight="true" outlineLevel="0" collapsed="false">
      <c r="B22" s="646"/>
      <c r="C22" s="647"/>
      <c r="D22" s="647"/>
      <c r="E22" s="647"/>
      <c r="F22" s="647"/>
      <c r="G22" s="647"/>
      <c r="H22" s="647"/>
      <c r="I22" s="647"/>
      <c r="J22" s="648"/>
      <c r="K22" s="648"/>
      <c r="L22" s="649" t="s">
        <v>537</v>
      </c>
      <c r="M22" s="649"/>
      <c r="N22" s="649"/>
      <c r="O22" s="649"/>
      <c r="P22" s="611"/>
      <c r="Q22" s="631"/>
      <c r="R22" s="631"/>
      <c r="S22" s="631"/>
    </row>
    <row r="23" customFormat="false" ht="16.5" hidden="false" customHeight="true" outlineLevel="0" collapsed="false">
      <c r="B23" s="635"/>
      <c r="C23" s="636"/>
      <c r="D23" s="636"/>
      <c r="E23" s="636"/>
      <c r="F23" s="636"/>
      <c r="G23" s="637"/>
      <c r="H23" s="637"/>
      <c r="I23" s="637"/>
      <c r="J23" s="638"/>
      <c r="K23" s="638"/>
      <c r="L23" s="639" t="s">
        <v>464</v>
      </c>
      <c r="M23" s="639"/>
      <c r="N23" s="639"/>
      <c r="O23" s="640"/>
      <c r="P23" s="611"/>
      <c r="Q23" s="631"/>
      <c r="R23" s="631"/>
      <c r="S23" s="631"/>
    </row>
    <row r="24" customFormat="false" ht="13.8" hidden="false" customHeight="false" outlineLevel="0" collapsed="false">
      <c r="B24" s="641"/>
      <c r="C24" s="617"/>
      <c r="D24" s="617"/>
      <c r="E24" s="617"/>
      <c r="F24" s="617"/>
      <c r="G24" s="642"/>
      <c r="H24" s="642"/>
      <c r="I24" s="642"/>
      <c r="J24" s="642"/>
      <c r="K24" s="642"/>
      <c r="L24" s="642" t="s">
        <v>464</v>
      </c>
      <c r="M24" s="642"/>
      <c r="N24" s="642"/>
      <c r="O24" s="643"/>
      <c r="P24" s="611"/>
    </row>
    <row r="25" customFormat="false" ht="13.8" hidden="false" customHeight="false" outlineLevel="0" collapsed="false">
      <c r="B25" s="641"/>
      <c r="C25" s="617"/>
      <c r="D25" s="617"/>
      <c r="E25" s="617"/>
      <c r="F25" s="617"/>
      <c r="G25" s="642"/>
      <c r="H25" s="642"/>
      <c r="I25" s="642"/>
      <c r="J25" s="642"/>
      <c r="K25" s="642"/>
      <c r="L25" s="642" t="s">
        <v>464</v>
      </c>
      <c r="M25" s="642"/>
      <c r="N25" s="642"/>
      <c r="O25" s="643"/>
      <c r="P25" s="611"/>
    </row>
    <row r="26" customFormat="false" ht="12.75" hidden="false" customHeight="true" outlineLevel="0" collapsed="false">
      <c r="B26" s="644"/>
      <c r="C26" s="617"/>
      <c r="D26" s="617"/>
      <c r="E26" s="617"/>
      <c r="F26" s="617"/>
      <c r="G26" s="642"/>
      <c r="H26" s="642"/>
      <c r="I26" s="642"/>
      <c r="J26" s="642"/>
      <c r="K26" s="642"/>
      <c r="L26" s="642" t="s">
        <v>464</v>
      </c>
      <c r="M26" s="642"/>
      <c r="N26" s="642"/>
      <c r="O26" s="643"/>
      <c r="P26" s="611"/>
      <c r="Q26" s="650"/>
      <c r="R26" s="651"/>
    </row>
    <row r="27" customFormat="false" ht="13.8" hidden="false" customHeight="false" outlineLevel="0" collapsed="false">
      <c r="B27" s="644"/>
      <c r="C27" s="617"/>
      <c r="D27" s="617"/>
      <c r="E27" s="617"/>
      <c r="F27" s="617"/>
      <c r="G27" s="642"/>
      <c r="H27" s="642"/>
      <c r="I27" s="642"/>
      <c r="J27" s="642"/>
      <c r="K27" s="642"/>
      <c r="L27" s="642" t="s">
        <v>464</v>
      </c>
      <c r="M27" s="642"/>
      <c r="N27" s="642"/>
      <c r="O27" s="643"/>
      <c r="P27" s="611"/>
      <c r="Q27" s="651"/>
      <c r="R27" s="651"/>
    </row>
    <row r="28" customFormat="false" ht="13.8" hidden="false" customHeight="false" outlineLevel="0" collapsed="false">
      <c r="B28" s="644"/>
      <c r="C28" s="617"/>
      <c r="D28" s="617"/>
      <c r="E28" s="617"/>
      <c r="F28" s="617"/>
      <c r="G28" s="642"/>
      <c r="H28" s="642"/>
      <c r="I28" s="642"/>
      <c r="J28" s="642"/>
      <c r="K28" s="642"/>
      <c r="L28" s="642" t="s">
        <v>464</v>
      </c>
      <c r="M28" s="642"/>
      <c r="N28" s="642"/>
      <c r="O28" s="643"/>
      <c r="P28" s="611"/>
    </row>
    <row r="29" customFormat="false" ht="13.8" hidden="false" customHeight="false" outlineLevel="0" collapsed="false">
      <c r="B29" s="645" t="s">
        <v>64</v>
      </c>
      <c r="C29" s="617"/>
      <c r="D29" s="617"/>
      <c r="E29" s="617"/>
      <c r="F29" s="617"/>
      <c r="G29" s="642"/>
      <c r="H29" s="642"/>
      <c r="I29" s="642"/>
      <c r="J29" s="642"/>
      <c r="K29" s="642"/>
      <c r="L29" s="642" t="s">
        <v>464</v>
      </c>
      <c r="M29" s="642"/>
      <c r="N29" s="642"/>
      <c r="O29" s="643"/>
      <c r="P29" s="611"/>
    </row>
    <row r="30" customFormat="false" ht="13.8" hidden="false" customHeight="false" outlineLevel="0" collapsed="false">
      <c r="B30" s="641"/>
      <c r="C30" s="617"/>
      <c r="D30" s="617"/>
      <c r="E30" s="617"/>
      <c r="F30" s="617"/>
      <c r="G30" s="642"/>
      <c r="H30" s="642"/>
      <c r="I30" s="642"/>
      <c r="J30" s="642"/>
      <c r="K30" s="642"/>
      <c r="L30" s="642" t="s">
        <v>464</v>
      </c>
      <c r="M30" s="642"/>
      <c r="N30" s="642"/>
      <c r="O30" s="643"/>
      <c r="P30" s="611"/>
      <c r="Q30" s="651"/>
    </row>
    <row r="31" customFormat="false" ht="13.8" hidden="false" customHeight="false" outlineLevel="0" collapsed="false">
      <c r="B31" s="646"/>
      <c r="C31" s="647"/>
      <c r="D31" s="647"/>
      <c r="E31" s="647"/>
      <c r="F31" s="647"/>
      <c r="G31" s="647"/>
      <c r="H31" s="647"/>
      <c r="I31" s="647"/>
      <c r="J31" s="648"/>
      <c r="K31" s="648"/>
      <c r="L31" s="649" t="s">
        <v>537</v>
      </c>
      <c r="M31" s="649"/>
      <c r="N31" s="649"/>
      <c r="O31" s="649"/>
      <c r="P31" s="611"/>
    </row>
    <row r="32" customFormat="false" ht="13.8" hidden="false" customHeight="false" outlineLevel="0" collapsed="false">
      <c r="B32" s="635"/>
      <c r="C32" s="636"/>
      <c r="D32" s="636"/>
      <c r="E32" s="636"/>
      <c r="F32" s="636"/>
      <c r="G32" s="637"/>
      <c r="H32" s="637"/>
      <c r="I32" s="637"/>
      <c r="J32" s="638"/>
      <c r="K32" s="638"/>
      <c r="L32" s="639" t="s">
        <v>464</v>
      </c>
      <c r="M32" s="639"/>
      <c r="N32" s="639"/>
      <c r="O32" s="640"/>
      <c r="P32" s="611"/>
    </row>
    <row r="33" customFormat="false" ht="13.8" hidden="false" customHeight="false" outlineLevel="0" collapsed="false">
      <c r="B33" s="641"/>
      <c r="C33" s="617"/>
      <c r="D33" s="617"/>
      <c r="E33" s="617"/>
      <c r="F33" s="617"/>
      <c r="G33" s="642"/>
      <c r="H33" s="642"/>
      <c r="I33" s="642"/>
      <c r="J33" s="642"/>
      <c r="K33" s="642"/>
      <c r="L33" s="642" t="s">
        <v>464</v>
      </c>
      <c r="M33" s="642"/>
      <c r="N33" s="642"/>
      <c r="O33" s="643"/>
      <c r="P33" s="611"/>
    </row>
    <row r="34" customFormat="false" ht="13.8" hidden="false" customHeight="false" outlineLevel="0" collapsed="false">
      <c r="B34" s="641"/>
      <c r="C34" s="617"/>
      <c r="D34" s="617"/>
      <c r="E34" s="617"/>
      <c r="F34" s="617"/>
      <c r="G34" s="642"/>
      <c r="H34" s="642"/>
      <c r="I34" s="642"/>
      <c r="J34" s="642"/>
      <c r="K34" s="642"/>
      <c r="L34" s="642" t="s">
        <v>464</v>
      </c>
      <c r="M34" s="642"/>
      <c r="N34" s="642"/>
      <c r="O34" s="643"/>
      <c r="P34" s="611"/>
    </row>
    <row r="35" customFormat="false" ht="13.8" hidden="false" customHeight="false" outlineLevel="0" collapsed="false">
      <c r="B35" s="644"/>
      <c r="C35" s="617"/>
      <c r="D35" s="617"/>
      <c r="E35" s="617"/>
      <c r="F35" s="617"/>
      <c r="G35" s="642"/>
      <c r="H35" s="642"/>
      <c r="I35" s="642"/>
      <c r="J35" s="642"/>
      <c r="K35" s="642"/>
      <c r="L35" s="642" t="s">
        <v>464</v>
      </c>
      <c r="M35" s="642"/>
      <c r="N35" s="642"/>
      <c r="O35" s="643"/>
      <c r="P35" s="611"/>
    </row>
    <row r="36" customFormat="false" ht="13.8" hidden="false" customHeight="false" outlineLevel="0" collapsed="false">
      <c r="B36" s="644"/>
      <c r="C36" s="617"/>
      <c r="D36" s="617"/>
      <c r="E36" s="617"/>
      <c r="F36" s="617"/>
      <c r="G36" s="642"/>
      <c r="H36" s="642"/>
      <c r="I36" s="642"/>
      <c r="J36" s="642"/>
      <c r="K36" s="642"/>
      <c r="L36" s="642" t="s">
        <v>464</v>
      </c>
      <c r="M36" s="642"/>
      <c r="N36" s="642"/>
      <c r="O36" s="643"/>
      <c r="P36" s="611"/>
    </row>
    <row r="37" customFormat="false" ht="13.8" hidden="false" customHeight="false" outlineLevel="0" collapsed="false">
      <c r="B37" s="644"/>
      <c r="C37" s="617"/>
      <c r="D37" s="617"/>
      <c r="E37" s="617"/>
      <c r="F37" s="617"/>
      <c r="G37" s="642"/>
      <c r="H37" s="642"/>
      <c r="I37" s="642"/>
      <c r="J37" s="642"/>
      <c r="K37" s="642"/>
      <c r="L37" s="642" t="s">
        <v>464</v>
      </c>
      <c r="M37" s="642"/>
      <c r="N37" s="642"/>
      <c r="O37" s="643"/>
      <c r="P37" s="611"/>
    </row>
    <row r="38" customFormat="false" ht="13.8" hidden="false" customHeight="false" outlineLevel="0" collapsed="false">
      <c r="B38" s="645" t="s">
        <v>64</v>
      </c>
      <c r="C38" s="617"/>
      <c r="D38" s="617"/>
      <c r="E38" s="617"/>
      <c r="F38" s="617"/>
      <c r="G38" s="642"/>
      <c r="H38" s="642"/>
      <c r="I38" s="642"/>
      <c r="J38" s="642"/>
      <c r="K38" s="642"/>
      <c r="L38" s="642" t="s">
        <v>464</v>
      </c>
      <c r="M38" s="642"/>
      <c r="N38" s="642"/>
      <c r="O38" s="643"/>
      <c r="P38" s="611"/>
    </row>
    <row r="39" customFormat="false" ht="13.8" hidden="false" customHeight="false" outlineLevel="0" collapsed="false">
      <c r="B39" s="641"/>
      <c r="C39" s="617"/>
      <c r="D39" s="617"/>
      <c r="E39" s="617"/>
      <c r="F39" s="617"/>
      <c r="G39" s="642"/>
      <c r="H39" s="642"/>
      <c r="I39" s="642"/>
      <c r="J39" s="642"/>
      <c r="K39" s="642"/>
      <c r="L39" s="642" t="s">
        <v>464</v>
      </c>
      <c r="M39" s="642"/>
      <c r="N39" s="642"/>
      <c r="O39" s="643"/>
      <c r="P39" s="611"/>
    </row>
    <row r="40" customFormat="false" ht="13.8" hidden="false" customHeight="false" outlineLevel="0" collapsed="false">
      <c r="B40" s="646"/>
      <c r="C40" s="647"/>
      <c r="D40" s="647"/>
      <c r="E40" s="647"/>
      <c r="F40" s="647"/>
      <c r="G40" s="647"/>
      <c r="H40" s="647"/>
      <c r="I40" s="647"/>
      <c r="J40" s="648"/>
      <c r="K40" s="648"/>
      <c r="L40" s="649" t="s">
        <v>537</v>
      </c>
      <c r="M40" s="649"/>
      <c r="N40" s="649"/>
      <c r="O40" s="649"/>
      <c r="P40" s="611"/>
    </row>
    <row r="41" customFormat="false" ht="13.8" hidden="false" customHeight="false" outlineLevel="0" collapsed="false">
      <c r="B41" s="652"/>
      <c r="C41" s="652"/>
      <c r="D41" s="652"/>
      <c r="E41" s="652"/>
      <c r="F41" s="652"/>
      <c r="G41" s="652"/>
      <c r="H41" s="652"/>
      <c r="I41" s="652"/>
      <c r="J41" s="638" t="s">
        <v>538</v>
      </c>
      <c r="K41" s="638"/>
      <c r="L41" s="638"/>
      <c r="M41" s="638"/>
      <c r="N41" s="638"/>
      <c r="O41" s="638"/>
      <c r="P41" s="611"/>
    </row>
    <row r="42" customFormat="false" ht="13.8" hidden="false" customHeight="false" outlineLevel="0" collapsed="false">
      <c r="B42" s="652"/>
      <c r="C42" s="652"/>
      <c r="D42" s="652"/>
      <c r="E42" s="652"/>
      <c r="F42" s="652"/>
      <c r="G42" s="652"/>
      <c r="H42" s="652"/>
      <c r="I42" s="652"/>
      <c r="J42" s="638"/>
      <c r="K42" s="638"/>
      <c r="L42" s="638"/>
      <c r="M42" s="638"/>
      <c r="N42" s="638"/>
      <c r="O42" s="638"/>
      <c r="P42" s="611"/>
    </row>
    <row r="43" customFormat="false" ht="13.8" hidden="false" customHeight="false" outlineLevel="0" collapsed="false">
      <c r="B43" s="653" t="s">
        <v>539</v>
      </c>
      <c r="C43" s="654" t="s">
        <v>540</v>
      </c>
      <c r="D43" s="654"/>
      <c r="E43" s="654"/>
      <c r="F43" s="654"/>
      <c r="G43" s="654"/>
      <c r="H43" s="654"/>
      <c r="I43" s="654"/>
      <c r="J43" s="654"/>
      <c r="K43" s="654"/>
      <c r="L43" s="654"/>
      <c r="M43" s="654"/>
      <c r="N43" s="654"/>
      <c r="O43" s="654"/>
      <c r="P43" s="655"/>
    </row>
    <row r="44" customFormat="false" ht="13.8" hidden="false" customHeight="false" outlineLevel="0" collapsed="false">
      <c r="B44" s="653" t="s">
        <v>539</v>
      </c>
      <c r="C44" s="654" t="s">
        <v>541</v>
      </c>
      <c r="D44" s="654"/>
      <c r="E44" s="654"/>
      <c r="F44" s="654"/>
      <c r="G44" s="654"/>
      <c r="H44" s="654"/>
      <c r="I44" s="654"/>
      <c r="J44" s="654"/>
      <c r="K44" s="654"/>
      <c r="L44" s="654"/>
      <c r="M44" s="654"/>
      <c r="N44" s="654"/>
      <c r="O44" s="654"/>
      <c r="P44" s="655"/>
    </row>
    <row r="45" customFormat="false" ht="5.25" hidden="false" customHeight="true" outlineLevel="0" collapsed="false">
      <c r="B45" s="656"/>
      <c r="C45" s="657"/>
      <c r="D45" s="657"/>
      <c r="E45" s="657"/>
      <c r="F45" s="657"/>
      <c r="G45" s="657"/>
      <c r="H45" s="657"/>
      <c r="I45" s="657"/>
      <c r="J45" s="657"/>
      <c r="K45" s="657"/>
      <c r="L45" s="657"/>
      <c r="M45" s="657"/>
      <c r="N45" s="657"/>
      <c r="O45" s="657"/>
      <c r="P45" s="505"/>
    </row>
    <row r="46" customFormat="false" ht="13.8" hidden="false" customHeight="false" outlineLevel="0" collapsed="false">
      <c r="B46" s="652" t="s">
        <v>611</v>
      </c>
      <c r="C46" s="652"/>
      <c r="D46" s="652"/>
      <c r="E46" s="652"/>
      <c r="F46" s="652"/>
      <c r="G46" s="652"/>
      <c r="H46" s="652"/>
      <c r="I46" s="652"/>
      <c r="J46" s="652"/>
      <c r="K46" s="652"/>
      <c r="L46" s="652"/>
      <c r="M46" s="652"/>
      <c r="N46" s="652"/>
      <c r="O46" s="652"/>
      <c r="P46" s="611"/>
    </row>
    <row r="47" customFormat="false" ht="13.8" hidden="false" customHeight="false" outlineLevel="0" collapsed="false">
      <c r="B47" s="658" t="s">
        <v>543</v>
      </c>
      <c r="C47" s="658"/>
      <c r="D47" s="658"/>
      <c r="E47" s="658"/>
      <c r="F47" s="652"/>
      <c r="G47" s="652"/>
      <c r="H47" s="652"/>
      <c r="I47" s="652"/>
      <c r="J47" s="652"/>
      <c r="K47" s="659"/>
      <c r="L47" s="659"/>
      <c r="M47" s="659"/>
      <c r="N47" s="652"/>
      <c r="O47" s="652"/>
      <c r="P47" s="611"/>
    </row>
    <row r="48" customFormat="false" ht="21.65" hidden="false" customHeight="false" outlineLevel="0" collapsed="false">
      <c r="B48" s="658"/>
      <c r="C48" s="658"/>
      <c r="D48" s="658"/>
      <c r="E48" s="658"/>
      <c r="F48" s="652"/>
      <c r="G48" s="652"/>
      <c r="H48" s="652"/>
      <c r="I48" s="652"/>
      <c r="J48" s="660" t="s">
        <v>612</v>
      </c>
      <c r="K48" s="660"/>
      <c r="L48" s="660"/>
      <c r="M48" s="659"/>
      <c r="N48" s="652"/>
      <c r="O48" s="652"/>
      <c r="P48" s="611"/>
    </row>
    <row r="49" customFormat="false" ht="13.8" hidden="false" customHeight="true" outlineLevel="0" collapsed="false">
      <c r="B49" s="661"/>
      <c r="C49" s="661"/>
      <c r="D49" s="661"/>
      <c r="E49" s="662" t="s">
        <v>264</v>
      </c>
      <c r="F49" s="658" t="s">
        <v>544</v>
      </c>
      <c r="G49" s="658"/>
      <c r="H49" s="658"/>
      <c r="I49" s="663" t="s">
        <v>545</v>
      </c>
      <c r="J49" s="664" t="s">
        <v>613</v>
      </c>
      <c r="K49" s="664"/>
      <c r="L49" s="664"/>
      <c r="M49" s="659"/>
      <c r="N49" s="652"/>
      <c r="O49" s="652"/>
      <c r="P49" s="611"/>
    </row>
    <row r="50" customFormat="false" ht="13.8" hidden="false" customHeight="false" outlineLevel="0" collapsed="false">
      <c r="B50" s="661"/>
      <c r="C50" s="661"/>
      <c r="D50" s="661"/>
      <c r="E50" s="662"/>
      <c r="F50" s="658"/>
      <c r="G50" s="658"/>
      <c r="H50" s="658"/>
      <c r="I50" s="663"/>
      <c r="J50" s="664"/>
      <c r="K50" s="664"/>
      <c r="L50" s="664"/>
      <c r="M50" s="659"/>
      <c r="N50" s="652"/>
      <c r="O50" s="652"/>
      <c r="P50" s="611"/>
    </row>
    <row r="51" customFormat="false" ht="13.8" hidden="false" customHeight="false" outlineLevel="0" collapsed="false">
      <c r="B51" s="656"/>
      <c r="C51" s="656"/>
      <c r="D51" s="656"/>
      <c r="E51" s="656"/>
      <c r="F51" s="656"/>
      <c r="G51" s="656"/>
      <c r="H51" s="656"/>
      <c r="I51" s="656"/>
      <c r="J51" s="656"/>
      <c r="K51" s="656"/>
      <c r="L51" s="656"/>
      <c r="M51" s="656"/>
      <c r="N51" s="656"/>
      <c r="O51" s="656"/>
      <c r="P51" s="656"/>
    </row>
    <row r="52" customFormat="false" ht="13.8" hidden="false" customHeight="false" outlineLevel="0" collapsed="false">
      <c r="B52" s="655" t="s">
        <v>547</v>
      </c>
      <c r="C52" s="655"/>
      <c r="D52" s="655"/>
      <c r="E52" s="655"/>
      <c r="F52" s="655"/>
      <c r="G52" s="655"/>
      <c r="H52" s="655"/>
      <c r="I52" s="655"/>
      <c r="J52" s="655"/>
      <c r="K52" s="655"/>
      <c r="L52" s="655"/>
      <c r="M52" s="655"/>
      <c r="N52" s="655"/>
      <c r="O52" s="655"/>
      <c r="P52" s="655"/>
    </row>
    <row r="53" customFormat="false" ht="13.8" hidden="false" customHeight="true" outlineLevel="0" collapsed="false">
      <c r="B53" s="665" t="n">
        <v>1</v>
      </c>
      <c r="C53" s="666" t="s">
        <v>614</v>
      </c>
      <c r="D53" s="666"/>
      <c r="E53" s="666"/>
      <c r="F53" s="666"/>
      <c r="G53" s="666"/>
      <c r="H53" s="666"/>
      <c r="I53" s="666"/>
      <c r="J53" s="666"/>
      <c r="K53" s="666"/>
      <c r="L53" s="666"/>
      <c r="M53" s="666"/>
      <c r="N53" s="666"/>
      <c r="O53" s="666"/>
      <c r="P53" s="655"/>
    </row>
    <row r="54" customFormat="false" ht="13.8" hidden="false" customHeight="false" outlineLevel="0" collapsed="false">
      <c r="B54" s="665"/>
      <c r="C54" s="666"/>
      <c r="D54" s="666"/>
      <c r="E54" s="666"/>
      <c r="F54" s="666"/>
      <c r="G54" s="666"/>
      <c r="H54" s="666"/>
      <c r="I54" s="666"/>
      <c r="J54" s="666"/>
      <c r="K54" s="666"/>
      <c r="L54" s="666"/>
      <c r="M54" s="666"/>
      <c r="N54" s="666"/>
      <c r="O54" s="666"/>
      <c r="P54" s="655"/>
    </row>
    <row r="55" customFormat="false" ht="13.8" hidden="false" customHeight="true" outlineLevel="0" collapsed="false">
      <c r="B55" s="665" t="n">
        <v>2</v>
      </c>
      <c r="C55" s="667" t="s">
        <v>615</v>
      </c>
      <c r="D55" s="667"/>
      <c r="E55" s="667"/>
      <c r="F55" s="667"/>
      <c r="G55" s="667"/>
      <c r="H55" s="667"/>
      <c r="I55" s="667"/>
      <c r="J55" s="667"/>
      <c r="K55" s="667"/>
      <c r="L55" s="667"/>
      <c r="M55" s="667"/>
      <c r="N55" s="667"/>
      <c r="O55" s="667"/>
      <c r="P55" s="655"/>
    </row>
    <row r="56" customFormat="false" ht="13.8" hidden="false" customHeight="false" outlineLevel="0" collapsed="false">
      <c r="B56" s="665"/>
      <c r="C56" s="667"/>
      <c r="D56" s="667"/>
      <c r="E56" s="667"/>
      <c r="F56" s="667"/>
      <c r="G56" s="667"/>
      <c r="H56" s="667"/>
      <c r="I56" s="667"/>
      <c r="J56" s="667"/>
      <c r="K56" s="667"/>
      <c r="L56" s="667"/>
      <c r="M56" s="667"/>
      <c r="N56" s="667"/>
      <c r="O56" s="667"/>
      <c r="P56" s="655"/>
    </row>
    <row r="57" customFormat="false" ht="13.8" hidden="false" customHeight="false" outlineLevel="0" collapsed="false">
      <c r="B57" s="655"/>
      <c r="C57" s="667"/>
      <c r="D57" s="667"/>
      <c r="E57" s="667"/>
      <c r="F57" s="667"/>
      <c r="G57" s="667"/>
      <c r="H57" s="667"/>
      <c r="I57" s="667"/>
      <c r="J57" s="667"/>
      <c r="K57" s="667"/>
      <c r="L57" s="667"/>
      <c r="M57" s="667"/>
      <c r="N57" s="667"/>
      <c r="O57" s="667"/>
      <c r="P57" s="655"/>
    </row>
    <row r="58" customFormat="false" ht="13.8" hidden="false" customHeight="true" outlineLevel="0" collapsed="false">
      <c r="B58" s="665" t="n">
        <v>3</v>
      </c>
      <c r="C58" s="667" t="s">
        <v>616</v>
      </c>
      <c r="D58" s="667"/>
      <c r="E58" s="667"/>
      <c r="F58" s="667"/>
      <c r="G58" s="667"/>
      <c r="H58" s="667"/>
      <c r="I58" s="667"/>
      <c r="J58" s="667"/>
      <c r="K58" s="667"/>
      <c r="L58" s="667"/>
      <c r="M58" s="667"/>
      <c r="N58" s="667"/>
      <c r="O58" s="667"/>
      <c r="P58" s="655"/>
    </row>
    <row r="59" customFormat="false" ht="12.75" hidden="false" customHeight="false" outlineLevel="0" collapsed="false">
      <c r="B59" s="665"/>
      <c r="C59" s="667"/>
      <c r="D59" s="667"/>
      <c r="E59" s="667"/>
      <c r="F59" s="667"/>
      <c r="G59" s="667"/>
      <c r="H59" s="667"/>
      <c r="I59" s="667"/>
      <c r="J59" s="667"/>
      <c r="K59" s="667"/>
      <c r="L59" s="667"/>
      <c r="M59" s="667"/>
      <c r="N59" s="667"/>
      <c r="O59" s="667"/>
      <c r="P59" s="655"/>
    </row>
    <row r="60" customFormat="false" ht="12.75" hidden="false" customHeight="false" outlineLevel="0" collapsed="false">
      <c r="B60" s="655"/>
      <c r="C60" s="667"/>
      <c r="D60" s="667"/>
      <c r="E60" s="667"/>
      <c r="F60" s="667"/>
      <c r="G60" s="667"/>
      <c r="H60" s="667"/>
      <c r="I60" s="667"/>
      <c r="J60" s="667"/>
      <c r="K60" s="667"/>
      <c r="L60" s="667"/>
      <c r="M60" s="667"/>
      <c r="N60" s="667"/>
      <c r="O60" s="667"/>
      <c r="P60" s="655"/>
    </row>
    <row r="61" customFormat="false" ht="12.75" hidden="false" customHeight="false" outlineLevel="0" collapsed="false">
      <c r="B61" s="611"/>
      <c r="C61" s="611"/>
      <c r="D61" s="611"/>
      <c r="E61" s="611"/>
      <c r="F61" s="611"/>
      <c r="G61" s="611"/>
      <c r="H61" s="611"/>
      <c r="I61" s="611"/>
      <c r="J61" s="611"/>
      <c r="K61" s="611"/>
      <c r="L61" s="611"/>
      <c r="M61" s="611"/>
      <c r="N61" s="611"/>
      <c r="O61" s="611"/>
      <c r="P61" s="611"/>
    </row>
  </sheetData>
  <mergeCells count="143">
    <mergeCell ref="B2:O2"/>
    <mergeCell ref="B3:N3"/>
    <mergeCell ref="B5:C5"/>
    <mergeCell ref="D5:H5"/>
    <mergeCell ref="J5:K5"/>
    <mergeCell ref="L5:O5"/>
    <mergeCell ref="B7:O7"/>
    <mergeCell ref="B8:D8"/>
    <mergeCell ref="E8:F8"/>
    <mergeCell ref="H8:I8"/>
    <mergeCell ref="K8:L8"/>
    <mergeCell ref="N8:O8"/>
    <mergeCell ref="B9:D9"/>
    <mergeCell ref="E9:G9"/>
    <mergeCell ref="H9:J9"/>
    <mergeCell ref="K9:M9"/>
    <mergeCell ref="N9:O9"/>
    <mergeCell ref="B11:O11"/>
    <mergeCell ref="B12:O12"/>
    <mergeCell ref="C13:F13"/>
    <mergeCell ref="G13:I13"/>
    <mergeCell ref="J13:K13"/>
    <mergeCell ref="L13:N13"/>
    <mergeCell ref="C14:F14"/>
    <mergeCell ref="G14:I14"/>
    <mergeCell ref="J14:K14"/>
    <mergeCell ref="L14:N14"/>
    <mergeCell ref="C15:F15"/>
    <mergeCell ref="G15:I15"/>
    <mergeCell ref="J15:K15"/>
    <mergeCell ref="L15:N15"/>
    <mergeCell ref="C16:F16"/>
    <mergeCell ref="G16:I16"/>
    <mergeCell ref="J16:K16"/>
    <mergeCell ref="L16:N16"/>
    <mergeCell ref="B17:B19"/>
    <mergeCell ref="C17:F17"/>
    <mergeCell ref="G17:I17"/>
    <mergeCell ref="J17:K17"/>
    <mergeCell ref="L17:N17"/>
    <mergeCell ref="C18:F18"/>
    <mergeCell ref="G18:I18"/>
    <mergeCell ref="J18:K18"/>
    <mergeCell ref="L18:N18"/>
    <mergeCell ref="C19:F19"/>
    <mergeCell ref="G19:I19"/>
    <mergeCell ref="J19:K19"/>
    <mergeCell ref="L19:N19"/>
    <mergeCell ref="C20:F20"/>
    <mergeCell ref="G20:I20"/>
    <mergeCell ref="J20:K20"/>
    <mergeCell ref="L20:N20"/>
    <mergeCell ref="C21:F21"/>
    <mergeCell ref="G21:I21"/>
    <mergeCell ref="J21:K21"/>
    <mergeCell ref="L21:N21"/>
    <mergeCell ref="C22:I22"/>
    <mergeCell ref="J22:K22"/>
    <mergeCell ref="L22:O22"/>
    <mergeCell ref="C23:F23"/>
    <mergeCell ref="G23:I23"/>
    <mergeCell ref="J23:K23"/>
    <mergeCell ref="L23:N23"/>
    <mergeCell ref="C24:F24"/>
    <mergeCell ref="G24:I24"/>
    <mergeCell ref="J24:K24"/>
    <mergeCell ref="L24:N24"/>
    <mergeCell ref="C25:F25"/>
    <mergeCell ref="G25:I25"/>
    <mergeCell ref="J25:K25"/>
    <mergeCell ref="L25:N25"/>
    <mergeCell ref="B26:B28"/>
    <mergeCell ref="C26:F26"/>
    <mergeCell ref="G26:I26"/>
    <mergeCell ref="J26:K26"/>
    <mergeCell ref="L26:N26"/>
    <mergeCell ref="C27:F27"/>
    <mergeCell ref="G27:I27"/>
    <mergeCell ref="J27:K27"/>
    <mergeCell ref="L27:N27"/>
    <mergeCell ref="C28:F28"/>
    <mergeCell ref="G28:I28"/>
    <mergeCell ref="J28:K28"/>
    <mergeCell ref="L28:N28"/>
    <mergeCell ref="C29:F29"/>
    <mergeCell ref="G29:I29"/>
    <mergeCell ref="J29:K29"/>
    <mergeCell ref="L29:N29"/>
    <mergeCell ref="C30:F30"/>
    <mergeCell ref="G30:I30"/>
    <mergeCell ref="J30:K30"/>
    <mergeCell ref="L30:N30"/>
    <mergeCell ref="C31:I31"/>
    <mergeCell ref="J31:K31"/>
    <mergeCell ref="L31:O31"/>
    <mergeCell ref="C32:F32"/>
    <mergeCell ref="G32:I32"/>
    <mergeCell ref="J32:K32"/>
    <mergeCell ref="L32:N32"/>
    <mergeCell ref="C33:F33"/>
    <mergeCell ref="G33:I33"/>
    <mergeCell ref="J33:K33"/>
    <mergeCell ref="L33:N33"/>
    <mergeCell ref="C34:F34"/>
    <mergeCell ref="G34:I34"/>
    <mergeCell ref="J34:K34"/>
    <mergeCell ref="L34:N34"/>
    <mergeCell ref="B35:B37"/>
    <mergeCell ref="C35:F35"/>
    <mergeCell ref="G35:I35"/>
    <mergeCell ref="J35:K35"/>
    <mergeCell ref="L35:N35"/>
    <mergeCell ref="C36:F36"/>
    <mergeCell ref="G36:I36"/>
    <mergeCell ref="J36:K36"/>
    <mergeCell ref="L36:N36"/>
    <mergeCell ref="C37:F37"/>
    <mergeCell ref="G37:I37"/>
    <mergeCell ref="J37:K37"/>
    <mergeCell ref="L37:N37"/>
    <mergeCell ref="C38:F38"/>
    <mergeCell ref="G38:I38"/>
    <mergeCell ref="J38:K38"/>
    <mergeCell ref="L38:N38"/>
    <mergeCell ref="C39:F39"/>
    <mergeCell ref="G39:I39"/>
    <mergeCell ref="J39:K39"/>
    <mergeCell ref="L39:N39"/>
    <mergeCell ref="C40:I40"/>
    <mergeCell ref="J40:K40"/>
    <mergeCell ref="L40:O40"/>
    <mergeCell ref="J41:O42"/>
    <mergeCell ref="C43:O43"/>
    <mergeCell ref="C44:O44"/>
    <mergeCell ref="B47:E48"/>
    <mergeCell ref="B49:D50"/>
    <mergeCell ref="E49:E50"/>
    <mergeCell ref="F49:H50"/>
    <mergeCell ref="I49:I50"/>
    <mergeCell ref="J49:L50"/>
    <mergeCell ref="C53:O54"/>
    <mergeCell ref="C55:O57"/>
    <mergeCell ref="C58:O60"/>
  </mergeCells>
  <printOptions headings="false" gridLines="false" gridLinesSet="true" horizontalCentered="true" verticalCentered="true"/>
  <pageMargins left="0.39375" right="0.39375" top="0.590972222222222" bottom="0.39375" header="0.275694444444444" footer="0.511811023622047"/>
  <pageSetup paperSize="9" scale="92"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B1:AQ138"/>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B5" activeCellId="0" sqref="B5"/>
    </sheetView>
  </sheetViews>
  <sheetFormatPr defaultColWidth="9.00390625" defaultRowHeight="12.75" customHeight="false" zeroHeight="false" outlineLevelRow="0" outlineLevelCol="0"/>
  <cols>
    <col collapsed="false" customWidth="true" hidden="false" outlineLevel="0" max="1" min="1" style="70" width="1.44"/>
    <col collapsed="false" customWidth="true" hidden="false" outlineLevel="0" max="2" min="2" style="70" width="4.22"/>
    <col collapsed="false" customWidth="true" hidden="false" outlineLevel="0" max="3" min="3" style="70" width="3.33"/>
    <col collapsed="false" customWidth="true" hidden="false" outlineLevel="0" max="4" min="4" style="70" width="0.44"/>
    <col collapsed="false" customWidth="true" hidden="false" outlineLevel="0" max="40" min="5" style="70" width="3.11"/>
    <col collapsed="false" customWidth="true" hidden="false" outlineLevel="0" max="41" min="41" style="70" width="1.44"/>
    <col collapsed="false" customWidth="false" hidden="false" outlineLevel="0" max="42" min="42" style="71" width="9"/>
    <col collapsed="false" customWidth="false" hidden="false" outlineLevel="0" max="16384" min="43" style="70" width="9"/>
  </cols>
  <sheetData>
    <row r="1" s="72" customFormat="true" ht="13.8" hidden="false" customHeight="false" outlineLevel="0" collapsed="false">
      <c r="AP1" s="73"/>
    </row>
    <row r="2" s="72" customFormat="true" ht="13.8" hidden="false" customHeight="false" outlineLevel="0" collapsed="false">
      <c r="B2" s="73" t="s">
        <v>58</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row>
    <row r="3" s="72" customFormat="true" ht="14.25" hidden="false" customHeight="true" outlineLevel="0" collapsed="false">
      <c r="AB3" s="74" t="s">
        <v>59</v>
      </c>
      <c r="AC3" s="74"/>
      <c r="AD3" s="74"/>
      <c r="AE3" s="74"/>
      <c r="AF3" s="74"/>
      <c r="AG3" s="75"/>
      <c r="AH3" s="75"/>
      <c r="AI3" s="75"/>
      <c r="AJ3" s="75"/>
      <c r="AK3" s="75"/>
      <c r="AL3" s="75"/>
      <c r="AM3" s="75"/>
      <c r="AN3" s="75"/>
      <c r="AO3" s="76"/>
      <c r="AP3" s="73"/>
    </row>
    <row r="4" s="72" customFormat="true" ht="13.8" hidden="false" customHeight="false" outlineLevel="0" collapsed="false">
      <c r="AP4" s="77"/>
    </row>
    <row r="5" s="72" customFormat="true" ht="13.8" hidden="false" customHeight="false" outlineLevel="0" collapsed="false">
      <c r="B5" s="78" t="s">
        <v>60</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row>
    <row r="6" s="72" customFormat="true" ht="13.8" hidden="false" customHeight="false" outlineLevel="0" collapsed="false">
      <c r="B6" s="78" t="s">
        <v>61</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row>
    <row r="7" s="72" customFormat="true" ht="13.5" hidden="false" customHeight="true" outlineLevel="0" collapsed="false">
      <c r="AE7" s="79" t="s">
        <v>62</v>
      </c>
      <c r="AF7" s="78"/>
      <c r="AG7" s="78"/>
      <c r="AH7" s="72" t="s">
        <v>63</v>
      </c>
      <c r="AI7" s="78"/>
      <c r="AJ7" s="78"/>
      <c r="AK7" s="72" t="s">
        <v>64</v>
      </c>
      <c r="AL7" s="78"/>
      <c r="AM7" s="78"/>
      <c r="AN7" s="72" t="s">
        <v>65</v>
      </c>
    </row>
    <row r="8" s="72" customFormat="true" ht="13.8" hidden="false" customHeight="false" outlineLevel="0" collapsed="false">
      <c r="B8" s="78"/>
      <c r="C8" s="78"/>
      <c r="D8" s="78"/>
      <c r="E8" s="78"/>
      <c r="F8" s="78"/>
      <c r="G8" s="78"/>
      <c r="H8" s="78" t="s">
        <v>66</v>
      </c>
      <c r="I8" s="78"/>
      <c r="J8" s="78"/>
      <c r="K8" s="72" t="s">
        <v>67</v>
      </c>
      <c r="L8" s="80"/>
      <c r="M8" s="80"/>
      <c r="N8" s="80"/>
      <c r="O8" s="80"/>
      <c r="P8" s="80"/>
      <c r="Q8" s="80"/>
      <c r="R8" s="80"/>
      <c r="S8" s="80"/>
      <c r="T8" s="80"/>
    </row>
    <row r="9" s="72" customFormat="true" ht="13.8" hidden="false" customHeight="false" outlineLevel="0" collapsed="false">
      <c r="AA9" s="79" t="s">
        <v>68</v>
      </c>
      <c r="AB9" s="81"/>
      <c r="AC9" s="81"/>
      <c r="AD9" s="81"/>
      <c r="AE9" s="81"/>
      <c r="AF9" s="81"/>
      <c r="AG9" s="81"/>
      <c r="AH9" s="81"/>
      <c r="AI9" s="81"/>
      <c r="AJ9" s="81"/>
      <c r="AK9" s="81"/>
      <c r="AL9" s="81"/>
      <c r="AM9" s="81"/>
      <c r="AN9" s="81"/>
    </row>
    <row r="10" s="72" customFormat="true" ht="13.8" hidden="false" customHeight="false" outlineLevel="0" collapsed="false">
      <c r="Z10" s="72" t="s">
        <v>69</v>
      </c>
      <c r="AA10" s="79"/>
      <c r="AB10" s="81"/>
      <c r="AC10" s="81"/>
      <c r="AD10" s="81"/>
      <c r="AE10" s="81"/>
      <c r="AF10" s="81"/>
      <c r="AG10" s="81"/>
      <c r="AH10" s="81"/>
      <c r="AI10" s="81"/>
      <c r="AJ10" s="81"/>
      <c r="AK10" s="81"/>
      <c r="AL10" s="81"/>
      <c r="AM10" s="81"/>
      <c r="AN10" s="81"/>
    </row>
    <row r="11" s="72" customFormat="true" ht="13.8" hidden="false" customHeight="false" outlineLevel="0" collapsed="false">
      <c r="AA11" s="79" t="s">
        <v>70</v>
      </c>
      <c r="AB11" s="81"/>
      <c r="AC11" s="81"/>
      <c r="AD11" s="81"/>
      <c r="AE11" s="81"/>
      <c r="AF11" s="81"/>
      <c r="AG11" s="81"/>
      <c r="AH11" s="81"/>
      <c r="AI11" s="81"/>
      <c r="AJ11" s="81"/>
      <c r="AK11" s="81"/>
      <c r="AL11" s="81"/>
      <c r="AM11" s="81"/>
      <c r="AN11" s="81"/>
    </row>
    <row r="12" s="72" customFormat="true" ht="13.8" hidden="false" customHeight="false" outlineLevel="0" collapsed="false">
      <c r="B12" s="73"/>
      <c r="C12" s="81" t="s">
        <v>71</v>
      </c>
      <c r="D12" s="81"/>
      <c r="E12" s="81"/>
      <c r="F12" s="81"/>
      <c r="G12" s="81"/>
      <c r="H12" s="81"/>
      <c r="I12" s="81"/>
      <c r="J12" s="81"/>
      <c r="K12" s="81"/>
      <c r="L12" s="81"/>
      <c r="M12" s="81"/>
      <c r="N12" s="81"/>
      <c r="O12" s="81"/>
      <c r="P12" s="81"/>
      <c r="Q12" s="81"/>
      <c r="R12" s="81"/>
      <c r="S12" s="81"/>
      <c r="T12" s="81"/>
      <c r="U12" s="81"/>
      <c r="V12" s="81"/>
      <c r="W12" s="81"/>
      <c r="X12" s="73"/>
      <c r="Y12" s="73"/>
      <c r="Z12" s="73"/>
      <c r="AA12" s="73"/>
      <c r="AB12" s="73"/>
      <c r="AC12" s="73"/>
      <c r="AD12" s="73"/>
      <c r="AE12" s="73"/>
      <c r="AF12" s="73"/>
    </row>
    <row r="13" s="72" customFormat="true" ht="6.75" hidden="false" customHeight="true" outlineLevel="0" collapsed="false">
      <c r="C13" s="73"/>
      <c r="D13" s="73"/>
    </row>
    <row r="14" s="72" customFormat="true" ht="14.25" hidden="false" customHeight="true" outlineLevel="0" collapsed="false">
      <c r="B14" s="82" t="s">
        <v>72</v>
      </c>
      <c r="C14" s="83" t="s">
        <v>73</v>
      </c>
      <c r="D14" s="83"/>
      <c r="E14" s="83"/>
      <c r="F14" s="83"/>
      <c r="G14" s="83"/>
      <c r="H14" s="83"/>
      <c r="I14" s="83"/>
      <c r="J14" s="83"/>
      <c r="K14" s="83"/>
      <c r="L14" s="83"/>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row>
    <row r="15" s="72" customFormat="true" ht="14.25" hidden="false" customHeight="true" outlineLevel="0" collapsed="false">
      <c r="B15" s="82"/>
      <c r="C15" s="85" t="s">
        <v>74</v>
      </c>
      <c r="D15" s="85"/>
      <c r="E15" s="85"/>
      <c r="F15" s="85"/>
      <c r="G15" s="85"/>
      <c r="H15" s="85"/>
      <c r="I15" s="85"/>
      <c r="J15" s="85"/>
      <c r="K15" s="85"/>
      <c r="L15" s="85"/>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row>
    <row r="16" s="72" customFormat="true" ht="13.5" hidden="false" customHeight="true" outlineLevel="0" collapsed="false">
      <c r="B16" s="82"/>
      <c r="C16" s="87" t="s">
        <v>75</v>
      </c>
      <c r="D16" s="87"/>
      <c r="E16" s="87"/>
      <c r="F16" s="87"/>
      <c r="G16" s="87"/>
      <c r="H16" s="87"/>
      <c r="I16" s="87"/>
      <c r="J16" s="87"/>
      <c r="K16" s="87"/>
      <c r="L16" s="87"/>
      <c r="M16" s="88" t="s">
        <v>76</v>
      </c>
      <c r="N16" s="88"/>
      <c r="O16" s="88"/>
      <c r="P16" s="88"/>
      <c r="Q16" s="88"/>
      <c r="R16" s="88"/>
      <c r="S16" s="88"/>
      <c r="T16" s="89" t="s">
        <v>77</v>
      </c>
      <c r="U16" s="88"/>
      <c r="V16" s="88"/>
      <c r="W16" s="88"/>
      <c r="X16" s="89" t="s">
        <v>78</v>
      </c>
      <c r="Y16" s="90"/>
      <c r="Z16" s="90"/>
      <c r="AA16" s="90"/>
      <c r="AB16" s="90"/>
      <c r="AC16" s="90"/>
      <c r="AD16" s="90"/>
      <c r="AE16" s="90"/>
      <c r="AF16" s="90"/>
      <c r="AG16" s="90"/>
      <c r="AH16" s="90"/>
      <c r="AI16" s="90"/>
      <c r="AJ16" s="90"/>
      <c r="AK16" s="90"/>
      <c r="AL16" s="90"/>
      <c r="AM16" s="90"/>
      <c r="AN16" s="90"/>
    </row>
    <row r="17" s="72" customFormat="true" ht="13.5" hidden="false" customHeight="true" outlineLevel="0" collapsed="false">
      <c r="B17" s="82"/>
      <c r="C17" s="87"/>
      <c r="D17" s="87"/>
      <c r="E17" s="87"/>
      <c r="F17" s="87"/>
      <c r="G17" s="87"/>
      <c r="H17" s="87"/>
      <c r="I17" s="87"/>
      <c r="J17" s="87"/>
      <c r="K17" s="87"/>
      <c r="L17" s="87"/>
      <c r="M17" s="91" t="s">
        <v>79</v>
      </c>
      <c r="N17" s="91"/>
      <c r="O17" s="91"/>
      <c r="P17" s="91"/>
      <c r="Q17" s="92" t="s">
        <v>80</v>
      </c>
      <c r="R17" s="91"/>
      <c r="S17" s="91"/>
      <c r="T17" s="91"/>
      <c r="U17" s="91"/>
      <c r="V17" s="91" t="s">
        <v>81</v>
      </c>
      <c r="W17" s="91"/>
      <c r="X17" s="93"/>
      <c r="Y17" s="93"/>
      <c r="Z17" s="93"/>
      <c r="AA17" s="93"/>
      <c r="AB17" s="93"/>
      <c r="AC17" s="93"/>
      <c r="AD17" s="93"/>
      <c r="AE17" s="93"/>
      <c r="AF17" s="93"/>
      <c r="AG17" s="93"/>
      <c r="AH17" s="93"/>
      <c r="AI17" s="93"/>
      <c r="AJ17" s="93"/>
      <c r="AK17" s="93"/>
      <c r="AL17" s="93"/>
      <c r="AM17" s="93"/>
      <c r="AN17" s="93"/>
    </row>
    <row r="18" s="72" customFormat="true" ht="13.5" hidden="false" customHeight="true" outlineLevel="0" collapsed="false">
      <c r="B18" s="82"/>
      <c r="C18" s="87"/>
      <c r="D18" s="87"/>
      <c r="E18" s="87"/>
      <c r="F18" s="87"/>
      <c r="G18" s="87"/>
      <c r="H18" s="87"/>
      <c r="I18" s="87"/>
      <c r="J18" s="87"/>
      <c r="K18" s="87"/>
      <c r="L18" s="87"/>
      <c r="M18" s="94" t="s">
        <v>82</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row>
    <row r="19" s="72" customFormat="true" ht="14.25" hidden="false" customHeight="true" outlineLevel="0" collapsed="false">
      <c r="B19" s="82"/>
      <c r="C19" s="87" t="s">
        <v>83</v>
      </c>
      <c r="D19" s="87"/>
      <c r="E19" s="87"/>
      <c r="F19" s="87"/>
      <c r="G19" s="87"/>
      <c r="H19" s="87"/>
      <c r="I19" s="87"/>
      <c r="J19" s="87"/>
      <c r="K19" s="87"/>
      <c r="L19" s="87"/>
      <c r="M19" s="74" t="s">
        <v>84</v>
      </c>
      <c r="N19" s="74"/>
      <c r="O19" s="74"/>
      <c r="P19" s="74"/>
      <c r="Q19" s="74"/>
      <c r="R19" s="75"/>
      <c r="S19" s="75"/>
      <c r="T19" s="75"/>
      <c r="U19" s="75"/>
      <c r="V19" s="75"/>
      <c r="W19" s="75"/>
      <c r="X19" s="75"/>
      <c r="Y19" s="75"/>
      <c r="Z19" s="75"/>
      <c r="AA19" s="75"/>
      <c r="AB19" s="95" t="s">
        <v>85</v>
      </c>
      <c r="AC19" s="95"/>
      <c r="AD19" s="95"/>
      <c r="AE19" s="95"/>
      <c r="AF19" s="95"/>
      <c r="AG19" s="75"/>
      <c r="AH19" s="75"/>
      <c r="AI19" s="75"/>
      <c r="AJ19" s="75"/>
      <c r="AK19" s="75"/>
      <c r="AL19" s="75"/>
      <c r="AM19" s="75"/>
      <c r="AN19" s="75"/>
    </row>
    <row r="20" s="70" customFormat="true" ht="14.25" hidden="false" customHeight="true" outlineLevel="0" collapsed="false">
      <c r="B20" s="82"/>
      <c r="C20" s="96" t="s">
        <v>86</v>
      </c>
      <c r="D20" s="96"/>
      <c r="E20" s="96"/>
      <c r="F20" s="96"/>
      <c r="G20" s="96"/>
      <c r="H20" s="96"/>
      <c r="I20" s="96"/>
      <c r="J20" s="96"/>
      <c r="K20" s="96"/>
      <c r="L20" s="96"/>
      <c r="M20" s="97"/>
      <c r="N20" s="97"/>
      <c r="O20" s="97"/>
      <c r="P20" s="97"/>
      <c r="Q20" s="97"/>
      <c r="R20" s="97"/>
      <c r="S20" s="97"/>
      <c r="T20" s="97"/>
      <c r="U20" s="97"/>
      <c r="V20" s="74" t="s">
        <v>87</v>
      </c>
      <c r="W20" s="74"/>
      <c r="X20" s="74"/>
      <c r="Y20" s="74"/>
      <c r="Z20" s="74"/>
      <c r="AA20" s="74"/>
      <c r="AB20" s="97"/>
      <c r="AC20" s="97"/>
      <c r="AD20" s="97"/>
      <c r="AE20" s="97"/>
      <c r="AF20" s="97"/>
      <c r="AG20" s="97"/>
      <c r="AH20" s="97"/>
      <c r="AI20" s="97"/>
      <c r="AJ20" s="97"/>
      <c r="AK20" s="97"/>
      <c r="AL20" s="97"/>
      <c r="AM20" s="97"/>
      <c r="AN20" s="97"/>
    </row>
    <row r="21" s="70" customFormat="true" ht="14.25" hidden="false" customHeight="true" outlineLevel="0" collapsed="false">
      <c r="B21" s="82"/>
      <c r="C21" s="98" t="s">
        <v>88</v>
      </c>
      <c r="D21" s="98"/>
      <c r="E21" s="98"/>
      <c r="F21" s="98"/>
      <c r="G21" s="98"/>
      <c r="H21" s="98"/>
      <c r="I21" s="98"/>
      <c r="J21" s="98"/>
      <c r="K21" s="98"/>
      <c r="L21" s="98"/>
      <c r="M21" s="74" t="s">
        <v>89</v>
      </c>
      <c r="N21" s="74"/>
      <c r="O21" s="74"/>
      <c r="P21" s="74"/>
      <c r="Q21" s="74"/>
      <c r="R21" s="99"/>
      <c r="S21" s="99"/>
      <c r="T21" s="99"/>
      <c r="U21" s="99"/>
      <c r="V21" s="99"/>
      <c r="W21" s="99"/>
      <c r="X21" s="99"/>
      <c r="Y21" s="99"/>
      <c r="Z21" s="99"/>
      <c r="AA21" s="99"/>
      <c r="AB21" s="100" t="s">
        <v>90</v>
      </c>
      <c r="AC21" s="100"/>
      <c r="AD21" s="100"/>
      <c r="AE21" s="100"/>
      <c r="AF21" s="100"/>
      <c r="AG21" s="99"/>
      <c r="AH21" s="99"/>
      <c r="AI21" s="99"/>
      <c r="AJ21" s="99"/>
      <c r="AK21" s="99"/>
      <c r="AL21" s="99"/>
      <c r="AM21" s="99"/>
      <c r="AN21" s="99"/>
    </row>
    <row r="22" s="70" customFormat="true" ht="13.5" hidden="false" customHeight="true" outlineLevel="0" collapsed="false">
      <c r="B22" s="82"/>
      <c r="C22" s="87" t="s">
        <v>91</v>
      </c>
      <c r="D22" s="87"/>
      <c r="E22" s="87"/>
      <c r="F22" s="87"/>
      <c r="G22" s="87"/>
      <c r="H22" s="87"/>
      <c r="I22" s="87"/>
      <c r="J22" s="87"/>
      <c r="K22" s="87"/>
      <c r="L22" s="87"/>
      <c r="M22" s="88" t="s">
        <v>76</v>
      </c>
      <c r="N22" s="88"/>
      <c r="O22" s="88"/>
      <c r="P22" s="88"/>
      <c r="Q22" s="88"/>
      <c r="R22" s="88"/>
      <c r="S22" s="88"/>
      <c r="T22" s="89" t="s">
        <v>77</v>
      </c>
      <c r="U22" s="88"/>
      <c r="V22" s="88"/>
      <c r="W22" s="88"/>
      <c r="X22" s="89" t="s">
        <v>78</v>
      </c>
      <c r="Y22" s="90"/>
      <c r="Z22" s="90"/>
      <c r="AA22" s="90"/>
      <c r="AB22" s="90"/>
      <c r="AC22" s="90"/>
      <c r="AD22" s="90"/>
      <c r="AE22" s="90"/>
      <c r="AF22" s="90"/>
      <c r="AG22" s="90"/>
      <c r="AH22" s="90"/>
      <c r="AI22" s="90"/>
      <c r="AJ22" s="90"/>
      <c r="AK22" s="90"/>
      <c r="AL22" s="90"/>
      <c r="AM22" s="90"/>
      <c r="AN22" s="90"/>
    </row>
    <row r="23" s="70" customFormat="true" ht="14.25" hidden="false" customHeight="true" outlineLevel="0" collapsed="false">
      <c r="B23" s="82"/>
      <c r="C23" s="87"/>
      <c r="D23" s="87"/>
      <c r="E23" s="87"/>
      <c r="F23" s="87"/>
      <c r="G23" s="87"/>
      <c r="H23" s="87"/>
      <c r="I23" s="87"/>
      <c r="J23" s="87"/>
      <c r="K23" s="87"/>
      <c r="L23" s="87"/>
      <c r="M23" s="91" t="s">
        <v>79</v>
      </c>
      <c r="N23" s="91"/>
      <c r="O23" s="91"/>
      <c r="P23" s="91"/>
      <c r="Q23" s="92" t="s">
        <v>80</v>
      </c>
      <c r="R23" s="91"/>
      <c r="S23" s="91"/>
      <c r="T23" s="91"/>
      <c r="U23" s="91"/>
      <c r="V23" s="91" t="s">
        <v>81</v>
      </c>
      <c r="W23" s="91"/>
      <c r="X23" s="93"/>
      <c r="Y23" s="93"/>
      <c r="Z23" s="93"/>
      <c r="AA23" s="93"/>
      <c r="AB23" s="93"/>
      <c r="AC23" s="93"/>
      <c r="AD23" s="93"/>
      <c r="AE23" s="93"/>
      <c r="AF23" s="93"/>
      <c r="AG23" s="93"/>
      <c r="AH23" s="93"/>
      <c r="AI23" s="93"/>
      <c r="AJ23" s="93"/>
      <c r="AK23" s="93"/>
      <c r="AL23" s="93"/>
      <c r="AM23" s="93"/>
      <c r="AN23" s="93"/>
    </row>
    <row r="24" s="70" customFormat="true" ht="13.8" hidden="false" customHeight="false" outlineLevel="0" collapsed="false">
      <c r="B24" s="82"/>
      <c r="C24" s="87"/>
      <c r="D24" s="87"/>
      <c r="E24" s="87"/>
      <c r="F24" s="87"/>
      <c r="G24" s="87"/>
      <c r="H24" s="87"/>
      <c r="I24" s="87"/>
      <c r="J24" s="87"/>
      <c r="K24" s="87"/>
      <c r="L24" s="87"/>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row>
    <row r="25" s="70" customFormat="true" ht="13.5" hidden="false" customHeight="true" outlineLevel="0" collapsed="false">
      <c r="B25" s="101" t="s">
        <v>92</v>
      </c>
      <c r="C25" s="83" t="s">
        <v>73</v>
      </c>
      <c r="D25" s="83"/>
      <c r="E25" s="83"/>
      <c r="F25" s="83"/>
      <c r="G25" s="83"/>
      <c r="H25" s="83"/>
      <c r="I25" s="83"/>
      <c r="J25" s="83"/>
      <c r="K25" s="83"/>
      <c r="L25" s="83"/>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row>
    <row r="26" s="70" customFormat="true" ht="13.5" hidden="false" customHeight="true" outlineLevel="0" collapsed="false">
      <c r="B26" s="101"/>
      <c r="C26" s="85" t="s">
        <v>93</v>
      </c>
      <c r="D26" s="85"/>
      <c r="E26" s="85"/>
      <c r="F26" s="85"/>
      <c r="G26" s="85"/>
      <c r="H26" s="85"/>
      <c r="I26" s="85"/>
      <c r="J26" s="85"/>
      <c r="K26" s="85"/>
      <c r="L26" s="85"/>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row>
    <row r="27" s="70" customFormat="true" ht="13.5" hidden="false" customHeight="true" outlineLevel="0" collapsed="false">
      <c r="B27" s="101"/>
      <c r="C27" s="87" t="s">
        <v>94</v>
      </c>
      <c r="D27" s="87"/>
      <c r="E27" s="87"/>
      <c r="F27" s="87"/>
      <c r="G27" s="87"/>
      <c r="H27" s="87"/>
      <c r="I27" s="87"/>
      <c r="J27" s="87"/>
      <c r="K27" s="87"/>
      <c r="L27" s="87"/>
      <c r="M27" s="88" t="s">
        <v>76</v>
      </c>
      <c r="N27" s="88"/>
      <c r="O27" s="88"/>
      <c r="P27" s="88"/>
      <c r="Q27" s="88"/>
      <c r="R27" s="88"/>
      <c r="S27" s="88"/>
      <c r="T27" s="89" t="s">
        <v>77</v>
      </c>
      <c r="U27" s="88"/>
      <c r="V27" s="88"/>
      <c r="W27" s="88"/>
      <c r="X27" s="89" t="s">
        <v>78</v>
      </c>
      <c r="Y27" s="90"/>
      <c r="Z27" s="90"/>
      <c r="AA27" s="90"/>
      <c r="AB27" s="90"/>
      <c r="AC27" s="90"/>
      <c r="AD27" s="90"/>
      <c r="AE27" s="90"/>
      <c r="AF27" s="90"/>
      <c r="AG27" s="90"/>
      <c r="AH27" s="90"/>
      <c r="AI27" s="90"/>
      <c r="AJ27" s="90"/>
      <c r="AK27" s="90"/>
      <c r="AL27" s="90"/>
      <c r="AM27" s="90"/>
      <c r="AN27" s="90"/>
    </row>
    <row r="28" s="70" customFormat="true" ht="14.25" hidden="false" customHeight="true" outlineLevel="0" collapsed="false">
      <c r="B28" s="101"/>
      <c r="C28" s="87"/>
      <c r="D28" s="87"/>
      <c r="E28" s="87"/>
      <c r="F28" s="87"/>
      <c r="G28" s="87"/>
      <c r="H28" s="87"/>
      <c r="I28" s="87"/>
      <c r="J28" s="87"/>
      <c r="K28" s="87"/>
      <c r="L28" s="87"/>
      <c r="M28" s="91" t="s">
        <v>79</v>
      </c>
      <c r="N28" s="91"/>
      <c r="O28" s="91"/>
      <c r="P28" s="91"/>
      <c r="Q28" s="92" t="s">
        <v>80</v>
      </c>
      <c r="R28" s="91"/>
      <c r="S28" s="91"/>
      <c r="T28" s="91"/>
      <c r="U28" s="91"/>
      <c r="V28" s="91" t="s">
        <v>81</v>
      </c>
      <c r="W28" s="91"/>
      <c r="X28" s="93"/>
      <c r="Y28" s="93"/>
      <c r="Z28" s="93"/>
      <c r="AA28" s="93"/>
      <c r="AB28" s="93"/>
      <c r="AC28" s="93"/>
      <c r="AD28" s="93"/>
      <c r="AE28" s="93"/>
      <c r="AF28" s="93"/>
      <c r="AG28" s="93"/>
      <c r="AH28" s="93"/>
      <c r="AI28" s="93"/>
      <c r="AJ28" s="93"/>
      <c r="AK28" s="93"/>
      <c r="AL28" s="93"/>
      <c r="AM28" s="93"/>
      <c r="AN28" s="93"/>
    </row>
    <row r="29" s="70" customFormat="true" ht="13.8" hidden="false" customHeight="false" outlineLevel="0" collapsed="false">
      <c r="B29" s="101"/>
      <c r="C29" s="87"/>
      <c r="D29" s="87"/>
      <c r="E29" s="87"/>
      <c r="F29" s="87"/>
      <c r="G29" s="87"/>
      <c r="H29" s="87"/>
      <c r="I29" s="87"/>
      <c r="J29" s="87"/>
      <c r="K29" s="87"/>
      <c r="L29" s="87"/>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row>
    <row r="30" s="70" customFormat="true" ht="14.25" hidden="false" customHeight="true" outlineLevel="0" collapsed="false">
      <c r="B30" s="101"/>
      <c r="C30" s="87" t="s">
        <v>83</v>
      </c>
      <c r="D30" s="87"/>
      <c r="E30" s="87"/>
      <c r="F30" s="87"/>
      <c r="G30" s="87"/>
      <c r="H30" s="87"/>
      <c r="I30" s="87"/>
      <c r="J30" s="87"/>
      <c r="K30" s="87"/>
      <c r="L30" s="87"/>
      <c r="M30" s="74" t="s">
        <v>84</v>
      </c>
      <c r="N30" s="74"/>
      <c r="O30" s="74"/>
      <c r="P30" s="74"/>
      <c r="Q30" s="74"/>
      <c r="R30" s="75"/>
      <c r="S30" s="75"/>
      <c r="T30" s="75"/>
      <c r="U30" s="75"/>
      <c r="V30" s="75"/>
      <c r="W30" s="75"/>
      <c r="X30" s="75"/>
      <c r="Y30" s="75"/>
      <c r="Z30" s="75"/>
      <c r="AA30" s="75"/>
      <c r="AB30" s="95" t="s">
        <v>85</v>
      </c>
      <c r="AC30" s="95"/>
      <c r="AD30" s="95"/>
      <c r="AE30" s="95"/>
      <c r="AF30" s="95"/>
      <c r="AG30" s="75"/>
      <c r="AH30" s="75"/>
      <c r="AI30" s="75"/>
      <c r="AJ30" s="75"/>
      <c r="AK30" s="75"/>
      <c r="AL30" s="75"/>
      <c r="AM30" s="75"/>
      <c r="AN30" s="75"/>
    </row>
    <row r="31" s="70" customFormat="true" ht="13.5" hidden="false" customHeight="true" outlineLevel="0" collapsed="false">
      <c r="B31" s="101"/>
      <c r="C31" s="102" t="s">
        <v>95</v>
      </c>
      <c r="D31" s="102"/>
      <c r="E31" s="102"/>
      <c r="F31" s="102"/>
      <c r="G31" s="102"/>
      <c r="H31" s="102"/>
      <c r="I31" s="102"/>
      <c r="J31" s="102"/>
      <c r="K31" s="102"/>
      <c r="L31" s="102"/>
      <c r="M31" s="88" t="s">
        <v>76</v>
      </c>
      <c r="N31" s="88"/>
      <c r="O31" s="88"/>
      <c r="P31" s="88"/>
      <c r="Q31" s="88"/>
      <c r="R31" s="88"/>
      <c r="S31" s="88"/>
      <c r="T31" s="89" t="s">
        <v>77</v>
      </c>
      <c r="U31" s="88"/>
      <c r="V31" s="88"/>
      <c r="W31" s="88"/>
      <c r="X31" s="89" t="s">
        <v>78</v>
      </c>
      <c r="Y31" s="90"/>
      <c r="Z31" s="90"/>
      <c r="AA31" s="90"/>
      <c r="AB31" s="90"/>
      <c r="AC31" s="90"/>
      <c r="AD31" s="90"/>
      <c r="AE31" s="90"/>
      <c r="AF31" s="90"/>
      <c r="AG31" s="90"/>
      <c r="AH31" s="90"/>
      <c r="AI31" s="90"/>
      <c r="AJ31" s="90"/>
      <c r="AK31" s="90"/>
      <c r="AL31" s="90"/>
      <c r="AM31" s="90"/>
      <c r="AN31" s="90"/>
    </row>
    <row r="32" s="70" customFormat="true" ht="14.25" hidden="false" customHeight="true" outlineLevel="0" collapsed="false">
      <c r="B32" s="101"/>
      <c r="C32" s="102"/>
      <c r="D32" s="102"/>
      <c r="E32" s="102"/>
      <c r="F32" s="102"/>
      <c r="G32" s="102"/>
      <c r="H32" s="102"/>
      <c r="I32" s="102"/>
      <c r="J32" s="102"/>
      <c r="K32" s="102"/>
      <c r="L32" s="102"/>
      <c r="M32" s="91" t="s">
        <v>79</v>
      </c>
      <c r="N32" s="91"/>
      <c r="O32" s="91"/>
      <c r="P32" s="91"/>
      <c r="Q32" s="92" t="s">
        <v>80</v>
      </c>
      <c r="R32" s="91"/>
      <c r="S32" s="91"/>
      <c r="T32" s="91"/>
      <c r="U32" s="91"/>
      <c r="V32" s="91" t="s">
        <v>81</v>
      </c>
      <c r="W32" s="91"/>
      <c r="X32" s="93"/>
      <c r="Y32" s="93"/>
      <c r="Z32" s="93"/>
      <c r="AA32" s="93"/>
      <c r="AB32" s="93"/>
      <c r="AC32" s="93"/>
      <c r="AD32" s="93"/>
      <c r="AE32" s="93"/>
      <c r="AF32" s="93"/>
      <c r="AG32" s="93"/>
      <c r="AH32" s="93"/>
      <c r="AI32" s="93"/>
      <c r="AJ32" s="93"/>
      <c r="AK32" s="93"/>
      <c r="AL32" s="93"/>
      <c r="AM32" s="93"/>
      <c r="AN32" s="93"/>
    </row>
    <row r="33" s="70" customFormat="true" ht="13.8" hidden="false" customHeight="false" outlineLevel="0" collapsed="false">
      <c r="B33" s="101"/>
      <c r="C33" s="102"/>
      <c r="D33" s="102"/>
      <c r="E33" s="102"/>
      <c r="F33" s="102"/>
      <c r="G33" s="102"/>
      <c r="H33" s="102"/>
      <c r="I33" s="102"/>
      <c r="J33" s="102"/>
      <c r="K33" s="102"/>
      <c r="L33" s="102"/>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row>
    <row r="34" s="70" customFormat="true" ht="14.25" hidden="false" customHeight="true" outlineLevel="0" collapsed="false">
      <c r="B34" s="101"/>
      <c r="C34" s="87" t="s">
        <v>83</v>
      </c>
      <c r="D34" s="87"/>
      <c r="E34" s="87"/>
      <c r="F34" s="87"/>
      <c r="G34" s="87"/>
      <c r="H34" s="87"/>
      <c r="I34" s="87"/>
      <c r="J34" s="87"/>
      <c r="K34" s="87"/>
      <c r="L34" s="87"/>
      <c r="M34" s="74" t="s">
        <v>84</v>
      </c>
      <c r="N34" s="74"/>
      <c r="O34" s="74"/>
      <c r="P34" s="74"/>
      <c r="Q34" s="74"/>
      <c r="R34" s="75"/>
      <c r="S34" s="75"/>
      <c r="T34" s="75"/>
      <c r="U34" s="75"/>
      <c r="V34" s="75"/>
      <c r="W34" s="75"/>
      <c r="X34" s="75"/>
      <c r="Y34" s="75"/>
      <c r="Z34" s="75"/>
      <c r="AA34" s="75"/>
      <c r="AB34" s="95" t="s">
        <v>85</v>
      </c>
      <c r="AC34" s="95"/>
      <c r="AD34" s="95"/>
      <c r="AE34" s="95"/>
      <c r="AF34" s="95"/>
      <c r="AG34" s="75"/>
      <c r="AH34" s="75"/>
      <c r="AI34" s="75"/>
      <c r="AJ34" s="75"/>
      <c r="AK34" s="75"/>
      <c r="AL34" s="75"/>
      <c r="AM34" s="75"/>
      <c r="AN34" s="75"/>
    </row>
    <row r="35" s="70" customFormat="true" ht="14.25" hidden="false" customHeight="true" outlineLevel="0" collapsed="false">
      <c r="B35" s="101"/>
      <c r="C35" s="87" t="s">
        <v>96</v>
      </c>
      <c r="D35" s="87"/>
      <c r="E35" s="87"/>
      <c r="F35" s="87"/>
      <c r="G35" s="87"/>
      <c r="H35" s="87"/>
      <c r="I35" s="87"/>
      <c r="J35" s="87"/>
      <c r="K35" s="87"/>
      <c r="L35" s="87"/>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row>
    <row r="36" s="70" customFormat="true" ht="13.5" hidden="false" customHeight="true" outlineLevel="0" collapsed="false">
      <c r="B36" s="101"/>
      <c r="C36" s="87" t="s">
        <v>97</v>
      </c>
      <c r="D36" s="87"/>
      <c r="E36" s="87"/>
      <c r="F36" s="87"/>
      <c r="G36" s="87"/>
      <c r="H36" s="87"/>
      <c r="I36" s="87"/>
      <c r="J36" s="87"/>
      <c r="K36" s="87"/>
      <c r="L36" s="87"/>
      <c r="M36" s="88" t="s">
        <v>76</v>
      </c>
      <c r="N36" s="88"/>
      <c r="O36" s="88"/>
      <c r="P36" s="88"/>
      <c r="Q36" s="88"/>
      <c r="R36" s="88"/>
      <c r="S36" s="88"/>
      <c r="T36" s="89" t="s">
        <v>77</v>
      </c>
      <c r="U36" s="88"/>
      <c r="V36" s="88"/>
      <c r="W36" s="88"/>
      <c r="X36" s="89" t="s">
        <v>78</v>
      </c>
      <c r="Y36" s="90"/>
      <c r="Z36" s="90"/>
      <c r="AA36" s="90"/>
      <c r="AB36" s="90"/>
      <c r="AC36" s="90"/>
      <c r="AD36" s="90"/>
      <c r="AE36" s="90"/>
      <c r="AF36" s="90"/>
      <c r="AG36" s="90"/>
      <c r="AH36" s="90"/>
      <c r="AI36" s="90"/>
      <c r="AJ36" s="90"/>
      <c r="AK36" s="90"/>
      <c r="AL36" s="90"/>
      <c r="AM36" s="90"/>
      <c r="AN36" s="90"/>
    </row>
    <row r="37" s="70" customFormat="true" ht="14.25" hidden="false" customHeight="true" outlineLevel="0" collapsed="false">
      <c r="B37" s="101"/>
      <c r="C37" s="87"/>
      <c r="D37" s="87"/>
      <c r="E37" s="87"/>
      <c r="F37" s="87"/>
      <c r="G37" s="87"/>
      <c r="H37" s="87"/>
      <c r="I37" s="87"/>
      <c r="J37" s="87"/>
      <c r="K37" s="87"/>
      <c r="L37" s="87"/>
      <c r="M37" s="91" t="s">
        <v>79</v>
      </c>
      <c r="N37" s="91"/>
      <c r="O37" s="91"/>
      <c r="P37" s="91"/>
      <c r="Q37" s="92" t="s">
        <v>80</v>
      </c>
      <c r="R37" s="91"/>
      <c r="S37" s="91"/>
      <c r="T37" s="91"/>
      <c r="U37" s="91"/>
      <c r="V37" s="91" t="s">
        <v>81</v>
      </c>
      <c r="W37" s="91"/>
      <c r="X37" s="93"/>
      <c r="Y37" s="93"/>
      <c r="Z37" s="93"/>
      <c r="AA37" s="93"/>
      <c r="AB37" s="93"/>
      <c r="AC37" s="93"/>
      <c r="AD37" s="93"/>
      <c r="AE37" s="93"/>
      <c r="AF37" s="93"/>
      <c r="AG37" s="93"/>
      <c r="AH37" s="93"/>
      <c r="AI37" s="93"/>
      <c r="AJ37" s="93"/>
      <c r="AK37" s="93"/>
      <c r="AL37" s="93"/>
      <c r="AM37" s="93"/>
      <c r="AN37" s="93"/>
    </row>
    <row r="38" s="70" customFormat="true" ht="13.8" hidden="false" customHeight="false" outlineLevel="0" collapsed="false">
      <c r="B38" s="101"/>
      <c r="C38" s="87"/>
      <c r="D38" s="87"/>
      <c r="E38" s="87"/>
      <c r="F38" s="87"/>
      <c r="G38" s="87"/>
      <c r="H38" s="87"/>
      <c r="I38" s="87"/>
      <c r="J38" s="87"/>
      <c r="K38" s="87"/>
      <c r="L38" s="87"/>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row>
    <row r="39" s="70" customFormat="true" ht="13.5" hidden="false" customHeight="true" outlineLevel="0" collapsed="false">
      <c r="B39" s="103" t="s">
        <v>98</v>
      </c>
      <c r="C39" s="104" t="s">
        <v>99</v>
      </c>
      <c r="D39" s="104"/>
      <c r="E39" s="104"/>
      <c r="F39" s="104"/>
      <c r="G39" s="104"/>
      <c r="H39" s="104"/>
      <c r="I39" s="104"/>
      <c r="J39" s="104"/>
      <c r="K39" s="104"/>
      <c r="L39" s="104"/>
      <c r="M39" s="105" t="s">
        <v>100</v>
      </c>
      <c r="N39" s="105"/>
      <c r="O39" s="106" t="s">
        <v>101</v>
      </c>
      <c r="P39" s="107"/>
      <c r="Q39" s="108"/>
      <c r="R39" s="75" t="s">
        <v>102</v>
      </c>
      <c r="S39" s="75"/>
      <c r="T39" s="75"/>
      <c r="U39" s="75"/>
      <c r="V39" s="75"/>
      <c r="W39" s="75"/>
      <c r="X39" s="75"/>
      <c r="Y39" s="75"/>
      <c r="Z39" s="75"/>
      <c r="AA39" s="109" t="s">
        <v>103</v>
      </c>
      <c r="AB39" s="109"/>
      <c r="AC39" s="109"/>
      <c r="AD39" s="109"/>
      <c r="AE39" s="110" t="s">
        <v>104</v>
      </c>
      <c r="AF39" s="110"/>
      <c r="AG39" s="110"/>
      <c r="AH39" s="110"/>
      <c r="AI39" s="111" t="s">
        <v>105</v>
      </c>
      <c r="AJ39" s="111"/>
      <c r="AK39" s="111"/>
      <c r="AL39" s="111"/>
      <c r="AM39" s="111"/>
      <c r="AN39" s="111"/>
    </row>
    <row r="40" s="70" customFormat="true" ht="14.25" hidden="false" customHeight="true" outlineLevel="0" collapsed="false">
      <c r="B40" s="103"/>
      <c r="C40" s="104"/>
      <c r="D40" s="104"/>
      <c r="E40" s="104"/>
      <c r="F40" s="104"/>
      <c r="G40" s="104"/>
      <c r="H40" s="104"/>
      <c r="I40" s="104"/>
      <c r="J40" s="104"/>
      <c r="K40" s="104"/>
      <c r="L40" s="104"/>
      <c r="M40" s="105"/>
      <c r="N40" s="105"/>
      <c r="O40" s="112" t="s">
        <v>106</v>
      </c>
      <c r="P40" s="113"/>
      <c r="Q40" s="114"/>
      <c r="R40" s="75"/>
      <c r="S40" s="75"/>
      <c r="T40" s="75"/>
      <c r="U40" s="75"/>
      <c r="V40" s="75"/>
      <c r="W40" s="75"/>
      <c r="X40" s="75"/>
      <c r="Y40" s="75"/>
      <c r="Z40" s="75"/>
      <c r="AA40" s="115" t="s">
        <v>107</v>
      </c>
      <c r="AB40" s="71"/>
      <c r="AC40" s="71"/>
      <c r="AD40" s="71"/>
      <c r="AE40" s="116" t="s">
        <v>108</v>
      </c>
      <c r="AF40" s="116"/>
      <c r="AG40" s="116"/>
      <c r="AH40" s="116"/>
      <c r="AI40" s="117" t="s">
        <v>109</v>
      </c>
      <c r="AJ40" s="117"/>
      <c r="AK40" s="117"/>
      <c r="AL40" s="117"/>
      <c r="AM40" s="117"/>
      <c r="AN40" s="117"/>
    </row>
    <row r="41" s="70" customFormat="true" ht="14.25" hidden="false" customHeight="true" outlineLevel="0" collapsed="false">
      <c r="B41" s="103"/>
      <c r="C41" s="118" t="s">
        <v>110</v>
      </c>
      <c r="D41" s="119"/>
      <c r="E41" s="120" t="s">
        <v>111</v>
      </c>
      <c r="F41" s="120"/>
      <c r="G41" s="120"/>
      <c r="H41" s="120"/>
      <c r="I41" s="120"/>
      <c r="J41" s="120"/>
      <c r="K41" s="120"/>
      <c r="L41" s="120"/>
      <c r="M41" s="121"/>
      <c r="N41" s="121"/>
      <c r="O41" s="122"/>
      <c r="P41" s="122"/>
      <c r="Q41" s="122"/>
      <c r="R41" s="123" t="s">
        <v>7</v>
      </c>
      <c r="S41" s="124" t="s">
        <v>112</v>
      </c>
      <c r="T41" s="124"/>
      <c r="U41" s="125" t="s">
        <v>7</v>
      </c>
      <c r="V41" s="124" t="s">
        <v>113</v>
      </c>
      <c r="W41" s="124"/>
      <c r="X41" s="125" t="s">
        <v>7</v>
      </c>
      <c r="Y41" s="126" t="s">
        <v>114</v>
      </c>
      <c r="Z41" s="126"/>
      <c r="AA41" s="127"/>
      <c r="AB41" s="127"/>
      <c r="AC41" s="127"/>
      <c r="AD41" s="127"/>
      <c r="AE41" s="127"/>
      <c r="AF41" s="127"/>
      <c r="AG41" s="127"/>
      <c r="AH41" s="127"/>
      <c r="AI41" s="123" t="s">
        <v>7</v>
      </c>
      <c r="AJ41" s="124" t="s">
        <v>115</v>
      </c>
      <c r="AK41" s="124"/>
      <c r="AL41" s="125" t="s">
        <v>7</v>
      </c>
      <c r="AM41" s="126" t="s">
        <v>116</v>
      </c>
      <c r="AN41" s="126"/>
    </row>
    <row r="42" s="70" customFormat="true" ht="14.25" hidden="false" customHeight="true" outlineLevel="0" collapsed="false">
      <c r="B42" s="103"/>
      <c r="C42" s="118"/>
      <c r="D42" s="119"/>
      <c r="E42" s="120" t="s">
        <v>117</v>
      </c>
      <c r="F42" s="120"/>
      <c r="G42" s="120"/>
      <c r="H42" s="120"/>
      <c r="I42" s="120"/>
      <c r="J42" s="120"/>
      <c r="K42" s="120"/>
      <c r="L42" s="120"/>
      <c r="M42" s="121"/>
      <c r="N42" s="121"/>
      <c r="O42" s="122"/>
      <c r="P42" s="122"/>
      <c r="Q42" s="122"/>
      <c r="R42" s="123" t="s">
        <v>7</v>
      </c>
      <c r="S42" s="124" t="s">
        <v>112</v>
      </c>
      <c r="T42" s="124"/>
      <c r="U42" s="125" t="s">
        <v>7</v>
      </c>
      <c r="V42" s="124" t="s">
        <v>113</v>
      </c>
      <c r="W42" s="124"/>
      <c r="X42" s="125" t="s">
        <v>7</v>
      </c>
      <c r="Y42" s="126" t="s">
        <v>114</v>
      </c>
      <c r="Z42" s="126"/>
      <c r="AA42" s="127"/>
      <c r="AB42" s="127"/>
      <c r="AC42" s="127"/>
      <c r="AD42" s="127"/>
      <c r="AE42" s="127"/>
      <c r="AF42" s="127"/>
      <c r="AG42" s="127"/>
      <c r="AH42" s="127"/>
      <c r="AI42" s="123" t="s">
        <v>7</v>
      </c>
      <c r="AJ42" s="124" t="s">
        <v>115</v>
      </c>
      <c r="AK42" s="124"/>
      <c r="AL42" s="125" t="s">
        <v>7</v>
      </c>
      <c r="AM42" s="126" t="s">
        <v>116</v>
      </c>
      <c r="AN42" s="126"/>
    </row>
    <row r="43" s="70" customFormat="true" ht="14.25" hidden="false" customHeight="true" outlineLevel="0" collapsed="false">
      <c r="B43" s="103"/>
      <c r="C43" s="118"/>
      <c r="D43" s="119"/>
      <c r="E43" s="120" t="s">
        <v>118</v>
      </c>
      <c r="F43" s="120"/>
      <c r="G43" s="120"/>
      <c r="H43" s="120"/>
      <c r="I43" s="120"/>
      <c r="J43" s="120"/>
      <c r="K43" s="120"/>
      <c r="L43" s="120"/>
      <c r="M43" s="121"/>
      <c r="N43" s="121"/>
      <c r="O43" s="122"/>
      <c r="P43" s="122"/>
      <c r="Q43" s="122"/>
      <c r="R43" s="123" t="s">
        <v>7</v>
      </c>
      <c r="S43" s="124" t="s">
        <v>112</v>
      </c>
      <c r="T43" s="124"/>
      <c r="U43" s="125" t="s">
        <v>7</v>
      </c>
      <c r="V43" s="124" t="s">
        <v>113</v>
      </c>
      <c r="W43" s="124"/>
      <c r="X43" s="125" t="s">
        <v>7</v>
      </c>
      <c r="Y43" s="126" t="s">
        <v>114</v>
      </c>
      <c r="Z43" s="126"/>
      <c r="AA43" s="127"/>
      <c r="AB43" s="127"/>
      <c r="AC43" s="127"/>
      <c r="AD43" s="127"/>
      <c r="AE43" s="127"/>
      <c r="AF43" s="127"/>
      <c r="AG43" s="127"/>
      <c r="AH43" s="127"/>
      <c r="AI43" s="123" t="s">
        <v>7</v>
      </c>
      <c r="AJ43" s="124" t="s">
        <v>115</v>
      </c>
      <c r="AK43" s="124"/>
      <c r="AL43" s="125" t="s">
        <v>7</v>
      </c>
      <c r="AM43" s="126" t="s">
        <v>116</v>
      </c>
      <c r="AN43" s="126"/>
    </row>
    <row r="44" s="70" customFormat="true" ht="14.25" hidden="false" customHeight="true" outlineLevel="0" collapsed="false">
      <c r="B44" s="103"/>
      <c r="C44" s="118"/>
      <c r="D44" s="119"/>
      <c r="E44" s="120" t="s">
        <v>119</v>
      </c>
      <c r="F44" s="120"/>
      <c r="G44" s="120"/>
      <c r="H44" s="120"/>
      <c r="I44" s="120"/>
      <c r="J44" s="120"/>
      <c r="K44" s="120"/>
      <c r="L44" s="120"/>
      <c r="M44" s="121"/>
      <c r="N44" s="121"/>
      <c r="O44" s="122"/>
      <c r="P44" s="122"/>
      <c r="Q44" s="122"/>
      <c r="R44" s="123" t="s">
        <v>7</v>
      </c>
      <c r="S44" s="124" t="s">
        <v>112</v>
      </c>
      <c r="T44" s="124"/>
      <c r="U44" s="125" t="s">
        <v>7</v>
      </c>
      <c r="V44" s="124" t="s">
        <v>113</v>
      </c>
      <c r="W44" s="124"/>
      <c r="X44" s="125" t="s">
        <v>7</v>
      </c>
      <c r="Y44" s="126" t="s">
        <v>114</v>
      </c>
      <c r="Z44" s="126"/>
      <c r="AA44" s="127"/>
      <c r="AB44" s="127"/>
      <c r="AC44" s="127"/>
      <c r="AD44" s="127"/>
      <c r="AE44" s="127"/>
      <c r="AF44" s="127"/>
      <c r="AG44" s="127"/>
      <c r="AH44" s="127"/>
      <c r="AI44" s="123" t="s">
        <v>7</v>
      </c>
      <c r="AJ44" s="124" t="s">
        <v>115</v>
      </c>
      <c r="AK44" s="124"/>
      <c r="AL44" s="125" t="s">
        <v>7</v>
      </c>
      <c r="AM44" s="126" t="s">
        <v>116</v>
      </c>
      <c r="AN44" s="126"/>
    </row>
    <row r="45" s="70" customFormat="true" ht="14.25" hidden="false" customHeight="true" outlineLevel="0" collapsed="false">
      <c r="B45" s="103"/>
      <c r="C45" s="118"/>
      <c r="D45" s="119"/>
      <c r="E45" s="120" t="s">
        <v>120</v>
      </c>
      <c r="F45" s="120"/>
      <c r="G45" s="120"/>
      <c r="H45" s="120"/>
      <c r="I45" s="120"/>
      <c r="J45" s="120"/>
      <c r="K45" s="120"/>
      <c r="L45" s="120"/>
      <c r="M45" s="121"/>
      <c r="N45" s="121"/>
      <c r="O45" s="122"/>
      <c r="P45" s="122"/>
      <c r="Q45" s="122"/>
      <c r="R45" s="123" t="s">
        <v>7</v>
      </c>
      <c r="S45" s="124" t="s">
        <v>112</v>
      </c>
      <c r="T45" s="124"/>
      <c r="U45" s="125" t="s">
        <v>7</v>
      </c>
      <c r="V45" s="124" t="s">
        <v>113</v>
      </c>
      <c r="W45" s="124"/>
      <c r="X45" s="125" t="s">
        <v>7</v>
      </c>
      <c r="Y45" s="126" t="s">
        <v>114</v>
      </c>
      <c r="Z45" s="126"/>
      <c r="AA45" s="127"/>
      <c r="AB45" s="127"/>
      <c r="AC45" s="127"/>
      <c r="AD45" s="127"/>
      <c r="AE45" s="127"/>
      <c r="AF45" s="127"/>
      <c r="AG45" s="127"/>
      <c r="AH45" s="127"/>
      <c r="AI45" s="123" t="s">
        <v>7</v>
      </c>
      <c r="AJ45" s="124" t="s">
        <v>115</v>
      </c>
      <c r="AK45" s="124"/>
      <c r="AL45" s="125" t="s">
        <v>7</v>
      </c>
      <c r="AM45" s="126" t="s">
        <v>116</v>
      </c>
      <c r="AN45" s="126"/>
    </row>
    <row r="46" s="70" customFormat="true" ht="14.25" hidden="false" customHeight="true" outlineLevel="0" collapsed="false">
      <c r="B46" s="103"/>
      <c r="C46" s="118"/>
      <c r="D46" s="119"/>
      <c r="E46" s="128" t="s">
        <v>121</v>
      </c>
      <c r="F46" s="128"/>
      <c r="G46" s="128"/>
      <c r="H46" s="128"/>
      <c r="I46" s="128"/>
      <c r="J46" s="128"/>
      <c r="K46" s="128"/>
      <c r="L46" s="128"/>
      <c r="M46" s="121"/>
      <c r="N46" s="121"/>
      <c r="O46" s="122"/>
      <c r="P46" s="122"/>
      <c r="Q46" s="122"/>
      <c r="R46" s="123" t="s">
        <v>7</v>
      </c>
      <c r="S46" s="124" t="s">
        <v>112</v>
      </c>
      <c r="T46" s="124"/>
      <c r="U46" s="125" t="s">
        <v>7</v>
      </c>
      <c r="V46" s="124" t="s">
        <v>113</v>
      </c>
      <c r="W46" s="124"/>
      <c r="X46" s="125" t="s">
        <v>7</v>
      </c>
      <c r="Y46" s="126" t="s">
        <v>114</v>
      </c>
      <c r="Z46" s="126"/>
      <c r="AA46" s="127"/>
      <c r="AB46" s="127"/>
      <c r="AC46" s="127"/>
      <c r="AD46" s="127"/>
      <c r="AE46" s="127"/>
      <c r="AF46" s="127"/>
      <c r="AG46" s="127"/>
      <c r="AH46" s="127"/>
      <c r="AI46" s="123" t="s">
        <v>7</v>
      </c>
      <c r="AJ46" s="124" t="s">
        <v>115</v>
      </c>
      <c r="AK46" s="124"/>
      <c r="AL46" s="125" t="s">
        <v>7</v>
      </c>
      <c r="AM46" s="126" t="s">
        <v>116</v>
      </c>
      <c r="AN46" s="126"/>
    </row>
    <row r="47" s="70" customFormat="true" ht="14.25" hidden="false" customHeight="true" outlineLevel="0" collapsed="false">
      <c r="B47" s="103"/>
      <c r="C47" s="118"/>
      <c r="D47" s="119"/>
      <c r="E47" s="128" t="s">
        <v>122</v>
      </c>
      <c r="F47" s="128"/>
      <c r="G47" s="128"/>
      <c r="H47" s="128"/>
      <c r="I47" s="128"/>
      <c r="J47" s="128"/>
      <c r="K47" s="128"/>
      <c r="L47" s="128"/>
      <c r="M47" s="121"/>
      <c r="N47" s="121"/>
      <c r="O47" s="122"/>
      <c r="P47" s="122"/>
      <c r="Q47" s="122"/>
      <c r="R47" s="123" t="s">
        <v>7</v>
      </c>
      <c r="S47" s="124" t="s">
        <v>112</v>
      </c>
      <c r="T47" s="124"/>
      <c r="U47" s="125" t="s">
        <v>7</v>
      </c>
      <c r="V47" s="124" t="s">
        <v>113</v>
      </c>
      <c r="W47" s="124"/>
      <c r="X47" s="125" t="s">
        <v>7</v>
      </c>
      <c r="Y47" s="126" t="s">
        <v>114</v>
      </c>
      <c r="Z47" s="126"/>
      <c r="AA47" s="127"/>
      <c r="AB47" s="127"/>
      <c r="AC47" s="127"/>
      <c r="AD47" s="127"/>
      <c r="AE47" s="127"/>
      <c r="AF47" s="127"/>
      <c r="AG47" s="127"/>
      <c r="AH47" s="127"/>
      <c r="AI47" s="123" t="s">
        <v>7</v>
      </c>
      <c r="AJ47" s="124" t="s">
        <v>115</v>
      </c>
      <c r="AK47" s="124"/>
      <c r="AL47" s="125" t="s">
        <v>7</v>
      </c>
      <c r="AM47" s="126" t="s">
        <v>116</v>
      </c>
      <c r="AN47" s="126"/>
    </row>
    <row r="48" s="70" customFormat="true" ht="14.25" hidden="false" customHeight="true" outlineLevel="0" collapsed="false">
      <c r="B48" s="103"/>
      <c r="C48" s="118"/>
      <c r="D48" s="129"/>
      <c r="E48" s="128" t="s">
        <v>123</v>
      </c>
      <c r="F48" s="128"/>
      <c r="G48" s="128"/>
      <c r="H48" s="128"/>
      <c r="I48" s="128"/>
      <c r="J48" s="128"/>
      <c r="K48" s="128"/>
      <c r="L48" s="128"/>
      <c r="M48" s="121"/>
      <c r="N48" s="121"/>
      <c r="O48" s="122"/>
      <c r="P48" s="122"/>
      <c r="Q48" s="122"/>
      <c r="R48" s="123" t="s">
        <v>7</v>
      </c>
      <c r="S48" s="124" t="s">
        <v>112</v>
      </c>
      <c r="T48" s="124"/>
      <c r="U48" s="125" t="s">
        <v>7</v>
      </c>
      <c r="V48" s="124" t="s">
        <v>113</v>
      </c>
      <c r="W48" s="124"/>
      <c r="X48" s="125" t="s">
        <v>7</v>
      </c>
      <c r="Y48" s="126" t="s">
        <v>114</v>
      </c>
      <c r="Z48" s="126"/>
      <c r="AA48" s="127"/>
      <c r="AB48" s="127"/>
      <c r="AC48" s="127"/>
      <c r="AD48" s="127"/>
      <c r="AE48" s="127"/>
      <c r="AF48" s="127"/>
      <c r="AG48" s="127"/>
      <c r="AH48" s="127"/>
      <c r="AI48" s="123" t="s">
        <v>7</v>
      </c>
      <c r="AJ48" s="124" t="s">
        <v>115</v>
      </c>
      <c r="AK48" s="124"/>
      <c r="AL48" s="125" t="s">
        <v>7</v>
      </c>
      <c r="AM48" s="126" t="s">
        <v>116</v>
      </c>
      <c r="AN48" s="126"/>
    </row>
    <row r="49" s="70" customFormat="true" ht="14.25" hidden="false" customHeight="true" outlineLevel="0" collapsed="false">
      <c r="B49" s="103"/>
      <c r="C49" s="118"/>
      <c r="D49" s="129"/>
      <c r="E49" s="130" t="s">
        <v>124</v>
      </c>
      <c r="F49" s="130"/>
      <c r="G49" s="130"/>
      <c r="H49" s="130"/>
      <c r="I49" s="130"/>
      <c r="J49" s="130"/>
      <c r="K49" s="130"/>
      <c r="L49" s="130"/>
      <c r="M49" s="121"/>
      <c r="N49" s="121"/>
      <c r="O49" s="122"/>
      <c r="P49" s="122"/>
      <c r="Q49" s="122"/>
      <c r="R49" s="123" t="s">
        <v>7</v>
      </c>
      <c r="S49" s="124" t="s">
        <v>112</v>
      </c>
      <c r="T49" s="124"/>
      <c r="U49" s="125" t="s">
        <v>7</v>
      </c>
      <c r="V49" s="124" t="s">
        <v>113</v>
      </c>
      <c r="W49" s="124"/>
      <c r="X49" s="125" t="s">
        <v>7</v>
      </c>
      <c r="Y49" s="126" t="s">
        <v>114</v>
      </c>
      <c r="Z49" s="126"/>
      <c r="AA49" s="127"/>
      <c r="AB49" s="127"/>
      <c r="AC49" s="127"/>
      <c r="AD49" s="127"/>
      <c r="AE49" s="127"/>
      <c r="AF49" s="127"/>
      <c r="AG49" s="127"/>
      <c r="AH49" s="127"/>
      <c r="AI49" s="123" t="s">
        <v>7</v>
      </c>
      <c r="AJ49" s="124" t="s">
        <v>115</v>
      </c>
      <c r="AK49" s="124"/>
      <c r="AL49" s="125" t="s">
        <v>7</v>
      </c>
      <c r="AM49" s="126" t="s">
        <v>116</v>
      </c>
      <c r="AN49" s="126"/>
    </row>
    <row r="50" s="70" customFormat="true" ht="14.25" hidden="false" customHeight="true" outlineLevel="0" collapsed="false">
      <c r="B50" s="103"/>
      <c r="C50" s="118"/>
      <c r="D50" s="129"/>
      <c r="E50" s="131" t="s">
        <v>125</v>
      </c>
      <c r="F50" s="131"/>
      <c r="G50" s="131"/>
      <c r="H50" s="131"/>
      <c r="I50" s="131"/>
      <c r="J50" s="131"/>
      <c r="K50" s="131"/>
      <c r="L50" s="131"/>
      <c r="M50" s="121"/>
      <c r="N50" s="121"/>
      <c r="O50" s="122"/>
      <c r="P50" s="122"/>
      <c r="Q50" s="122"/>
      <c r="R50" s="123" t="s">
        <v>7</v>
      </c>
      <c r="S50" s="124" t="s">
        <v>112</v>
      </c>
      <c r="T50" s="124"/>
      <c r="U50" s="125" t="s">
        <v>7</v>
      </c>
      <c r="V50" s="124" t="s">
        <v>113</v>
      </c>
      <c r="W50" s="124"/>
      <c r="X50" s="125" t="s">
        <v>7</v>
      </c>
      <c r="Y50" s="126" t="s">
        <v>114</v>
      </c>
      <c r="Z50" s="126"/>
      <c r="AA50" s="127"/>
      <c r="AB50" s="127"/>
      <c r="AC50" s="127"/>
      <c r="AD50" s="127"/>
      <c r="AE50" s="127"/>
      <c r="AF50" s="127"/>
      <c r="AG50" s="127"/>
      <c r="AH50" s="127"/>
      <c r="AI50" s="123" t="s">
        <v>7</v>
      </c>
      <c r="AJ50" s="124" t="s">
        <v>115</v>
      </c>
      <c r="AK50" s="124"/>
      <c r="AL50" s="125" t="s">
        <v>7</v>
      </c>
      <c r="AM50" s="126" t="s">
        <v>116</v>
      </c>
      <c r="AN50" s="126"/>
    </row>
    <row r="51" s="70" customFormat="true" ht="14.25" hidden="false" customHeight="true" outlineLevel="0" collapsed="false">
      <c r="B51" s="103"/>
      <c r="C51" s="118"/>
      <c r="D51" s="132"/>
      <c r="E51" s="133" t="s">
        <v>126</v>
      </c>
      <c r="F51" s="133"/>
      <c r="G51" s="133"/>
      <c r="H51" s="133"/>
      <c r="I51" s="133"/>
      <c r="J51" s="133"/>
      <c r="K51" s="133"/>
      <c r="L51" s="133"/>
      <c r="M51" s="121"/>
      <c r="N51" s="121"/>
      <c r="O51" s="122"/>
      <c r="P51" s="122"/>
      <c r="Q51" s="122"/>
      <c r="R51" s="123" t="s">
        <v>7</v>
      </c>
      <c r="S51" s="124" t="s">
        <v>112</v>
      </c>
      <c r="T51" s="124"/>
      <c r="U51" s="125" t="s">
        <v>7</v>
      </c>
      <c r="V51" s="124" t="s">
        <v>113</v>
      </c>
      <c r="W51" s="124"/>
      <c r="X51" s="125" t="s">
        <v>7</v>
      </c>
      <c r="Y51" s="126" t="s">
        <v>114</v>
      </c>
      <c r="Z51" s="126"/>
      <c r="AA51" s="127"/>
      <c r="AB51" s="127"/>
      <c r="AC51" s="127"/>
      <c r="AD51" s="127"/>
      <c r="AE51" s="127"/>
      <c r="AF51" s="127"/>
      <c r="AG51" s="127"/>
      <c r="AH51" s="127"/>
      <c r="AI51" s="123" t="s">
        <v>7</v>
      </c>
      <c r="AJ51" s="124" t="s">
        <v>115</v>
      </c>
      <c r="AK51" s="124"/>
      <c r="AL51" s="125" t="s">
        <v>7</v>
      </c>
      <c r="AM51" s="126" t="s">
        <v>116</v>
      </c>
      <c r="AN51" s="126"/>
    </row>
    <row r="52" s="70" customFormat="true" ht="14.25" hidden="false" customHeight="true" outlineLevel="0" collapsed="false">
      <c r="B52" s="103"/>
      <c r="C52" s="118"/>
      <c r="D52" s="119"/>
      <c r="E52" s="128" t="s">
        <v>127</v>
      </c>
      <c r="F52" s="128"/>
      <c r="G52" s="128"/>
      <c r="H52" s="128"/>
      <c r="I52" s="128"/>
      <c r="J52" s="128"/>
      <c r="K52" s="128"/>
      <c r="L52" s="128"/>
      <c r="M52" s="121"/>
      <c r="N52" s="121"/>
      <c r="O52" s="122"/>
      <c r="P52" s="122"/>
      <c r="Q52" s="122"/>
      <c r="R52" s="123" t="s">
        <v>7</v>
      </c>
      <c r="S52" s="124" t="s">
        <v>112</v>
      </c>
      <c r="T52" s="124"/>
      <c r="U52" s="125" t="s">
        <v>7</v>
      </c>
      <c r="V52" s="124" t="s">
        <v>113</v>
      </c>
      <c r="W52" s="124"/>
      <c r="X52" s="125" t="s">
        <v>7</v>
      </c>
      <c r="Y52" s="126" t="s">
        <v>114</v>
      </c>
      <c r="Z52" s="126"/>
      <c r="AA52" s="127"/>
      <c r="AB52" s="127"/>
      <c r="AC52" s="127"/>
      <c r="AD52" s="127"/>
      <c r="AE52" s="127"/>
      <c r="AF52" s="127"/>
      <c r="AG52" s="127"/>
      <c r="AH52" s="127"/>
      <c r="AI52" s="123" t="s">
        <v>7</v>
      </c>
      <c r="AJ52" s="124" t="s">
        <v>115</v>
      </c>
      <c r="AK52" s="124"/>
      <c r="AL52" s="125" t="s">
        <v>7</v>
      </c>
      <c r="AM52" s="126" t="s">
        <v>116</v>
      </c>
      <c r="AN52" s="126"/>
    </row>
    <row r="53" s="70" customFormat="true" ht="14.25" hidden="false" customHeight="true" outlineLevel="0" collapsed="false">
      <c r="B53" s="103"/>
      <c r="C53" s="118"/>
      <c r="D53" s="119"/>
      <c r="E53" s="128" t="s">
        <v>128</v>
      </c>
      <c r="F53" s="128"/>
      <c r="G53" s="128"/>
      <c r="H53" s="128"/>
      <c r="I53" s="128"/>
      <c r="J53" s="128"/>
      <c r="K53" s="128"/>
      <c r="L53" s="128"/>
      <c r="M53" s="121"/>
      <c r="N53" s="121"/>
      <c r="O53" s="122"/>
      <c r="P53" s="122"/>
      <c r="Q53" s="122"/>
      <c r="R53" s="123" t="s">
        <v>7</v>
      </c>
      <c r="S53" s="124" t="s">
        <v>112</v>
      </c>
      <c r="T53" s="124"/>
      <c r="U53" s="125" t="s">
        <v>7</v>
      </c>
      <c r="V53" s="124" t="s">
        <v>113</v>
      </c>
      <c r="W53" s="124"/>
      <c r="X53" s="125" t="s">
        <v>7</v>
      </c>
      <c r="Y53" s="126" t="s">
        <v>114</v>
      </c>
      <c r="Z53" s="126"/>
      <c r="AA53" s="127"/>
      <c r="AB53" s="127"/>
      <c r="AC53" s="127"/>
      <c r="AD53" s="127"/>
      <c r="AE53" s="127"/>
      <c r="AF53" s="127"/>
      <c r="AG53" s="127"/>
      <c r="AH53" s="127"/>
      <c r="AI53" s="123" t="s">
        <v>7</v>
      </c>
      <c r="AJ53" s="124" t="s">
        <v>115</v>
      </c>
      <c r="AK53" s="124"/>
      <c r="AL53" s="125" t="s">
        <v>7</v>
      </c>
      <c r="AM53" s="126" t="s">
        <v>116</v>
      </c>
      <c r="AN53" s="126"/>
    </row>
    <row r="54" s="70" customFormat="true" ht="14.25" hidden="false" customHeight="true" outlineLevel="0" collapsed="false">
      <c r="B54" s="134"/>
      <c r="C54" s="135" t="s">
        <v>129</v>
      </c>
      <c r="D54" s="135"/>
      <c r="E54" s="135"/>
      <c r="F54" s="135"/>
      <c r="G54" s="135"/>
      <c r="H54" s="135"/>
      <c r="I54" s="135"/>
      <c r="J54" s="135"/>
      <c r="K54" s="135"/>
      <c r="L54" s="135"/>
      <c r="M54" s="121"/>
      <c r="N54" s="121"/>
      <c r="O54" s="122"/>
      <c r="P54" s="122"/>
      <c r="Q54" s="122"/>
      <c r="R54" s="123" t="s">
        <v>7</v>
      </c>
      <c r="S54" s="124" t="s">
        <v>112</v>
      </c>
      <c r="T54" s="124"/>
      <c r="U54" s="125" t="s">
        <v>7</v>
      </c>
      <c r="V54" s="124" t="s">
        <v>113</v>
      </c>
      <c r="W54" s="124"/>
      <c r="X54" s="125" t="s">
        <v>7</v>
      </c>
      <c r="Y54" s="126" t="s">
        <v>114</v>
      </c>
      <c r="Z54" s="126"/>
      <c r="AA54" s="127"/>
      <c r="AB54" s="127"/>
      <c r="AC54" s="127"/>
      <c r="AD54" s="127"/>
      <c r="AE54" s="127"/>
      <c r="AF54" s="127"/>
      <c r="AG54" s="127"/>
      <c r="AH54" s="127"/>
      <c r="AI54" s="136"/>
      <c r="AJ54" s="136"/>
      <c r="AK54" s="136"/>
      <c r="AL54" s="136"/>
      <c r="AM54" s="136"/>
      <c r="AN54" s="136"/>
    </row>
    <row r="55" s="70" customFormat="true" ht="14.25" hidden="false" customHeight="true" outlineLevel="0" collapsed="false">
      <c r="B55" s="134"/>
      <c r="C55" s="135" t="s">
        <v>130</v>
      </c>
      <c r="D55" s="135"/>
      <c r="E55" s="135"/>
      <c r="F55" s="135"/>
      <c r="G55" s="135"/>
      <c r="H55" s="135"/>
      <c r="I55" s="135"/>
      <c r="J55" s="135"/>
      <c r="K55" s="135"/>
      <c r="L55" s="135"/>
      <c r="M55" s="121"/>
      <c r="N55" s="121"/>
      <c r="O55" s="122"/>
      <c r="P55" s="122"/>
      <c r="Q55" s="122"/>
      <c r="R55" s="123" t="s">
        <v>7</v>
      </c>
      <c r="S55" s="124" t="s">
        <v>112</v>
      </c>
      <c r="T55" s="124"/>
      <c r="U55" s="125" t="s">
        <v>7</v>
      </c>
      <c r="V55" s="124" t="s">
        <v>113</v>
      </c>
      <c r="W55" s="124"/>
      <c r="X55" s="125" t="s">
        <v>7</v>
      </c>
      <c r="Y55" s="126" t="s">
        <v>114</v>
      </c>
      <c r="Z55" s="126"/>
      <c r="AA55" s="127"/>
      <c r="AB55" s="127"/>
      <c r="AC55" s="127"/>
      <c r="AD55" s="127"/>
      <c r="AE55" s="127"/>
      <c r="AF55" s="127"/>
      <c r="AG55" s="127"/>
      <c r="AH55" s="127"/>
      <c r="AI55" s="136"/>
      <c r="AJ55" s="136"/>
      <c r="AK55" s="136"/>
      <c r="AL55" s="136"/>
      <c r="AM55" s="136"/>
      <c r="AN55" s="136"/>
    </row>
    <row r="56" s="70" customFormat="true" ht="14.25" hidden="false" customHeight="true" outlineLevel="0" collapsed="false">
      <c r="B56" s="137" t="s">
        <v>131</v>
      </c>
      <c r="C56" s="137"/>
      <c r="D56" s="137"/>
      <c r="E56" s="137"/>
      <c r="F56" s="137"/>
      <c r="G56" s="137"/>
      <c r="H56" s="137"/>
      <c r="I56" s="137"/>
      <c r="J56" s="137"/>
      <c r="K56" s="137"/>
      <c r="L56" s="138"/>
      <c r="M56" s="139"/>
      <c r="N56" s="139"/>
      <c r="O56" s="139"/>
      <c r="P56" s="139"/>
      <c r="Q56" s="139"/>
      <c r="R56" s="140"/>
      <c r="S56" s="140"/>
      <c r="T56" s="140"/>
      <c r="U56" s="141"/>
      <c r="V56" s="142"/>
      <c r="W56" s="143"/>
      <c r="X56" s="143"/>
      <c r="Y56" s="143"/>
      <c r="Z56" s="143"/>
      <c r="AA56" s="143"/>
      <c r="AB56" s="144"/>
      <c r="AC56" s="144"/>
      <c r="AD56" s="144"/>
      <c r="AE56" s="145"/>
      <c r="AF56" s="145"/>
      <c r="AG56" s="145"/>
      <c r="AH56" s="145"/>
      <c r="AI56" s="145"/>
      <c r="AJ56" s="146"/>
      <c r="AK56" s="145"/>
      <c r="AL56" s="145"/>
      <c r="AM56" s="145"/>
      <c r="AN56" s="147"/>
    </row>
    <row r="57" s="70" customFormat="true" ht="14.25" hidden="false" customHeight="true" outlineLevel="0" collapsed="false">
      <c r="B57" s="142" t="s">
        <v>132</v>
      </c>
      <c r="C57" s="142"/>
      <c r="D57" s="142"/>
      <c r="E57" s="142"/>
      <c r="F57" s="142"/>
      <c r="G57" s="142"/>
      <c r="H57" s="142"/>
      <c r="I57" s="142"/>
      <c r="J57" s="142"/>
      <c r="K57" s="142"/>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row>
    <row r="58" s="70" customFormat="true" ht="14.25" hidden="false" customHeight="true" outlineLevel="0" collapsed="false">
      <c r="B58" s="98" t="s">
        <v>133</v>
      </c>
      <c r="C58" s="98"/>
      <c r="D58" s="98"/>
      <c r="E58" s="98"/>
      <c r="F58" s="98"/>
      <c r="G58" s="98"/>
      <c r="H58" s="98"/>
      <c r="I58" s="98"/>
      <c r="J58" s="98"/>
      <c r="K58" s="98"/>
      <c r="L58" s="138"/>
      <c r="M58" s="139"/>
      <c r="N58" s="139"/>
      <c r="O58" s="139"/>
      <c r="P58" s="139"/>
      <c r="Q58" s="139"/>
      <c r="R58" s="140"/>
      <c r="S58" s="140"/>
      <c r="T58" s="140"/>
      <c r="U58" s="141"/>
      <c r="V58" s="142" t="s">
        <v>134</v>
      </c>
      <c r="W58" s="143"/>
      <c r="X58" s="143"/>
      <c r="Y58" s="143"/>
      <c r="Z58" s="143"/>
      <c r="AA58" s="143"/>
      <c r="AB58" s="144"/>
      <c r="AC58" s="144"/>
      <c r="AD58" s="144"/>
      <c r="AE58" s="145"/>
      <c r="AF58" s="145"/>
      <c r="AG58" s="145"/>
      <c r="AH58" s="145"/>
      <c r="AI58" s="145"/>
      <c r="AJ58" s="146"/>
      <c r="AK58" s="145"/>
      <c r="AL58" s="145"/>
      <c r="AM58" s="145"/>
      <c r="AN58" s="147"/>
    </row>
    <row r="59" s="70" customFormat="true" ht="14.25" hidden="false" customHeight="true" outlineLevel="0" collapsed="false">
      <c r="B59" s="137" t="s">
        <v>135</v>
      </c>
      <c r="C59" s="137"/>
      <c r="D59" s="137"/>
      <c r="E59" s="137"/>
      <c r="F59" s="137"/>
      <c r="G59" s="137"/>
      <c r="H59" s="137"/>
      <c r="I59" s="137"/>
      <c r="J59" s="137"/>
      <c r="K59" s="13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row>
    <row r="60" s="70" customFormat="true" ht="14.25" hidden="false" customHeight="true" outlineLevel="0" collapsed="false">
      <c r="B60" s="149" t="s">
        <v>136</v>
      </c>
      <c r="C60" s="149"/>
      <c r="D60" s="149"/>
      <c r="E60" s="149"/>
      <c r="F60" s="149"/>
      <c r="G60" s="149"/>
      <c r="H60" s="149"/>
      <c r="I60" s="149"/>
      <c r="J60" s="149"/>
      <c r="K60" s="149"/>
      <c r="L60" s="149"/>
      <c r="M60" s="149"/>
      <c r="N60" s="149"/>
      <c r="O60" s="150"/>
      <c r="P60" s="151"/>
      <c r="Q60" s="152"/>
      <c r="R60" s="152"/>
      <c r="S60" s="152"/>
      <c r="T60" s="152"/>
      <c r="U60" s="153"/>
      <c r="V60" s="142"/>
      <c r="W60" s="143"/>
      <c r="X60" s="143"/>
      <c r="Y60" s="143"/>
      <c r="Z60" s="143"/>
      <c r="AA60" s="143"/>
      <c r="AB60" s="144"/>
      <c r="AC60" s="144"/>
      <c r="AD60" s="144"/>
      <c r="AE60" s="145"/>
      <c r="AF60" s="145"/>
      <c r="AG60" s="145"/>
      <c r="AH60" s="145"/>
      <c r="AI60" s="145"/>
      <c r="AJ60" s="146"/>
      <c r="AK60" s="145"/>
      <c r="AL60" s="145"/>
      <c r="AM60" s="145"/>
      <c r="AN60" s="147"/>
    </row>
    <row r="61" s="70" customFormat="true" ht="14.25" hidden="false" customHeight="true" outlineLevel="0" collapsed="false">
      <c r="B61" s="82" t="s">
        <v>137</v>
      </c>
      <c r="C61" s="97" t="s">
        <v>138</v>
      </c>
      <c r="D61" s="97"/>
      <c r="E61" s="97"/>
      <c r="F61" s="97"/>
      <c r="G61" s="97"/>
      <c r="H61" s="97"/>
      <c r="I61" s="97"/>
      <c r="J61" s="97"/>
      <c r="K61" s="97"/>
      <c r="L61" s="97"/>
      <c r="M61" s="97"/>
      <c r="N61" s="97"/>
      <c r="O61" s="97"/>
      <c r="P61" s="97"/>
      <c r="Q61" s="97"/>
      <c r="R61" s="97"/>
      <c r="S61" s="97"/>
      <c r="T61" s="97"/>
      <c r="U61" s="97" t="s">
        <v>139</v>
      </c>
      <c r="V61" s="97"/>
      <c r="W61" s="97"/>
      <c r="X61" s="97"/>
      <c r="Y61" s="97"/>
      <c r="Z61" s="97"/>
      <c r="AA61" s="97"/>
      <c r="AB61" s="97"/>
      <c r="AC61" s="97"/>
      <c r="AD61" s="97"/>
      <c r="AE61" s="97"/>
      <c r="AF61" s="97"/>
      <c r="AG61" s="97"/>
      <c r="AH61" s="97"/>
      <c r="AI61" s="97"/>
      <c r="AJ61" s="97"/>
      <c r="AK61" s="97"/>
      <c r="AL61" s="97"/>
      <c r="AM61" s="97"/>
      <c r="AN61" s="97"/>
    </row>
    <row r="62" s="70" customFormat="true" ht="13.8" hidden="false" customHeight="false" outlineLevel="0" collapsed="false">
      <c r="B62" s="82"/>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row>
    <row r="63" s="70" customFormat="true" ht="13.8" hidden="false" customHeight="false" outlineLevel="0" collapsed="false">
      <c r="B63" s="82"/>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row>
    <row r="64" s="70" customFormat="true" ht="13.8" hidden="false" customHeight="false" outlineLevel="0" collapsed="false">
      <c r="B64" s="82"/>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row>
    <row r="65" s="70" customFormat="true" ht="13.8" hidden="false" customHeight="false" outlineLevel="0" collapsed="false">
      <c r="B65" s="82"/>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row>
    <row r="66" s="70" customFormat="true" ht="14.25" hidden="false" customHeight="true" outlineLevel="0" collapsed="false">
      <c r="B66" s="74" t="s">
        <v>140</v>
      </c>
      <c r="C66" s="74"/>
      <c r="D66" s="74"/>
      <c r="E66" s="74"/>
      <c r="F66" s="74"/>
      <c r="G66" s="98" t="s">
        <v>141</v>
      </c>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row>
    <row r="67" customFormat="false" ht="13.8" hidden="false" customHeight="false" outlineLevel="0" collapsed="false"/>
    <row r="68" customFormat="false" ht="13.8" hidden="false" customHeight="false" outlineLevel="0" collapsed="false">
      <c r="B68" s="71" t="s">
        <v>142</v>
      </c>
    </row>
    <row r="69" customFormat="false" ht="13.8" hidden="false" customHeight="false" outlineLevel="0" collapsed="false">
      <c r="B69" s="71" t="s">
        <v>143</v>
      </c>
    </row>
    <row r="70" customFormat="false" ht="13.8" hidden="false" customHeight="false" outlineLevel="0" collapsed="false">
      <c r="B70" s="71" t="s">
        <v>144</v>
      </c>
    </row>
    <row r="71" customFormat="false" ht="13.8" hidden="false" customHeight="false" outlineLevel="0" collapsed="false">
      <c r="B71" s="71" t="s">
        <v>145</v>
      </c>
    </row>
    <row r="72" customFormat="false" ht="13.8" hidden="false" customHeight="false" outlineLevel="0" collapsed="false">
      <c r="B72" s="71" t="s">
        <v>146</v>
      </c>
    </row>
    <row r="73" customFormat="false" ht="13.8" hidden="false" customHeight="false" outlineLevel="0" collapsed="false">
      <c r="B73" s="71" t="s">
        <v>147</v>
      </c>
    </row>
    <row r="74" s="70" customFormat="true" ht="13.8" hidden="false" customHeight="false" outlineLevel="0" collapsed="false">
      <c r="B74" s="71" t="s">
        <v>148</v>
      </c>
      <c r="AQ74" s="71"/>
    </row>
    <row r="75" s="70" customFormat="true" ht="13.8" hidden="false" customHeight="false" outlineLevel="0" collapsed="false">
      <c r="B75" s="71"/>
      <c r="E75" s="70" t="s">
        <v>149</v>
      </c>
      <c r="AQ75" s="71"/>
    </row>
    <row r="76" customFormat="false" ht="13.8" hidden="false" customHeight="false" outlineLevel="0" collapsed="false">
      <c r="B76" s="71" t="s">
        <v>150</v>
      </c>
    </row>
    <row r="77" customFormat="false" ht="13.8" hidden="false" customHeight="false" outlineLevel="0" collapsed="false">
      <c r="B77" s="71" t="s">
        <v>151</v>
      </c>
    </row>
    <row r="78" customFormat="false" ht="13.8" hidden="false" customHeight="false" outlineLevel="0" collapsed="false">
      <c r="B78" s="71" t="s">
        <v>152</v>
      </c>
    </row>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2.75" hidden="false" customHeight="true" outlineLevel="0" collapsed="false">
      <c r="B92" s="155"/>
    </row>
    <row r="93" customFormat="false" ht="12.75" hidden="false" customHeight="true" outlineLevel="0" collapsed="false">
      <c r="B93" s="155" t="s">
        <v>153</v>
      </c>
    </row>
    <row r="94" customFormat="false" ht="12.75" hidden="false" customHeight="true" outlineLevel="0" collapsed="false">
      <c r="B94" s="155" t="s">
        <v>154</v>
      </c>
    </row>
    <row r="95" customFormat="false" ht="12.75" hidden="false" customHeight="true" outlineLevel="0" collapsed="false">
      <c r="B95" s="155" t="s">
        <v>155</v>
      </c>
    </row>
    <row r="96" customFormat="false" ht="12.75" hidden="false" customHeight="true" outlineLevel="0" collapsed="false">
      <c r="B96" s="155" t="s">
        <v>156</v>
      </c>
    </row>
    <row r="97" customFormat="false" ht="12.75" hidden="false" customHeight="true" outlineLevel="0" collapsed="false">
      <c r="B97" s="155" t="s">
        <v>157</v>
      </c>
    </row>
    <row r="98" customFormat="false" ht="12.75" hidden="false" customHeight="true" outlineLevel="0" collapsed="false">
      <c r="B98" s="155" t="s">
        <v>158</v>
      </c>
    </row>
    <row r="99" customFormat="false" ht="12.75" hidden="false" customHeight="true" outlineLevel="0" collapsed="false">
      <c r="B99" s="155" t="s">
        <v>159</v>
      </c>
    </row>
    <row r="100" customFormat="false" ht="12.75" hidden="false" customHeight="true" outlineLevel="0" collapsed="false">
      <c r="B100" s="155" t="s">
        <v>160</v>
      </c>
    </row>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sheetData>
  <mergeCells count="271">
    <mergeCell ref="AB3:AF3"/>
    <mergeCell ref="AG3:AN3"/>
    <mergeCell ref="B5:AN5"/>
    <mergeCell ref="B6:AN6"/>
    <mergeCell ref="AF7:AG7"/>
    <mergeCell ref="AI7:AJ7"/>
    <mergeCell ref="AL7:AM7"/>
    <mergeCell ref="B8:G8"/>
    <mergeCell ref="H8:J8"/>
    <mergeCell ref="AB9:AN9"/>
    <mergeCell ref="AB10:AN10"/>
    <mergeCell ref="AB11:AN11"/>
    <mergeCell ref="C12:W12"/>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53"/>
    <mergeCell ref="C39:L40"/>
    <mergeCell ref="M39:N40"/>
    <mergeCell ref="R39:Z40"/>
    <mergeCell ref="AA39:AD39"/>
    <mergeCell ref="AE39:AH39"/>
    <mergeCell ref="AI39:AN39"/>
    <mergeCell ref="AE40:AH40"/>
    <mergeCell ref="AI40:AN40"/>
    <mergeCell ref="C41:C53"/>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C54:L54"/>
    <mergeCell ref="M54:N54"/>
    <mergeCell ref="O54:Q54"/>
    <mergeCell ref="S54:T54"/>
    <mergeCell ref="V54:W54"/>
    <mergeCell ref="Y54:Z54"/>
    <mergeCell ref="AA54:AD54"/>
    <mergeCell ref="AE54:AH54"/>
    <mergeCell ref="AI54:AN54"/>
    <mergeCell ref="C55:L55"/>
    <mergeCell ref="M55:N55"/>
    <mergeCell ref="O55:Q55"/>
    <mergeCell ref="S55:T55"/>
    <mergeCell ref="V55:W55"/>
    <mergeCell ref="Y55:Z55"/>
    <mergeCell ref="AA55:AD55"/>
    <mergeCell ref="AE55:AH55"/>
    <mergeCell ref="AI55:AN55"/>
    <mergeCell ref="B56:K56"/>
    <mergeCell ref="B57:K57"/>
    <mergeCell ref="L57:AN57"/>
    <mergeCell ref="B58:K58"/>
    <mergeCell ref="B59:K59"/>
    <mergeCell ref="L59:AN59"/>
    <mergeCell ref="B60:N60"/>
    <mergeCell ref="B61:B65"/>
    <mergeCell ref="C61:T61"/>
    <mergeCell ref="U61:AN61"/>
    <mergeCell ref="C62:T65"/>
    <mergeCell ref="U62:AN65"/>
    <mergeCell ref="B66:F66"/>
    <mergeCell ref="G66:AN66"/>
  </mergeCells>
  <dataValidations count="2">
    <dataValidation allowBlank="true" errorStyle="stop" operator="between" showDropDown="false" showErrorMessage="true" showInputMessage="true" sqref="M41:N55" type="list">
      <formula1>"○"</formula1>
      <formula2>0</formula2>
    </dataValidation>
    <dataValidation allowBlank="true" errorStyle="stop" operator="between" showDropDown="false" showErrorMessage="true" showInputMessage="true" sqref="R41:R54 U41:U55 X41:X55 AI41:AI53 AL41:AL53 R55"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rowBreaks count="1" manualBreakCount="1">
    <brk id="40" man="true" max="16383" min="0"/>
  </rowBreaks>
  <colBreaks count="1" manualBreakCount="1">
    <brk id="26" man="true" max="65535" min="0"/>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W11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 activeCellId="0" sqref="B1"/>
    </sheetView>
  </sheetViews>
  <sheetFormatPr defaultColWidth="9.33984375" defaultRowHeight="12.75" customHeight="false" zeroHeight="false" outlineLevelRow="0" outlineLevelCol="0"/>
  <cols>
    <col collapsed="false" customWidth="true" hidden="false" outlineLevel="0" max="1" min="1" style="450" width="1.78"/>
    <col collapsed="false" customWidth="true" hidden="false" outlineLevel="0" max="2" min="2" style="450" width="6"/>
    <col collapsed="false" customWidth="true" hidden="false" outlineLevel="0" max="3" min="3" style="450" width="8"/>
    <col collapsed="false" customWidth="true" hidden="false" outlineLevel="0" max="14" min="4" style="450" width="6.89"/>
    <col collapsed="false" customWidth="true" hidden="false" outlineLevel="0" max="15" min="15" style="450" width="9.22"/>
    <col collapsed="false" customWidth="true" hidden="false" outlineLevel="0" max="16" min="16" style="450" width="1.78"/>
    <col collapsed="false" customWidth="true" hidden="false" outlineLevel="0" max="26" min="17" style="450" width="4.22"/>
    <col collapsed="false" customWidth="false" hidden="false" outlineLevel="0" max="16384" min="27" style="450" width="9.34"/>
  </cols>
  <sheetData>
    <row r="1" customFormat="false" ht="8.25" hidden="false" customHeight="true" outlineLevel="0" collapsed="false">
      <c r="B1" s="611"/>
      <c r="C1" s="611"/>
      <c r="D1" s="611"/>
      <c r="E1" s="611"/>
      <c r="F1" s="611"/>
      <c r="G1" s="611"/>
      <c r="H1" s="611"/>
      <c r="I1" s="611"/>
      <c r="J1" s="611"/>
      <c r="K1" s="611"/>
      <c r="L1" s="611"/>
      <c r="M1" s="611"/>
      <c r="N1" s="611"/>
      <c r="O1" s="612"/>
      <c r="P1" s="611"/>
      <c r="W1" s="577"/>
    </row>
    <row r="2" customFormat="false" ht="16.5" hidden="false" customHeight="true" outlineLevel="0" collapsed="false">
      <c r="B2" s="614" t="s">
        <v>607</v>
      </c>
      <c r="C2" s="614"/>
      <c r="D2" s="614"/>
      <c r="E2" s="614"/>
      <c r="F2" s="614"/>
      <c r="G2" s="614"/>
      <c r="H2" s="614"/>
      <c r="I2" s="614"/>
      <c r="J2" s="614"/>
      <c r="K2" s="614"/>
      <c r="L2" s="614"/>
      <c r="M2" s="614"/>
      <c r="N2" s="614"/>
      <c r="O2" s="614"/>
      <c r="P2" s="614"/>
      <c r="Q2" s="614"/>
      <c r="R2" s="614"/>
      <c r="S2" s="668"/>
    </row>
    <row r="3" customFormat="false" ht="16.5" hidden="false" customHeight="true" outlineLevel="0" collapsed="false">
      <c r="B3" s="611"/>
      <c r="C3" s="611"/>
      <c r="D3" s="611"/>
      <c r="E3" s="611"/>
      <c r="F3" s="611"/>
      <c r="G3" s="611"/>
      <c r="H3" s="611"/>
      <c r="I3" s="611"/>
      <c r="J3" s="611"/>
      <c r="K3" s="611"/>
      <c r="L3" s="611"/>
      <c r="M3" s="611"/>
      <c r="N3" s="611"/>
      <c r="O3" s="611"/>
      <c r="P3" s="616"/>
      <c r="W3" s="451"/>
    </row>
    <row r="4" customFormat="false" ht="22.5" hidden="false" customHeight="true" outlineLevel="0" collapsed="false">
      <c r="B4" s="617" t="s">
        <v>260</v>
      </c>
      <c r="C4" s="617"/>
      <c r="D4" s="618"/>
      <c r="E4" s="618"/>
      <c r="F4" s="618"/>
      <c r="G4" s="618"/>
      <c r="H4" s="618"/>
      <c r="I4" s="616"/>
      <c r="J4" s="617" t="s">
        <v>526</v>
      </c>
      <c r="K4" s="617"/>
      <c r="L4" s="617"/>
      <c r="M4" s="617"/>
      <c r="N4" s="617"/>
      <c r="O4" s="617"/>
      <c r="P4" s="616"/>
    </row>
    <row r="5" customFormat="false" ht="16.5" hidden="false" customHeight="true" outlineLevel="0" collapsed="false">
      <c r="B5" s="616"/>
      <c r="C5" s="616"/>
      <c r="D5" s="616"/>
      <c r="E5" s="616"/>
      <c r="F5" s="616"/>
      <c r="G5" s="616"/>
      <c r="H5" s="616"/>
      <c r="I5" s="616"/>
      <c r="J5" s="616"/>
      <c r="K5" s="616"/>
      <c r="L5" s="616"/>
      <c r="M5" s="616"/>
      <c r="N5" s="616"/>
      <c r="O5" s="616"/>
      <c r="P5" s="616"/>
      <c r="W5" s="451"/>
    </row>
    <row r="6" customFormat="false" ht="13.5" hidden="false" customHeight="false" outlineLevel="0" collapsed="false">
      <c r="B6" s="669" t="s">
        <v>568</v>
      </c>
      <c r="C6" s="669"/>
      <c r="D6" s="669"/>
      <c r="E6" s="669"/>
      <c r="F6" s="669"/>
      <c r="G6" s="669"/>
      <c r="H6" s="669"/>
      <c r="I6" s="669"/>
      <c r="J6" s="669"/>
      <c r="K6" s="669"/>
      <c r="L6" s="669"/>
      <c r="M6" s="669"/>
      <c r="N6" s="669"/>
      <c r="O6" s="669"/>
      <c r="P6" s="611"/>
    </row>
    <row r="7" customFormat="false" ht="21.65" hidden="false" customHeight="false" outlineLevel="0" collapsed="false">
      <c r="B7" s="670" t="s">
        <v>528</v>
      </c>
      <c r="C7" s="670"/>
      <c r="D7" s="670" t="s">
        <v>569</v>
      </c>
      <c r="E7" s="670" t="s">
        <v>570</v>
      </c>
      <c r="F7" s="670" t="s">
        <v>571</v>
      </c>
      <c r="G7" s="670" t="s">
        <v>572</v>
      </c>
      <c r="H7" s="670" t="s">
        <v>573</v>
      </c>
      <c r="I7" s="670" t="s">
        <v>574</v>
      </c>
      <c r="J7" s="670" t="s">
        <v>575</v>
      </c>
      <c r="K7" s="670" t="s">
        <v>576</v>
      </c>
      <c r="L7" s="670" t="s">
        <v>577</v>
      </c>
      <c r="M7" s="670" t="s">
        <v>578</v>
      </c>
      <c r="N7" s="671" t="s">
        <v>579</v>
      </c>
      <c r="O7" s="672" t="s">
        <v>580</v>
      </c>
      <c r="P7" s="673"/>
    </row>
    <row r="8" customFormat="false" ht="19.5" hidden="false" customHeight="true" outlineLevel="0" collapsed="false">
      <c r="B8" s="670" t="s">
        <v>530</v>
      </c>
      <c r="C8" s="670"/>
      <c r="D8" s="674"/>
      <c r="E8" s="674"/>
      <c r="F8" s="674"/>
      <c r="G8" s="674"/>
      <c r="H8" s="674"/>
      <c r="I8" s="674"/>
      <c r="J8" s="674"/>
      <c r="K8" s="674"/>
      <c r="L8" s="674"/>
      <c r="M8" s="674"/>
      <c r="N8" s="675"/>
      <c r="O8" s="676"/>
      <c r="P8" s="673"/>
    </row>
    <row r="9" customFormat="false" ht="16.5" hidden="false" customHeight="true" outlineLevel="0" collapsed="false">
      <c r="B9" s="611"/>
      <c r="C9" s="611"/>
      <c r="D9" s="611"/>
      <c r="E9" s="611"/>
      <c r="F9" s="611"/>
      <c r="G9" s="611"/>
      <c r="H9" s="611"/>
      <c r="I9" s="611"/>
      <c r="J9" s="611"/>
      <c r="K9" s="611"/>
      <c r="L9" s="611"/>
      <c r="M9" s="611"/>
      <c r="N9" s="611"/>
      <c r="O9" s="611"/>
      <c r="P9" s="611"/>
    </row>
    <row r="10" customFormat="false" ht="16.5" hidden="false" customHeight="true" outlineLevel="0" collapsed="false">
      <c r="B10" s="677" t="s">
        <v>609</v>
      </c>
      <c r="C10" s="677"/>
      <c r="D10" s="677"/>
      <c r="E10" s="677"/>
      <c r="F10" s="677"/>
      <c r="G10" s="677"/>
      <c r="H10" s="677"/>
      <c r="I10" s="677"/>
      <c r="J10" s="677"/>
      <c r="K10" s="677"/>
      <c r="L10" s="677"/>
      <c r="M10" s="677"/>
      <c r="N10" s="677"/>
      <c r="O10" s="677"/>
      <c r="P10" s="611"/>
      <c r="Q10" s="631"/>
      <c r="R10" s="631"/>
      <c r="S10" s="631"/>
    </row>
    <row r="11" customFormat="false" ht="16.5" hidden="false" customHeight="true" outlineLevel="0" collapsed="false">
      <c r="B11" s="677" t="s">
        <v>617</v>
      </c>
      <c r="C11" s="677"/>
      <c r="D11" s="677"/>
      <c r="E11" s="677"/>
      <c r="F11" s="677"/>
      <c r="G11" s="677"/>
      <c r="H11" s="677"/>
      <c r="I11" s="677"/>
      <c r="J11" s="677"/>
      <c r="K11" s="677"/>
      <c r="L11" s="677"/>
      <c r="M11" s="677"/>
      <c r="N11" s="677"/>
      <c r="O11" s="677"/>
      <c r="P11" s="611"/>
      <c r="Q11" s="631"/>
      <c r="R11" s="631"/>
      <c r="S11" s="631"/>
    </row>
    <row r="12" customFormat="false" ht="14.25" hidden="false" customHeight="true" outlineLevel="0" collapsed="false">
      <c r="B12" s="678" t="s">
        <v>528</v>
      </c>
      <c r="C12" s="633" t="s">
        <v>533</v>
      </c>
      <c r="D12" s="633"/>
      <c r="E12" s="633"/>
      <c r="F12" s="633"/>
      <c r="G12" s="634" t="s">
        <v>534</v>
      </c>
      <c r="H12" s="634"/>
      <c r="I12" s="634"/>
      <c r="J12" s="633" t="s">
        <v>535</v>
      </c>
      <c r="K12" s="633"/>
      <c r="L12" s="633" t="s">
        <v>559</v>
      </c>
      <c r="M12" s="633"/>
      <c r="N12" s="633"/>
      <c r="O12" s="633" t="s">
        <v>560</v>
      </c>
      <c r="P12" s="673"/>
      <c r="Q12" s="631"/>
      <c r="R12" s="631"/>
      <c r="S12" s="631"/>
    </row>
    <row r="13" customFormat="false" ht="14.25" hidden="false" customHeight="true" outlineLevel="0" collapsed="false">
      <c r="B13" s="679" t="s">
        <v>569</v>
      </c>
      <c r="C13" s="680"/>
      <c r="D13" s="680"/>
      <c r="E13" s="680"/>
      <c r="F13" s="680"/>
      <c r="G13" s="681"/>
      <c r="H13" s="681"/>
      <c r="I13" s="681"/>
      <c r="J13" s="682"/>
      <c r="K13" s="682"/>
      <c r="L13" s="683" t="s">
        <v>464</v>
      </c>
      <c r="M13" s="683"/>
      <c r="N13" s="683"/>
      <c r="O13" s="684"/>
      <c r="P13" s="673"/>
      <c r="Q13" s="631"/>
      <c r="R13" s="631"/>
      <c r="S13" s="631"/>
    </row>
    <row r="14" customFormat="false" ht="14.25" hidden="false" customHeight="true" outlineLevel="0" collapsed="false">
      <c r="B14" s="679"/>
      <c r="C14" s="618"/>
      <c r="D14" s="618"/>
      <c r="E14" s="618"/>
      <c r="F14" s="618"/>
      <c r="G14" s="685"/>
      <c r="H14" s="685"/>
      <c r="I14" s="685"/>
      <c r="J14" s="685"/>
      <c r="K14" s="685"/>
      <c r="L14" s="685" t="s">
        <v>464</v>
      </c>
      <c r="M14" s="685"/>
      <c r="N14" s="685"/>
      <c r="O14" s="686"/>
      <c r="P14" s="673"/>
      <c r="Q14" s="631"/>
      <c r="R14" s="631"/>
      <c r="S14" s="631"/>
    </row>
    <row r="15" customFormat="false" ht="14.25" hidden="false" customHeight="true" outlineLevel="0" collapsed="false">
      <c r="B15" s="679"/>
      <c r="C15" s="618"/>
      <c r="D15" s="618"/>
      <c r="E15" s="618"/>
      <c r="F15" s="618"/>
      <c r="G15" s="685"/>
      <c r="H15" s="685"/>
      <c r="I15" s="685"/>
      <c r="J15" s="685"/>
      <c r="K15" s="685"/>
      <c r="L15" s="685" t="s">
        <v>464</v>
      </c>
      <c r="M15" s="685"/>
      <c r="N15" s="685"/>
      <c r="O15" s="686"/>
      <c r="P15" s="673"/>
      <c r="Q15" s="631"/>
      <c r="R15" s="631"/>
      <c r="S15" s="631"/>
    </row>
    <row r="16" customFormat="false" ht="14.25" hidden="false" customHeight="true" outlineLevel="0" collapsed="false">
      <c r="B16" s="679"/>
      <c r="C16" s="618"/>
      <c r="D16" s="618"/>
      <c r="E16" s="618"/>
      <c r="F16" s="618"/>
      <c r="G16" s="685"/>
      <c r="H16" s="685"/>
      <c r="I16" s="685"/>
      <c r="J16" s="685"/>
      <c r="K16" s="685"/>
      <c r="L16" s="685" t="s">
        <v>464</v>
      </c>
      <c r="M16" s="685"/>
      <c r="N16" s="685"/>
      <c r="O16" s="686"/>
      <c r="P16" s="673"/>
      <c r="Q16" s="631"/>
      <c r="R16" s="631"/>
      <c r="S16" s="631"/>
    </row>
    <row r="17" customFormat="false" ht="14.25" hidden="false" customHeight="true" outlineLevel="0" collapsed="false">
      <c r="B17" s="679"/>
      <c r="C17" s="618"/>
      <c r="D17" s="618"/>
      <c r="E17" s="618"/>
      <c r="F17" s="618"/>
      <c r="G17" s="685"/>
      <c r="H17" s="685"/>
      <c r="I17" s="685"/>
      <c r="J17" s="685"/>
      <c r="K17" s="685"/>
      <c r="L17" s="685" t="s">
        <v>464</v>
      </c>
      <c r="M17" s="685"/>
      <c r="N17" s="685"/>
      <c r="O17" s="686"/>
      <c r="P17" s="673"/>
      <c r="Q17" s="631"/>
      <c r="R17" s="631"/>
      <c r="S17" s="631"/>
    </row>
    <row r="18" customFormat="false" ht="14.25" hidden="false" customHeight="true" outlineLevel="0" collapsed="false">
      <c r="B18" s="679"/>
      <c r="C18" s="618"/>
      <c r="D18" s="618"/>
      <c r="E18" s="618"/>
      <c r="F18" s="618"/>
      <c r="G18" s="685"/>
      <c r="H18" s="685"/>
      <c r="I18" s="685"/>
      <c r="J18" s="685"/>
      <c r="K18" s="685"/>
      <c r="L18" s="685" t="s">
        <v>464</v>
      </c>
      <c r="M18" s="685"/>
      <c r="N18" s="685"/>
      <c r="O18" s="686"/>
      <c r="P18" s="673"/>
      <c r="Q18" s="631"/>
      <c r="R18" s="631"/>
      <c r="S18" s="631"/>
    </row>
    <row r="19" customFormat="false" ht="14.25" hidden="false" customHeight="true" outlineLevel="0" collapsed="false">
      <c r="B19" s="679"/>
      <c r="C19" s="618"/>
      <c r="D19" s="618"/>
      <c r="E19" s="618"/>
      <c r="F19" s="618"/>
      <c r="G19" s="685"/>
      <c r="H19" s="685"/>
      <c r="I19" s="685"/>
      <c r="J19" s="685"/>
      <c r="K19" s="685"/>
      <c r="L19" s="685" t="s">
        <v>464</v>
      </c>
      <c r="M19" s="685"/>
      <c r="N19" s="685"/>
      <c r="O19" s="686"/>
      <c r="P19" s="673"/>
      <c r="Q19" s="631"/>
      <c r="R19" s="631"/>
      <c r="S19" s="631"/>
    </row>
    <row r="20" customFormat="false" ht="14.25" hidden="false" customHeight="true" outlineLevel="0" collapsed="false">
      <c r="B20" s="679"/>
      <c r="C20" s="687"/>
      <c r="D20" s="687"/>
      <c r="E20" s="687"/>
      <c r="F20" s="687"/>
      <c r="G20" s="687"/>
      <c r="H20" s="687"/>
      <c r="I20" s="687"/>
      <c r="J20" s="688" t="s">
        <v>618</v>
      </c>
      <c r="K20" s="688"/>
      <c r="L20" s="688"/>
      <c r="M20" s="688"/>
      <c r="N20" s="688"/>
      <c r="O20" s="688"/>
      <c r="P20" s="673"/>
      <c r="Q20" s="631"/>
      <c r="R20" s="631"/>
      <c r="S20" s="631"/>
    </row>
    <row r="21" customFormat="false" ht="14.25" hidden="false" customHeight="true" outlineLevel="0" collapsed="false">
      <c r="B21" s="679" t="s">
        <v>570</v>
      </c>
      <c r="C21" s="680"/>
      <c r="D21" s="680"/>
      <c r="E21" s="680"/>
      <c r="F21" s="680"/>
      <c r="G21" s="681"/>
      <c r="H21" s="681"/>
      <c r="I21" s="681"/>
      <c r="J21" s="682"/>
      <c r="K21" s="682"/>
      <c r="L21" s="683" t="s">
        <v>464</v>
      </c>
      <c r="M21" s="683"/>
      <c r="N21" s="683"/>
      <c r="O21" s="684"/>
      <c r="P21" s="673"/>
      <c r="Q21" s="631"/>
      <c r="R21" s="631"/>
      <c r="S21" s="631"/>
    </row>
    <row r="22" customFormat="false" ht="14.25" hidden="false" customHeight="true" outlineLevel="0" collapsed="false">
      <c r="B22" s="679"/>
      <c r="C22" s="618"/>
      <c r="D22" s="618"/>
      <c r="E22" s="618"/>
      <c r="F22" s="618"/>
      <c r="G22" s="685"/>
      <c r="H22" s="685"/>
      <c r="I22" s="685"/>
      <c r="J22" s="685"/>
      <c r="K22" s="685"/>
      <c r="L22" s="685" t="s">
        <v>464</v>
      </c>
      <c r="M22" s="685"/>
      <c r="N22" s="685"/>
      <c r="O22" s="686"/>
      <c r="P22" s="673"/>
      <c r="Q22" s="631"/>
      <c r="R22" s="631"/>
      <c r="S22" s="631"/>
    </row>
    <row r="23" customFormat="false" ht="14.25" hidden="false" customHeight="true" outlineLevel="0" collapsed="false">
      <c r="B23" s="679"/>
      <c r="C23" s="618"/>
      <c r="D23" s="618"/>
      <c r="E23" s="618"/>
      <c r="F23" s="618"/>
      <c r="G23" s="685"/>
      <c r="H23" s="685"/>
      <c r="I23" s="685"/>
      <c r="J23" s="685"/>
      <c r="K23" s="685"/>
      <c r="L23" s="685" t="s">
        <v>464</v>
      </c>
      <c r="M23" s="685"/>
      <c r="N23" s="685"/>
      <c r="O23" s="686"/>
      <c r="P23" s="673"/>
      <c r="Q23" s="631"/>
      <c r="R23" s="631"/>
      <c r="S23" s="631"/>
    </row>
    <row r="24" customFormat="false" ht="14.25" hidden="false" customHeight="true" outlineLevel="0" collapsed="false">
      <c r="B24" s="679"/>
      <c r="C24" s="618"/>
      <c r="D24" s="618"/>
      <c r="E24" s="618"/>
      <c r="F24" s="618"/>
      <c r="G24" s="685"/>
      <c r="H24" s="685"/>
      <c r="I24" s="685"/>
      <c r="J24" s="685"/>
      <c r="K24" s="685"/>
      <c r="L24" s="685" t="s">
        <v>464</v>
      </c>
      <c r="M24" s="685"/>
      <c r="N24" s="685"/>
      <c r="O24" s="686"/>
      <c r="P24" s="673"/>
    </row>
    <row r="25" customFormat="false" ht="14.25" hidden="false" customHeight="true" outlineLevel="0" collapsed="false">
      <c r="B25" s="679"/>
      <c r="C25" s="618"/>
      <c r="D25" s="618"/>
      <c r="E25" s="618"/>
      <c r="F25" s="618"/>
      <c r="G25" s="685"/>
      <c r="H25" s="685"/>
      <c r="I25" s="685"/>
      <c r="J25" s="685"/>
      <c r="K25" s="685"/>
      <c r="L25" s="685" t="s">
        <v>464</v>
      </c>
      <c r="M25" s="685"/>
      <c r="N25" s="685"/>
      <c r="O25" s="686"/>
      <c r="P25" s="673"/>
    </row>
    <row r="26" customFormat="false" ht="14.25" hidden="false" customHeight="true" outlineLevel="0" collapsed="false">
      <c r="B26" s="679"/>
      <c r="C26" s="618"/>
      <c r="D26" s="618"/>
      <c r="E26" s="618"/>
      <c r="F26" s="618"/>
      <c r="G26" s="685"/>
      <c r="H26" s="685"/>
      <c r="I26" s="685"/>
      <c r="J26" s="685"/>
      <c r="K26" s="685"/>
      <c r="L26" s="685" t="s">
        <v>464</v>
      </c>
      <c r="M26" s="685"/>
      <c r="N26" s="685"/>
      <c r="O26" s="686"/>
      <c r="P26" s="673"/>
      <c r="Q26" s="650"/>
      <c r="R26" s="651"/>
    </row>
    <row r="27" customFormat="false" ht="14.25" hidden="false" customHeight="true" outlineLevel="0" collapsed="false">
      <c r="B27" s="679"/>
      <c r="C27" s="618"/>
      <c r="D27" s="618"/>
      <c r="E27" s="618"/>
      <c r="F27" s="618"/>
      <c r="G27" s="685"/>
      <c r="H27" s="685"/>
      <c r="I27" s="685"/>
      <c r="J27" s="685"/>
      <c r="K27" s="685"/>
      <c r="L27" s="685" t="s">
        <v>464</v>
      </c>
      <c r="M27" s="685"/>
      <c r="N27" s="685"/>
      <c r="O27" s="686"/>
      <c r="P27" s="673"/>
      <c r="Q27" s="651"/>
      <c r="R27" s="651"/>
    </row>
    <row r="28" customFormat="false" ht="14.25" hidden="false" customHeight="true" outlineLevel="0" collapsed="false">
      <c r="B28" s="679"/>
      <c r="C28" s="687"/>
      <c r="D28" s="687"/>
      <c r="E28" s="687"/>
      <c r="F28" s="687"/>
      <c r="G28" s="687"/>
      <c r="H28" s="687"/>
      <c r="I28" s="687"/>
      <c r="J28" s="688" t="s">
        <v>619</v>
      </c>
      <c r="K28" s="688"/>
      <c r="L28" s="688"/>
      <c r="M28" s="688"/>
      <c r="N28" s="688"/>
      <c r="O28" s="688"/>
      <c r="P28" s="673"/>
    </row>
    <row r="29" customFormat="false" ht="14.25" hidden="false" customHeight="true" outlineLevel="0" collapsed="false">
      <c r="B29" s="679" t="s">
        <v>571</v>
      </c>
      <c r="C29" s="680"/>
      <c r="D29" s="680"/>
      <c r="E29" s="680"/>
      <c r="F29" s="680"/>
      <c r="G29" s="681"/>
      <c r="H29" s="681"/>
      <c r="I29" s="681"/>
      <c r="J29" s="682"/>
      <c r="K29" s="682"/>
      <c r="L29" s="683" t="s">
        <v>464</v>
      </c>
      <c r="M29" s="683"/>
      <c r="N29" s="683"/>
      <c r="O29" s="684"/>
      <c r="P29" s="673"/>
    </row>
    <row r="30" customFormat="false" ht="14.25" hidden="false" customHeight="true" outlineLevel="0" collapsed="false">
      <c r="B30" s="679"/>
      <c r="C30" s="618"/>
      <c r="D30" s="618"/>
      <c r="E30" s="618"/>
      <c r="F30" s="618"/>
      <c r="G30" s="685"/>
      <c r="H30" s="685"/>
      <c r="I30" s="685"/>
      <c r="J30" s="685"/>
      <c r="K30" s="685"/>
      <c r="L30" s="685" t="s">
        <v>464</v>
      </c>
      <c r="M30" s="685"/>
      <c r="N30" s="685"/>
      <c r="O30" s="686"/>
      <c r="P30" s="673"/>
      <c r="Q30" s="651"/>
    </row>
    <row r="31" customFormat="false" ht="14.25" hidden="false" customHeight="true" outlineLevel="0" collapsed="false">
      <c r="B31" s="679"/>
      <c r="C31" s="618"/>
      <c r="D31" s="618"/>
      <c r="E31" s="618"/>
      <c r="F31" s="618"/>
      <c r="G31" s="685"/>
      <c r="H31" s="685"/>
      <c r="I31" s="685"/>
      <c r="J31" s="685"/>
      <c r="K31" s="685"/>
      <c r="L31" s="685" t="s">
        <v>464</v>
      </c>
      <c r="M31" s="685"/>
      <c r="N31" s="685"/>
      <c r="O31" s="686"/>
      <c r="P31" s="673"/>
    </row>
    <row r="32" customFormat="false" ht="14.25" hidden="false" customHeight="true" outlineLevel="0" collapsed="false">
      <c r="B32" s="679"/>
      <c r="C32" s="618"/>
      <c r="D32" s="618"/>
      <c r="E32" s="618"/>
      <c r="F32" s="618"/>
      <c r="G32" s="685"/>
      <c r="H32" s="685"/>
      <c r="I32" s="685"/>
      <c r="J32" s="685"/>
      <c r="K32" s="685"/>
      <c r="L32" s="685" t="s">
        <v>464</v>
      </c>
      <c r="M32" s="685"/>
      <c r="N32" s="685"/>
      <c r="O32" s="686"/>
      <c r="P32" s="673"/>
    </row>
    <row r="33" customFormat="false" ht="14.25" hidden="false" customHeight="true" outlineLevel="0" collapsed="false">
      <c r="B33" s="679"/>
      <c r="C33" s="618"/>
      <c r="D33" s="618"/>
      <c r="E33" s="618"/>
      <c r="F33" s="618"/>
      <c r="G33" s="685"/>
      <c r="H33" s="685"/>
      <c r="I33" s="685"/>
      <c r="J33" s="685"/>
      <c r="K33" s="685"/>
      <c r="L33" s="685" t="s">
        <v>464</v>
      </c>
      <c r="M33" s="685"/>
      <c r="N33" s="685"/>
      <c r="O33" s="686"/>
      <c r="P33" s="673"/>
    </row>
    <row r="34" customFormat="false" ht="14.25" hidden="false" customHeight="true" outlineLevel="0" collapsed="false">
      <c r="B34" s="679"/>
      <c r="C34" s="618"/>
      <c r="D34" s="618"/>
      <c r="E34" s="618"/>
      <c r="F34" s="618"/>
      <c r="G34" s="685"/>
      <c r="H34" s="685"/>
      <c r="I34" s="685"/>
      <c r="J34" s="685"/>
      <c r="K34" s="685"/>
      <c r="L34" s="685" t="s">
        <v>464</v>
      </c>
      <c r="M34" s="685"/>
      <c r="N34" s="685"/>
      <c r="O34" s="686"/>
      <c r="P34" s="673"/>
    </row>
    <row r="35" customFormat="false" ht="14.25" hidden="false" customHeight="true" outlineLevel="0" collapsed="false">
      <c r="B35" s="679"/>
      <c r="C35" s="618"/>
      <c r="D35" s="618"/>
      <c r="E35" s="618"/>
      <c r="F35" s="618"/>
      <c r="G35" s="685"/>
      <c r="H35" s="685"/>
      <c r="I35" s="685"/>
      <c r="J35" s="685"/>
      <c r="K35" s="685"/>
      <c r="L35" s="685" t="s">
        <v>464</v>
      </c>
      <c r="M35" s="685"/>
      <c r="N35" s="685"/>
      <c r="O35" s="686"/>
      <c r="P35" s="673"/>
    </row>
    <row r="36" customFormat="false" ht="14.25" hidden="false" customHeight="true" outlineLevel="0" collapsed="false">
      <c r="B36" s="679"/>
      <c r="C36" s="687"/>
      <c r="D36" s="687"/>
      <c r="E36" s="687"/>
      <c r="F36" s="687"/>
      <c r="G36" s="687"/>
      <c r="H36" s="687"/>
      <c r="I36" s="687"/>
      <c r="J36" s="688" t="s">
        <v>620</v>
      </c>
      <c r="K36" s="688"/>
      <c r="L36" s="688"/>
      <c r="M36" s="688"/>
      <c r="N36" s="688"/>
      <c r="O36" s="688"/>
      <c r="P36" s="673"/>
    </row>
    <row r="37" customFormat="false" ht="14.25" hidden="false" customHeight="true" outlineLevel="0" collapsed="false">
      <c r="B37" s="679" t="s">
        <v>572</v>
      </c>
      <c r="C37" s="680"/>
      <c r="D37" s="680"/>
      <c r="E37" s="680"/>
      <c r="F37" s="680"/>
      <c r="G37" s="681"/>
      <c r="H37" s="681"/>
      <c r="I37" s="681"/>
      <c r="J37" s="682"/>
      <c r="K37" s="682"/>
      <c r="L37" s="683" t="s">
        <v>464</v>
      </c>
      <c r="M37" s="683"/>
      <c r="N37" s="683"/>
      <c r="O37" s="684"/>
      <c r="P37" s="673"/>
    </row>
    <row r="38" customFormat="false" ht="14.25" hidden="false" customHeight="true" outlineLevel="0" collapsed="false">
      <c r="B38" s="679"/>
      <c r="C38" s="618"/>
      <c r="D38" s="618"/>
      <c r="E38" s="618"/>
      <c r="F38" s="618"/>
      <c r="G38" s="685"/>
      <c r="H38" s="685"/>
      <c r="I38" s="685"/>
      <c r="J38" s="685"/>
      <c r="K38" s="685"/>
      <c r="L38" s="685" t="s">
        <v>464</v>
      </c>
      <c r="M38" s="685"/>
      <c r="N38" s="685"/>
      <c r="O38" s="686"/>
      <c r="P38" s="673"/>
    </row>
    <row r="39" customFormat="false" ht="14.25" hidden="false" customHeight="true" outlineLevel="0" collapsed="false">
      <c r="B39" s="679"/>
      <c r="C39" s="618"/>
      <c r="D39" s="618"/>
      <c r="E39" s="618"/>
      <c r="F39" s="618"/>
      <c r="G39" s="685"/>
      <c r="H39" s="685"/>
      <c r="I39" s="685"/>
      <c r="J39" s="685"/>
      <c r="K39" s="685"/>
      <c r="L39" s="685" t="s">
        <v>464</v>
      </c>
      <c r="M39" s="685"/>
      <c r="N39" s="685"/>
      <c r="O39" s="686"/>
      <c r="P39" s="673"/>
    </row>
    <row r="40" customFormat="false" ht="14.25" hidden="false" customHeight="true" outlineLevel="0" collapsed="false">
      <c r="B40" s="679"/>
      <c r="C40" s="618"/>
      <c r="D40" s="618"/>
      <c r="E40" s="618"/>
      <c r="F40" s="618"/>
      <c r="G40" s="685"/>
      <c r="H40" s="685"/>
      <c r="I40" s="685"/>
      <c r="J40" s="685"/>
      <c r="K40" s="685"/>
      <c r="L40" s="685" t="s">
        <v>464</v>
      </c>
      <c r="M40" s="685"/>
      <c r="N40" s="685"/>
      <c r="O40" s="686"/>
      <c r="P40" s="673"/>
    </row>
    <row r="41" customFormat="false" ht="14.25" hidden="false" customHeight="true" outlineLevel="0" collapsed="false">
      <c r="B41" s="679"/>
      <c r="C41" s="618"/>
      <c r="D41" s="618"/>
      <c r="E41" s="618"/>
      <c r="F41" s="618"/>
      <c r="G41" s="685"/>
      <c r="H41" s="685"/>
      <c r="I41" s="685"/>
      <c r="J41" s="685"/>
      <c r="K41" s="685"/>
      <c r="L41" s="685" t="s">
        <v>464</v>
      </c>
      <c r="M41" s="685"/>
      <c r="N41" s="685"/>
      <c r="O41" s="686"/>
      <c r="P41" s="673"/>
    </row>
    <row r="42" customFormat="false" ht="14.25" hidden="false" customHeight="true" outlineLevel="0" collapsed="false">
      <c r="B42" s="679"/>
      <c r="C42" s="618"/>
      <c r="D42" s="618"/>
      <c r="E42" s="618"/>
      <c r="F42" s="618"/>
      <c r="G42" s="685"/>
      <c r="H42" s="685"/>
      <c r="I42" s="685"/>
      <c r="J42" s="685"/>
      <c r="K42" s="685"/>
      <c r="L42" s="685" t="s">
        <v>464</v>
      </c>
      <c r="M42" s="685"/>
      <c r="N42" s="685"/>
      <c r="O42" s="686"/>
      <c r="P42" s="673"/>
    </row>
    <row r="43" customFormat="false" ht="14.25" hidden="false" customHeight="true" outlineLevel="0" collapsed="false">
      <c r="B43" s="679"/>
      <c r="C43" s="618"/>
      <c r="D43" s="618"/>
      <c r="E43" s="618"/>
      <c r="F43" s="618"/>
      <c r="G43" s="685"/>
      <c r="H43" s="685"/>
      <c r="I43" s="685"/>
      <c r="J43" s="685"/>
      <c r="K43" s="685"/>
      <c r="L43" s="685" t="s">
        <v>464</v>
      </c>
      <c r="M43" s="685"/>
      <c r="N43" s="685"/>
      <c r="O43" s="686"/>
      <c r="P43" s="673"/>
    </row>
    <row r="44" customFormat="false" ht="14.25" hidden="false" customHeight="true" outlineLevel="0" collapsed="false">
      <c r="B44" s="679"/>
      <c r="C44" s="687"/>
      <c r="D44" s="687"/>
      <c r="E44" s="687"/>
      <c r="F44" s="687"/>
      <c r="G44" s="687"/>
      <c r="H44" s="687"/>
      <c r="I44" s="687"/>
      <c r="J44" s="688" t="s">
        <v>621</v>
      </c>
      <c r="K44" s="688"/>
      <c r="L44" s="688"/>
      <c r="M44" s="688"/>
      <c r="N44" s="688"/>
      <c r="O44" s="688"/>
      <c r="P44" s="673"/>
    </row>
    <row r="45" customFormat="false" ht="14.25" hidden="false" customHeight="true" outlineLevel="0" collapsed="false">
      <c r="B45" s="679" t="s">
        <v>573</v>
      </c>
      <c r="C45" s="680"/>
      <c r="D45" s="680"/>
      <c r="E45" s="680"/>
      <c r="F45" s="680"/>
      <c r="G45" s="681"/>
      <c r="H45" s="681"/>
      <c r="I45" s="681"/>
      <c r="J45" s="682"/>
      <c r="K45" s="682"/>
      <c r="L45" s="683" t="s">
        <v>464</v>
      </c>
      <c r="M45" s="683"/>
      <c r="N45" s="683"/>
      <c r="O45" s="684"/>
      <c r="P45" s="673"/>
    </row>
    <row r="46" customFormat="false" ht="14.25" hidden="false" customHeight="true" outlineLevel="0" collapsed="false">
      <c r="B46" s="679"/>
      <c r="C46" s="618"/>
      <c r="D46" s="618"/>
      <c r="E46" s="618"/>
      <c r="F46" s="618"/>
      <c r="G46" s="685"/>
      <c r="H46" s="685"/>
      <c r="I46" s="685"/>
      <c r="J46" s="685"/>
      <c r="K46" s="685"/>
      <c r="L46" s="685" t="s">
        <v>464</v>
      </c>
      <c r="M46" s="685"/>
      <c r="N46" s="685"/>
      <c r="O46" s="686"/>
      <c r="P46" s="673"/>
    </row>
    <row r="47" customFormat="false" ht="14.25" hidden="false" customHeight="true" outlineLevel="0" collapsed="false">
      <c r="B47" s="679"/>
      <c r="C47" s="618"/>
      <c r="D47" s="618"/>
      <c r="E47" s="618"/>
      <c r="F47" s="618"/>
      <c r="G47" s="685"/>
      <c r="H47" s="685"/>
      <c r="I47" s="685"/>
      <c r="J47" s="685"/>
      <c r="K47" s="685"/>
      <c r="L47" s="685" t="s">
        <v>464</v>
      </c>
      <c r="M47" s="685"/>
      <c r="N47" s="685"/>
      <c r="O47" s="686"/>
      <c r="P47" s="673"/>
    </row>
    <row r="48" customFormat="false" ht="14.25" hidden="false" customHeight="true" outlineLevel="0" collapsed="false">
      <c r="B48" s="679"/>
      <c r="C48" s="618"/>
      <c r="D48" s="618"/>
      <c r="E48" s="618"/>
      <c r="F48" s="618"/>
      <c r="G48" s="685"/>
      <c r="H48" s="685"/>
      <c r="I48" s="685"/>
      <c r="J48" s="685"/>
      <c r="K48" s="685"/>
      <c r="L48" s="685" t="s">
        <v>464</v>
      </c>
      <c r="M48" s="685"/>
      <c r="N48" s="685"/>
      <c r="O48" s="686"/>
      <c r="P48" s="673"/>
    </row>
    <row r="49" customFormat="false" ht="14.25" hidden="false" customHeight="true" outlineLevel="0" collapsed="false">
      <c r="B49" s="679"/>
      <c r="C49" s="618"/>
      <c r="D49" s="618"/>
      <c r="E49" s="618"/>
      <c r="F49" s="618"/>
      <c r="G49" s="685"/>
      <c r="H49" s="685"/>
      <c r="I49" s="685"/>
      <c r="J49" s="685"/>
      <c r="K49" s="685"/>
      <c r="L49" s="685" t="s">
        <v>464</v>
      </c>
      <c r="M49" s="685"/>
      <c r="N49" s="685"/>
      <c r="O49" s="686"/>
      <c r="P49" s="673"/>
    </row>
    <row r="50" customFormat="false" ht="14.25" hidden="false" customHeight="true" outlineLevel="0" collapsed="false">
      <c r="B50" s="679"/>
      <c r="C50" s="618"/>
      <c r="D50" s="618"/>
      <c r="E50" s="618"/>
      <c r="F50" s="618"/>
      <c r="G50" s="685"/>
      <c r="H50" s="685"/>
      <c r="I50" s="685"/>
      <c r="J50" s="685"/>
      <c r="K50" s="685"/>
      <c r="L50" s="685" t="s">
        <v>464</v>
      </c>
      <c r="M50" s="685"/>
      <c r="N50" s="685"/>
      <c r="O50" s="686"/>
      <c r="P50" s="673"/>
    </row>
    <row r="51" customFormat="false" ht="14.25" hidden="false" customHeight="true" outlineLevel="0" collapsed="false">
      <c r="B51" s="679"/>
      <c r="C51" s="618"/>
      <c r="D51" s="618"/>
      <c r="E51" s="618"/>
      <c r="F51" s="618"/>
      <c r="G51" s="685"/>
      <c r="H51" s="685"/>
      <c r="I51" s="685"/>
      <c r="J51" s="685"/>
      <c r="K51" s="685"/>
      <c r="L51" s="685" t="s">
        <v>464</v>
      </c>
      <c r="M51" s="685"/>
      <c r="N51" s="685"/>
      <c r="O51" s="686"/>
      <c r="P51" s="673"/>
    </row>
    <row r="52" customFormat="false" ht="14.25" hidden="false" customHeight="true" outlineLevel="0" collapsed="false">
      <c r="B52" s="679"/>
      <c r="C52" s="687"/>
      <c r="D52" s="687"/>
      <c r="E52" s="687"/>
      <c r="F52" s="687"/>
      <c r="G52" s="687"/>
      <c r="H52" s="687"/>
      <c r="I52" s="687"/>
      <c r="J52" s="688" t="s">
        <v>622</v>
      </c>
      <c r="K52" s="688"/>
      <c r="L52" s="688"/>
      <c r="M52" s="688"/>
      <c r="N52" s="688"/>
      <c r="O52" s="688"/>
      <c r="P52" s="673"/>
    </row>
    <row r="53" customFormat="false" ht="14.25" hidden="false" customHeight="true" outlineLevel="0" collapsed="false">
      <c r="B53" s="689" t="s">
        <v>574</v>
      </c>
      <c r="C53" s="680"/>
      <c r="D53" s="680"/>
      <c r="E53" s="680"/>
      <c r="F53" s="680"/>
      <c r="G53" s="681"/>
      <c r="H53" s="681"/>
      <c r="I53" s="681"/>
      <c r="J53" s="682"/>
      <c r="K53" s="682"/>
      <c r="L53" s="683" t="s">
        <v>464</v>
      </c>
      <c r="M53" s="683"/>
      <c r="N53" s="683"/>
      <c r="O53" s="684"/>
      <c r="P53" s="673"/>
    </row>
    <row r="54" customFormat="false" ht="14.25" hidden="false" customHeight="true" outlineLevel="0" collapsed="false">
      <c r="B54" s="689"/>
      <c r="C54" s="618"/>
      <c r="D54" s="618"/>
      <c r="E54" s="618"/>
      <c r="F54" s="618"/>
      <c r="G54" s="685"/>
      <c r="H54" s="685"/>
      <c r="I54" s="685"/>
      <c r="J54" s="685"/>
      <c r="K54" s="685"/>
      <c r="L54" s="685" t="s">
        <v>464</v>
      </c>
      <c r="M54" s="685"/>
      <c r="N54" s="685"/>
      <c r="O54" s="686"/>
      <c r="P54" s="673"/>
    </row>
    <row r="55" customFormat="false" ht="14.25" hidden="false" customHeight="true" outlineLevel="0" collapsed="false">
      <c r="B55" s="689"/>
      <c r="C55" s="618"/>
      <c r="D55" s="618"/>
      <c r="E55" s="618"/>
      <c r="F55" s="618"/>
      <c r="G55" s="685"/>
      <c r="H55" s="685"/>
      <c r="I55" s="685"/>
      <c r="J55" s="685"/>
      <c r="K55" s="685"/>
      <c r="L55" s="685" t="s">
        <v>464</v>
      </c>
      <c r="M55" s="685"/>
      <c r="N55" s="685"/>
      <c r="O55" s="686"/>
      <c r="P55" s="673"/>
    </row>
    <row r="56" customFormat="false" ht="14.25" hidden="false" customHeight="true" outlineLevel="0" collapsed="false">
      <c r="B56" s="689"/>
      <c r="C56" s="618"/>
      <c r="D56" s="618"/>
      <c r="E56" s="618"/>
      <c r="F56" s="618"/>
      <c r="G56" s="685"/>
      <c r="H56" s="685"/>
      <c r="I56" s="685"/>
      <c r="J56" s="685"/>
      <c r="K56" s="685"/>
      <c r="L56" s="685" t="s">
        <v>464</v>
      </c>
      <c r="M56" s="685"/>
      <c r="N56" s="685"/>
      <c r="O56" s="686"/>
      <c r="P56" s="673"/>
    </row>
    <row r="57" customFormat="false" ht="14.25" hidden="false" customHeight="true" outlineLevel="0" collapsed="false">
      <c r="B57" s="689"/>
      <c r="C57" s="618"/>
      <c r="D57" s="618"/>
      <c r="E57" s="618"/>
      <c r="F57" s="618"/>
      <c r="G57" s="685"/>
      <c r="H57" s="685"/>
      <c r="I57" s="685"/>
      <c r="J57" s="685"/>
      <c r="K57" s="685"/>
      <c r="L57" s="685" t="s">
        <v>464</v>
      </c>
      <c r="M57" s="685"/>
      <c r="N57" s="685"/>
      <c r="O57" s="686"/>
      <c r="P57" s="673"/>
    </row>
    <row r="58" customFormat="false" ht="14.25" hidden="false" customHeight="true" outlineLevel="0" collapsed="false">
      <c r="B58" s="689"/>
      <c r="C58" s="618"/>
      <c r="D58" s="618"/>
      <c r="E58" s="618"/>
      <c r="F58" s="618"/>
      <c r="G58" s="685"/>
      <c r="H58" s="685"/>
      <c r="I58" s="685"/>
      <c r="J58" s="685"/>
      <c r="K58" s="685"/>
      <c r="L58" s="685" t="s">
        <v>464</v>
      </c>
      <c r="M58" s="685"/>
      <c r="N58" s="685"/>
      <c r="O58" s="686"/>
      <c r="P58" s="673"/>
    </row>
    <row r="59" customFormat="false" ht="14.25" hidden="false" customHeight="true" outlineLevel="0" collapsed="false">
      <c r="B59" s="689"/>
      <c r="C59" s="618"/>
      <c r="D59" s="618"/>
      <c r="E59" s="618"/>
      <c r="F59" s="618"/>
      <c r="G59" s="685"/>
      <c r="H59" s="685"/>
      <c r="I59" s="685"/>
      <c r="J59" s="685"/>
      <c r="K59" s="685"/>
      <c r="L59" s="685" t="s">
        <v>464</v>
      </c>
      <c r="M59" s="685"/>
      <c r="N59" s="685"/>
      <c r="O59" s="686"/>
      <c r="P59" s="673"/>
    </row>
    <row r="60" customFormat="false" ht="14.25" hidden="false" customHeight="true" outlineLevel="0" collapsed="false">
      <c r="B60" s="689"/>
      <c r="C60" s="687"/>
      <c r="D60" s="687"/>
      <c r="E60" s="687"/>
      <c r="F60" s="687"/>
      <c r="G60" s="687"/>
      <c r="H60" s="687"/>
      <c r="I60" s="687"/>
      <c r="J60" s="688" t="s">
        <v>623</v>
      </c>
      <c r="K60" s="688"/>
      <c r="L60" s="688"/>
      <c r="M60" s="688"/>
      <c r="N60" s="688"/>
      <c r="O60" s="688"/>
      <c r="P60" s="673"/>
    </row>
    <row r="61" customFormat="false" ht="14.25" hidden="false" customHeight="true" outlineLevel="0" collapsed="false">
      <c r="B61" s="690"/>
      <c r="C61" s="690"/>
      <c r="D61" s="690"/>
      <c r="E61" s="690"/>
      <c r="F61" s="690"/>
      <c r="G61" s="690"/>
      <c r="H61" s="690"/>
      <c r="I61" s="690"/>
      <c r="J61" s="690"/>
      <c r="K61" s="690"/>
      <c r="L61" s="690"/>
      <c r="M61" s="690"/>
      <c r="N61" s="690"/>
      <c r="O61" s="690"/>
      <c r="P61" s="673"/>
    </row>
    <row r="62" customFormat="false" ht="14.25" hidden="false" customHeight="true" outlineLevel="0" collapsed="false">
      <c r="B62" s="615"/>
      <c r="C62" s="691"/>
      <c r="D62" s="691"/>
      <c r="E62" s="691"/>
      <c r="F62" s="691"/>
      <c r="G62" s="691"/>
      <c r="H62" s="691"/>
      <c r="I62" s="691"/>
      <c r="J62" s="691"/>
      <c r="K62" s="691"/>
      <c r="L62" s="692"/>
      <c r="M62" s="692"/>
      <c r="N62" s="692"/>
      <c r="O62" s="692"/>
      <c r="P62" s="611"/>
    </row>
    <row r="63" customFormat="false" ht="14.25" hidden="false" customHeight="true" outlineLevel="0" collapsed="false">
      <c r="B63" s="678" t="s">
        <v>528</v>
      </c>
      <c r="C63" s="693" t="s">
        <v>533</v>
      </c>
      <c r="D63" s="693"/>
      <c r="E63" s="693"/>
      <c r="F63" s="693"/>
      <c r="G63" s="694" t="s">
        <v>534</v>
      </c>
      <c r="H63" s="694"/>
      <c r="I63" s="694"/>
      <c r="J63" s="693" t="s">
        <v>535</v>
      </c>
      <c r="K63" s="693"/>
      <c r="L63" s="693" t="s">
        <v>559</v>
      </c>
      <c r="M63" s="693"/>
      <c r="N63" s="693"/>
      <c r="O63" s="693" t="s">
        <v>560</v>
      </c>
      <c r="P63" s="673"/>
    </row>
    <row r="64" customFormat="false" ht="14.25" hidden="false" customHeight="true" outlineLevel="0" collapsed="false">
      <c r="B64" s="679" t="s">
        <v>588</v>
      </c>
      <c r="C64" s="680"/>
      <c r="D64" s="680"/>
      <c r="E64" s="680"/>
      <c r="F64" s="680"/>
      <c r="G64" s="681"/>
      <c r="H64" s="681"/>
      <c r="I64" s="681"/>
      <c r="J64" s="682"/>
      <c r="K64" s="682"/>
      <c r="L64" s="683" t="s">
        <v>464</v>
      </c>
      <c r="M64" s="683"/>
      <c r="N64" s="683"/>
      <c r="O64" s="684"/>
      <c r="P64" s="673"/>
    </row>
    <row r="65" customFormat="false" ht="14.25" hidden="false" customHeight="true" outlineLevel="0" collapsed="false">
      <c r="B65" s="679"/>
      <c r="C65" s="618"/>
      <c r="D65" s="618"/>
      <c r="E65" s="618"/>
      <c r="F65" s="618"/>
      <c r="G65" s="685"/>
      <c r="H65" s="685"/>
      <c r="I65" s="685"/>
      <c r="J65" s="685"/>
      <c r="K65" s="685"/>
      <c r="L65" s="685" t="s">
        <v>464</v>
      </c>
      <c r="M65" s="685"/>
      <c r="N65" s="685"/>
      <c r="O65" s="686"/>
      <c r="P65" s="673"/>
    </row>
    <row r="66" customFormat="false" ht="14.25" hidden="false" customHeight="true" outlineLevel="0" collapsed="false">
      <c r="B66" s="679"/>
      <c r="C66" s="618"/>
      <c r="D66" s="618"/>
      <c r="E66" s="618"/>
      <c r="F66" s="618"/>
      <c r="G66" s="685"/>
      <c r="H66" s="685"/>
      <c r="I66" s="685"/>
      <c r="J66" s="685"/>
      <c r="K66" s="685"/>
      <c r="L66" s="685" t="s">
        <v>464</v>
      </c>
      <c r="M66" s="685"/>
      <c r="N66" s="685"/>
      <c r="O66" s="686"/>
      <c r="P66" s="673"/>
    </row>
    <row r="67" customFormat="false" ht="14.25" hidden="false" customHeight="true" outlineLevel="0" collapsed="false">
      <c r="B67" s="679"/>
      <c r="C67" s="618"/>
      <c r="D67" s="618"/>
      <c r="E67" s="618"/>
      <c r="F67" s="618"/>
      <c r="G67" s="685"/>
      <c r="H67" s="685"/>
      <c r="I67" s="685"/>
      <c r="J67" s="685"/>
      <c r="K67" s="685"/>
      <c r="L67" s="685" t="s">
        <v>464</v>
      </c>
      <c r="M67" s="685"/>
      <c r="N67" s="685"/>
      <c r="O67" s="686"/>
      <c r="P67" s="673"/>
    </row>
    <row r="68" customFormat="false" ht="14.25" hidden="false" customHeight="true" outlineLevel="0" collapsed="false">
      <c r="B68" s="679"/>
      <c r="C68" s="618"/>
      <c r="D68" s="618"/>
      <c r="E68" s="618"/>
      <c r="F68" s="618"/>
      <c r="G68" s="685"/>
      <c r="H68" s="685"/>
      <c r="I68" s="685"/>
      <c r="J68" s="685"/>
      <c r="K68" s="685"/>
      <c r="L68" s="685" t="s">
        <v>464</v>
      </c>
      <c r="M68" s="685"/>
      <c r="N68" s="685"/>
      <c r="O68" s="686"/>
      <c r="P68" s="673"/>
    </row>
    <row r="69" customFormat="false" ht="14.25" hidden="false" customHeight="true" outlineLevel="0" collapsed="false">
      <c r="B69" s="679"/>
      <c r="C69" s="618"/>
      <c r="D69" s="618"/>
      <c r="E69" s="618"/>
      <c r="F69" s="618"/>
      <c r="G69" s="685"/>
      <c r="H69" s="685"/>
      <c r="I69" s="685"/>
      <c r="J69" s="685"/>
      <c r="K69" s="685"/>
      <c r="L69" s="685" t="s">
        <v>464</v>
      </c>
      <c r="M69" s="685"/>
      <c r="N69" s="685"/>
      <c r="O69" s="686"/>
      <c r="P69" s="673"/>
    </row>
    <row r="70" customFormat="false" ht="14.25" hidden="false" customHeight="true" outlineLevel="0" collapsed="false">
      <c r="B70" s="679"/>
      <c r="C70" s="618"/>
      <c r="D70" s="618"/>
      <c r="E70" s="618"/>
      <c r="F70" s="618"/>
      <c r="G70" s="685"/>
      <c r="H70" s="685"/>
      <c r="I70" s="685"/>
      <c r="J70" s="685"/>
      <c r="K70" s="685"/>
      <c r="L70" s="685" t="s">
        <v>464</v>
      </c>
      <c r="M70" s="685"/>
      <c r="N70" s="685"/>
      <c r="O70" s="686"/>
      <c r="P70" s="673"/>
    </row>
    <row r="71" customFormat="false" ht="14.25" hidden="false" customHeight="true" outlineLevel="0" collapsed="false">
      <c r="B71" s="679"/>
      <c r="C71" s="687"/>
      <c r="D71" s="687"/>
      <c r="E71" s="687"/>
      <c r="F71" s="687"/>
      <c r="G71" s="687"/>
      <c r="H71" s="687"/>
      <c r="I71" s="687"/>
      <c r="J71" s="688" t="s">
        <v>624</v>
      </c>
      <c r="K71" s="688"/>
      <c r="L71" s="688"/>
      <c r="M71" s="688"/>
      <c r="N71" s="688"/>
      <c r="O71" s="688"/>
      <c r="P71" s="673"/>
    </row>
    <row r="72" customFormat="false" ht="14.25" hidden="false" customHeight="true" outlineLevel="0" collapsed="false">
      <c r="B72" s="679" t="s">
        <v>590</v>
      </c>
      <c r="C72" s="680"/>
      <c r="D72" s="680"/>
      <c r="E72" s="680"/>
      <c r="F72" s="680"/>
      <c r="G72" s="681"/>
      <c r="H72" s="681"/>
      <c r="I72" s="681"/>
      <c r="J72" s="682"/>
      <c r="K72" s="682"/>
      <c r="L72" s="683" t="s">
        <v>464</v>
      </c>
      <c r="M72" s="683"/>
      <c r="N72" s="683"/>
      <c r="O72" s="684"/>
      <c r="P72" s="673"/>
    </row>
    <row r="73" customFormat="false" ht="14.25" hidden="false" customHeight="true" outlineLevel="0" collapsed="false">
      <c r="B73" s="679"/>
      <c r="C73" s="618"/>
      <c r="D73" s="618"/>
      <c r="E73" s="618"/>
      <c r="F73" s="618"/>
      <c r="G73" s="685"/>
      <c r="H73" s="685"/>
      <c r="I73" s="685"/>
      <c r="J73" s="685"/>
      <c r="K73" s="685"/>
      <c r="L73" s="685" t="s">
        <v>464</v>
      </c>
      <c r="M73" s="685"/>
      <c r="N73" s="685"/>
      <c r="O73" s="686"/>
      <c r="P73" s="673"/>
    </row>
    <row r="74" customFormat="false" ht="14.25" hidden="false" customHeight="true" outlineLevel="0" collapsed="false">
      <c r="B74" s="679"/>
      <c r="C74" s="618"/>
      <c r="D74" s="618"/>
      <c r="E74" s="618"/>
      <c r="F74" s="618"/>
      <c r="G74" s="685"/>
      <c r="H74" s="685"/>
      <c r="I74" s="685"/>
      <c r="J74" s="685"/>
      <c r="K74" s="685"/>
      <c r="L74" s="685" t="s">
        <v>464</v>
      </c>
      <c r="M74" s="685"/>
      <c r="N74" s="685"/>
      <c r="O74" s="686"/>
      <c r="P74" s="673"/>
    </row>
    <row r="75" customFormat="false" ht="14.25" hidden="false" customHeight="true" outlineLevel="0" collapsed="false">
      <c r="B75" s="679"/>
      <c r="C75" s="618"/>
      <c r="D75" s="618"/>
      <c r="E75" s="618"/>
      <c r="F75" s="618"/>
      <c r="G75" s="685"/>
      <c r="H75" s="685"/>
      <c r="I75" s="685"/>
      <c r="J75" s="685"/>
      <c r="K75" s="685"/>
      <c r="L75" s="685" t="s">
        <v>464</v>
      </c>
      <c r="M75" s="685"/>
      <c r="N75" s="685"/>
      <c r="O75" s="686"/>
      <c r="P75" s="673"/>
    </row>
    <row r="76" customFormat="false" ht="14.25" hidden="false" customHeight="true" outlineLevel="0" collapsed="false">
      <c r="B76" s="679"/>
      <c r="C76" s="618"/>
      <c r="D76" s="618"/>
      <c r="E76" s="618"/>
      <c r="F76" s="618"/>
      <c r="G76" s="685"/>
      <c r="H76" s="685"/>
      <c r="I76" s="685"/>
      <c r="J76" s="685"/>
      <c r="K76" s="685"/>
      <c r="L76" s="685" t="s">
        <v>464</v>
      </c>
      <c r="M76" s="685"/>
      <c r="N76" s="685"/>
      <c r="O76" s="686"/>
      <c r="P76" s="673"/>
    </row>
    <row r="77" customFormat="false" ht="14.25" hidden="false" customHeight="true" outlineLevel="0" collapsed="false">
      <c r="B77" s="679"/>
      <c r="C77" s="618"/>
      <c r="D77" s="618"/>
      <c r="E77" s="618"/>
      <c r="F77" s="618"/>
      <c r="G77" s="685"/>
      <c r="H77" s="685"/>
      <c r="I77" s="685"/>
      <c r="J77" s="685"/>
      <c r="K77" s="685"/>
      <c r="L77" s="685" t="s">
        <v>464</v>
      </c>
      <c r="M77" s="685"/>
      <c r="N77" s="685"/>
      <c r="O77" s="686"/>
      <c r="P77" s="673"/>
    </row>
    <row r="78" customFormat="false" ht="14.25" hidden="false" customHeight="true" outlineLevel="0" collapsed="false">
      <c r="B78" s="679"/>
      <c r="C78" s="618"/>
      <c r="D78" s="618"/>
      <c r="E78" s="618"/>
      <c r="F78" s="618"/>
      <c r="G78" s="685"/>
      <c r="H78" s="685"/>
      <c r="I78" s="685"/>
      <c r="J78" s="685"/>
      <c r="K78" s="685"/>
      <c r="L78" s="685" t="s">
        <v>464</v>
      </c>
      <c r="M78" s="685"/>
      <c r="N78" s="685"/>
      <c r="O78" s="686"/>
      <c r="P78" s="673"/>
    </row>
    <row r="79" customFormat="false" ht="14.25" hidden="false" customHeight="true" outlineLevel="0" collapsed="false">
      <c r="B79" s="679"/>
      <c r="C79" s="687"/>
      <c r="D79" s="687"/>
      <c r="E79" s="687"/>
      <c r="F79" s="687"/>
      <c r="G79" s="687"/>
      <c r="H79" s="687"/>
      <c r="I79" s="687"/>
      <c r="J79" s="688" t="s">
        <v>625</v>
      </c>
      <c r="K79" s="688"/>
      <c r="L79" s="688"/>
      <c r="M79" s="688"/>
      <c r="N79" s="688"/>
      <c r="O79" s="688"/>
      <c r="P79" s="673"/>
    </row>
    <row r="80" customFormat="false" ht="14.25" hidden="false" customHeight="true" outlineLevel="0" collapsed="false">
      <c r="B80" s="679" t="s">
        <v>592</v>
      </c>
      <c r="C80" s="680"/>
      <c r="D80" s="680"/>
      <c r="E80" s="680"/>
      <c r="F80" s="680"/>
      <c r="G80" s="681"/>
      <c r="H80" s="681"/>
      <c r="I80" s="681"/>
      <c r="J80" s="682"/>
      <c r="K80" s="682"/>
      <c r="L80" s="683" t="s">
        <v>464</v>
      </c>
      <c r="M80" s="683"/>
      <c r="N80" s="683"/>
      <c r="O80" s="684"/>
      <c r="P80" s="673"/>
    </row>
    <row r="81" customFormat="false" ht="14.25" hidden="false" customHeight="true" outlineLevel="0" collapsed="false">
      <c r="B81" s="679"/>
      <c r="C81" s="618"/>
      <c r="D81" s="618"/>
      <c r="E81" s="618"/>
      <c r="F81" s="618"/>
      <c r="G81" s="685"/>
      <c r="H81" s="685"/>
      <c r="I81" s="685"/>
      <c r="J81" s="685"/>
      <c r="K81" s="685"/>
      <c r="L81" s="685" t="s">
        <v>464</v>
      </c>
      <c r="M81" s="685"/>
      <c r="N81" s="685"/>
      <c r="O81" s="686"/>
      <c r="P81" s="673"/>
    </row>
    <row r="82" customFormat="false" ht="14.25" hidden="false" customHeight="true" outlineLevel="0" collapsed="false">
      <c r="B82" s="679"/>
      <c r="C82" s="618"/>
      <c r="D82" s="618"/>
      <c r="E82" s="618"/>
      <c r="F82" s="618"/>
      <c r="G82" s="685"/>
      <c r="H82" s="685"/>
      <c r="I82" s="685"/>
      <c r="J82" s="685"/>
      <c r="K82" s="685"/>
      <c r="L82" s="685" t="s">
        <v>464</v>
      </c>
      <c r="M82" s="685"/>
      <c r="N82" s="685"/>
      <c r="O82" s="686"/>
      <c r="P82" s="673"/>
    </row>
    <row r="83" customFormat="false" ht="14.25" hidden="false" customHeight="true" outlineLevel="0" collapsed="false">
      <c r="B83" s="679"/>
      <c r="C83" s="618"/>
      <c r="D83" s="618"/>
      <c r="E83" s="618"/>
      <c r="F83" s="618"/>
      <c r="G83" s="685"/>
      <c r="H83" s="685"/>
      <c r="I83" s="685"/>
      <c r="J83" s="685"/>
      <c r="K83" s="685"/>
      <c r="L83" s="685" t="s">
        <v>464</v>
      </c>
      <c r="M83" s="685"/>
      <c r="N83" s="685"/>
      <c r="O83" s="686"/>
      <c r="P83" s="673"/>
    </row>
    <row r="84" customFormat="false" ht="14.25" hidden="false" customHeight="true" outlineLevel="0" collapsed="false">
      <c r="B84" s="679"/>
      <c r="C84" s="618"/>
      <c r="D84" s="618"/>
      <c r="E84" s="618"/>
      <c r="F84" s="618"/>
      <c r="G84" s="685"/>
      <c r="H84" s="685"/>
      <c r="I84" s="685"/>
      <c r="J84" s="685"/>
      <c r="K84" s="685"/>
      <c r="L84" s="685" t="s">
        <v>464</v>
      </c>
      <c r="M84" s="685"/>
      <c r="N84" s="685"/>
      <c r="O84" s="686"/>
      <c r="P84" s="673"/>
    </row>
    <row r="85" customFormat="false" ht="14.25" hidden="false" customHeight="true" outlineLevel="0" collapsed="false">
      <c r="B85" s="679"/>
      <c r="C85" s="618"/>
      <c r="D85" s="618"/>
      <c r="E85" s="618"/>
      <c r="F85" s="618"/>
      <c r="G85" s="685"/>
      <c r="H85" s="685"/>
      <c r="I85" s="685"/>
      <c r="J85" s="685"/>
      <c r="K85" s="685"/>
      <c r="L85" s="685" t="s">
        <v>464</v>
      </c>
      <c r="M85" s="685"/>
      <c r="N85" s="685"/>
      <c r="O85" s="686"/>
      <c r="P85" s="673"/>
    </row>
    <row r="86" customFormat="false" ht="14.25" hidden="false" customHeight="true" outlineLevel="0" collapsed="false">
      <c r="B86" s="679"/>
      <c r="C86" s="618"/>
      <c r="D86" s="618"/>
      <c r="E86" s="618"/>
      <c r="F86" s="618"/>
      <c r="G86" s="685"/>
      <c r="H86" s="685"/>
      <c r="I86" s="685"/>
      <c r="J86" s="685"/>
      <c r="K86" s="685"/>
      <c r="L86" s="685" t="s">
        <v>464</v>
      </c>
      <c r="M86" s="685"/>
      <c r="N86" s="685"/>
      <c r="O86" s="686"/>
      <c r="P86" s="673"/>
    </row>
    <row r="87" customFormat="false" ht="14.25" hidden="false" customHeight="true" outlineLevel="0" collapsed="false">
      <c r="B87" s="679"/>
      <c r="C87" s="687"/>
      <c r="D87" s="687"/>
      <c r="E87" s="687"/>
      <c r="F87" s="687"/>
      <c r="G87" s="687"/>
      <c r="H87" s="687"/>
      <c r="I87" s="687"/>
      <c r="J87" s="688" t="s">
        <v>626</v>
      </c>
      <c r="K87" s="688"/>
      <c r="L87" s="688"/>
      <c r="M87" s="688"/>
      <c r="N87" s="688"/>
      <c r="O87" s="688"/>
      <c r="P87" s="673"/>
    </row>
    <row r="88" customFormat="false" ht="14.25" hidden="false" customHeight="true" outlineLevel="0" collapsed="false">
      <c r="B88" s="679" t="s">
        <v>578</v>
      </c>
      <c r="C88" s="680"/>
      <c r="D88" s="680"/>
      <c r="E88" s="680"/>
      <c r="F88" s="680"/>
      <c r="G88" s="681"/>
      <c r="H88" s="681"/>
      <c r="I88" s="681"/>
      <c r="J88" s="682"/>
      <c r="K88" s="682"/>
      <c r="L88" s="683" t="s">
        <v>464</v>
      </c>
      <c r="M88" s="683"/>
      <c r="N88" s="683"/>
      <c r="O88" s="684"/>
      <c r="P88" s="673"/>
    </row>
    <row r="89" customFormat="false" ht="14.25" hidden="false" customHeight="true" outlineLevel="0" collapsed="false">
      <c r="B89" s="679"/>
      <c r="C89" s="618"/>
      <c r="D89" s="618"/>
      <c r="E89" s="618"/>
      <c r="F89" s="618"/>
      <c r="G89" s="685"/>
      <c r="H89" s="685"/>
      <c r="I89" s="685"/>
      <c r="J89" s="685"/>
      <c r="K89" s="685"/>
      <c r="L89" s="685" t="s">
        <v>464</v>
      </c>
      <c r="M89" s="685"/>
      <c r="N89" s="685"/>
      <c r="O89" s="686"/>
      <c r="P89" s="673"/>
    </row>
    <row r="90" customFormat="false" ht="14.25" hidden="false" customHeight="true" outlineLevel="0" collapsed="false">
      <c r="B90" s="679"/>
      <c r="C90" s="618"/>
      <c r="D90" s="618"/>
      <c r="E90" s="618"/>
      <c r="F90" s="618"/>
      <c r="G90" s="685"/>
      <c r="H90" s="685"/>
      <c r="I90" s="685"/>
      <c r="J90" s="685"/>
      <c r="K90" s="685"/>
      <c r="L90" s="685" t="s">
        <v>464</v>
      </c>
      <c r="M90" s="685"/>
      <c r="N90" s="685"/>
      <c r="O90" s="686"/>
      <c r="P90" s="673"/>
    </row>
    <row r="91" customFormat="false" ht="14.25" hidden="false" customHeight="true" outlineLevel="0" collapsed="false">
      <c r="B91" s="679"/>
      <c r="C91" s="618"/>
      <c r="D91" s="618"/>
      <c r="E91" s="618"/>
      <c r="F91" s="618"/>
      <c r="G91" s="685"/>
      <c r="H91" s="685"/>
      <c r="I91" s="685"/>
      <c r="J91" s="685"/>
      <c r="K91" s="685"/>
      <c r="L91" s="685" t="s">
        <v>464</v>
      </c>
      <c r="M91" s="685"/>
      <c r="N91" s="685"/>
      <c r="O91" s="686"/>
      <c r="P91" s="673"/>
    </row>
    <row r="92" customFormat="false" ht="14.25" hidden="false" customHeight="true" outlineLevel="0" collapsed="false">
      <c r="B92" s="679"/>
      <c r="C92" s="618"/>
      <c r="D92" s="618"/>
      <c r="E92" s="618"/>
      <c r="F92" s="618"/>
      <c r="G92" s="685"/>
      <c r="H92" s="685"/>
      <c r="I92" s="685"/>
      <c r="J92" s="685"/>
      <c r="K92" s="685"/>
      <c r="L92" s="685" t="s">
        <v>464</v>
      </c>
      <c r="M92" s="685"/>
      <c r="N92" s="685"/>
      <c r="O92" s="686"/>
      <c r="P92" s="673"/>
    </row>
    <row r="93" customFormat="false" ht="14.25" hidden="false" customHeight="true" outlineLevel="0" collapsed="false">
      <c r="B93" s="679"/>
      <c r="C93" s="618"/>
      <c r="D93" s="618"/>
      <c r="E93" s="618"/>
      <c r="F93" s="618"/>
      <c r="G93" s="685"/>
      <c r="H93" s="685"/>
      <c r="I93" s="685"/>
      <c r="J93" s="685"/>
      <c r="K93" s="685"/>
      <c r="L93" s="685" t="s">
        <v>464</v>
      </c>
      <c r="M93" s="685"/>
      <c r="N93" s="685"/>
      <c r="O93" s="686"/>
      <c r="P93" s="673"/>
    </row>
    <row r="94" customFormat="false" ht="14.25" hidden="false" customHeight="true" outlineLevel="0" collapsed="false">
      <c r="B94" s="679"/>
      <c r="C94" s="618"/>
      <c r="D94" s="618"/>
      <c r="E94" s="618"/>
      <c r="F94" s="618"/>
      <c r="G94" s="685"/>
      <c r="H94" s="685"/>
      <c r="I94" s="685"/>
      <c r="J94" s="685"/>
      <c r="K94" s="685"/>
      <c r="L94" s="685" t="s">
        <v>464</v>
      </c>
      <c r="M94" s="685"/>
      <c r="N94" s="685"/>
      <c r="O94" s="686"/>
      <c r="P94" s="673"/>
    </row>
    <row r="95" customFormat="false" ht="14.25" hidden="false" customHeight="true" outlineLevel="0" collapsed="false">
      <c r="B95" s="679"/>
      <c r="C95" s="687"/>
      <c r="D95" s="687"/>
      <c r="E95" s="687"/>
      <c r="F95" s="687"/>
      <c r="G95" s="687"/>
      <c r="H95" s="687"/>
      <c r="I95" s="687"/>
      <c r="J95" s="688" t="s">
        <v>627</v>
      </c>
      <c r="K95" s="688"/>
      <c r="L95" s="688"/>
      <c r="M95" s="688"/>
      <c r="N95" s="688"/>
      <c r="O95" s="688"/>
      <c r="P95" s="673"/>
    </row>
    <row r="96" customFormat="false" ht="14.25" hidden="false" customHeight="true" outlineLevel="0" collapsed="false">
      <c r="B96" s="689" t="s">
        <v>579</v>
      </c>
      <c r="C96" s="680"/>
      <c r="D96" s="680"/>
      <c r="E96" s="680"/>
      <c r="F96" s="680"/>
      <c r="G96" s="681"/>
      <c r="H96" s="681"/>
      <c r="I96" s="681"/>
      <c r="J96" s="682"/>
      <c r="K96" s="682"/>
      <c r="L96" s="683" t="s">
        <v>464</v>
      </c>
      <c r="M96" s="683"/>
      <c r="N96" s="683"/>
      <c r="O96" s="684"/>
      <c r="P96" s="673"/>
    </row>
    <row r="97" customFormat="false" ht="14.25" hidden="false" customHeight="true" outlineLevel="0" collapsed="false">
      <c r="B97" s="689"/>
      <c r="C97" s="618"/>
      <c r="D97" s="618"/>
      <c r="E97" s="618"/>
      <c r="F97" s="618"/>
      <c r="G97" s="685"/>
      <c r="H97" s="685"/>
      <c r="I97" s="685"/>
      <c r="J97" s="685"/>
      <c r="K97" s="685"/>
      <c r="L97" s="685" t="s">
        <v>464</v>
      </c>
      <c r="M97" s="685"/>
      <c r="N97" s="685"/>
      <c r="O97" s="686"/>
      <c r="P97" s="673"/>
    </row>
    <row r="98" customFormat="false" ht="14.25" hidden="false" customHeight="true" outlineLevel="0" collapsed="false">
      <c r="B98" s="689"/>
      <c r="C98" s="618"/>
      <c r="D98" s="618"/>
      <c r="E98" s="618"/>
      <c r="F98" s="618"/>
      <c r="G98" s="685"/>
      <c r="H98" s="685"/>
      <c r="I98" s="685"/>
      <c r="J98" s="685"/>
      <c r="K98" s="685"/>
      <c r="L98" s="685" t="s">
        <v>464</v>
      </c>
      <c r="M98" s="685"/>
      <c r="N98" s="685"/>
      <c r="O98" s="686"/>
      <c r="P98" s="673"/>
    </row>
    <row r="99" customFormat="false" ht="14.25" hidden="false" customHeight="true" outlineLevel="0" collapsed="false">
      <c r="B99" s="689"/>
      <c r="C99" s="618"/>
      <c r="D99" s="618"/>
      <c r="E99" s="618"/>
      <c r="F99" s="618"/>
      <c r="G99" s="685"/>
      <c r="H99" s="685"/>
      <c r="I99" s="685"/>
      <c r="J99" s="685"/>
      <c r="K99" s="685"/>
      <c r="L99" s="685" t="s">
        <v>464</v>
      </c>
      <c r="M99" s="685"/>
      <c r="N99" s="685"/>
      <c r="O99" s="686"/>
      <c r="P99" s="673"/>
    </row>
    <row r="100" customFormat="false" ht="14.25" hidden="false" customHeight="true" outlineLevel="0" collapsed="false">
      <c r="B100" s="689"/>
      <c r="C100" s="618"/>
      <c r="D100" s="618"/>
      <c r="E100" s="618"/>
      <c r="F100" s="618"/>
      <c r="G100" s="685"/>
      <c r="H100" s="685"/>
      <c r="I100" s="685"/>
      <c r="J100" s="685"/>
      <c r="K100" s="685"/>
      <c r="L100" s="685" t="s">
        <v>464</v>
      </c>
      <c r="M100" s="685"/>
      <c r="N100" s="685"/>
      <c r="O100" s="686"/>
      <c r="P100" s="673"/>
    </row>
    <row r="101" customFormat="false" ht="14.25" hidden="false" customHeight="true" outlineLevel="0" collapsed="false">
      <c r="B101" s="689"/>
      <c r="C101" s="618"/>
      <c r="D101" s="618"/>
      <c r="E101" s="618"/>
      <c r="F101" s="618"/>
      <c r="G101" s="685"/>
      <c r="H101" s="685"/>
      <c r="I101" s="685"/>
      <c r="J101" s="685"/>
      <c r="K101" s="685"/>
      <c r="L101" s="685" t="s">
        <v>464</v>
      </c>
      <c r="M101" s="685"/>
      <c r="N101" s="685"/>
      <c r="O101" s="686"/>
      <c r="P101" s="673"/>
    </row>
    <row r="102" customFormat="false" ht="14.25" hidden="false" customHeight="true" outlineLevel="0" collapsed="false">
      <c r="B102" s="689"/>
      <c r="C102" s="618"/>
      <c r="D102" s="618"/>
      <c r="E102" s="618"/>
      <c r="F102" s="618"/>
      <c r="G102" s="685"/>
      <c r="H102" s="685"/>
      <c r="I102" s="685"/>
      <c r="J102" s="685"/>
      <c r="K102" s="685"/>
      <c r="L102" s="685" t="s">
        <v>464</v>
      </c>
      <c r="M102" s="685"/>
      <c r="N102" s="685"/>
      <c r="O102" s="686"/>
      <c r="P102" s="673"/>
    </row>
    <row r="103" customFormat="false" ht="14.25" hidden="false" customHeight="true" outlineLevel="0" collapsed="false">
      <c r="B103" s="689"/>
      <c r="C103" s="687"/>
      <c r="D103" s="687"/>
      <c r="E103" s="687"/>
      <c r="F103" s="687"/>
      <c r="G103" s="687"/>
      <c r="H103" s="687"/>
      <c r="I103" s="687"/>
      <c r="J103" s="688" t="s">
        <v>628</v>
      </c>
      <c r="K103" s="688"/>
      <c r="L103" s="688"/>
      <c r="M103" s="688"/>
      <c r="N103" s="688"/>
      <c r="O103" s="688"/>
      <c r="P103" s="673"/>
    </row>
    <row r="104" customFormat="false" ht="14.25" hidden="false" customHeight="true" outlineLevel="0" collapsed="false">
      <c r="B104" s="615"/>
      <c r="C104" s="615"/>
      <c r="D104" s="615"/>
      <c r="E104" s="615"/>
      <c r="F104" s="615"/>
      <c r="G104" s="695"/>
      <c r="H104" s="695"/>
      <c r="I104" s="695"/>
      <c r="J104" s="682" t="s">
        <v>538</v>
      </c>
      <c r="K104" s="682"/>
      <c r="L104" s="682"/>
      <c r="M104" s="682"/>
      <c r="N104" s="682"/>
      <c r="O104" s="682"/>
      <c r="P104" s="611"/>
    </row>
    <row r="105" customFormat="false" ht="14.25" hidden="false" customHeight="true" outlineLevel="0" collapsed="false">
      <c r="B105" s="615"/>
      <c r="C105" s="615"/>
      <c r="D105" s="615"/>
      <c r="E105" s="615"/>
      <c r="F105" s="615"/>
      <c r="G105" s="615"/>
      <c r="H105" s="615"/>
      <c r="I105" s="615"/>
      <c r="J105" s="682"/>
      <c r="K105" s="682"/>
      <c r="L105" s="682"/>
      <c r="M105" s="682"/>
      <c r="N105" s="682"/>
      <c r="O105" s="682"/>
      <c r="P105" s="611"/>
    </row>
    <row r="106" customFormat="false" ht="13.8" hidden="false" customHeight="false" outlineLevel="0" collapsed="false">
      <c r="B106" s="696" t="s">
        <v>539</v>
      </c>
      <c r="C106" s="697" t="s">
        <v>540</v>
      </c>
      <c r="D106" s="697"/>
      <c r="E106" s="697"/>
      <c r="F106" s="697"/>
      <c r="G106" s="697"/>
      <c r="H106" s="697"/>
      <c r="I106" s="697"/>
      <c r="J106" s="697"/>
      <c r="K106" s="697"/>
      <c r="L106" s="697"/>
      <c r="M106" s="697"/>
      <c r="N106" s="697"/>
      <c r="O106" s="697"/>
      <c r="P106" s="655"/>
    </row>
    <row r="107" customFormat="false" ht="13.8" hidden="false" customHeight="false" outlineLevel="0" collapsed="false">
      <c r="B107" s="696" t="s">
        <v>539</v>
      </c>
      <c r="C107" s="697" t="s">
        <v>541</v>
      </c>
      <c r="D107" s="697"/>
      <c r="E107" s="697"/>
      <c r="F107" s="697"/>
      <c r="G107" s="697"/>
      <c r="H107" s="697"/>
      <c r="I107" s="697"/>
      <c r="J107" s="697"/>
      <c r="K107" s="697"/>
      <c r="L107" s="697"/>
      <c r="M107" s="697"/>
      <c r="N107" s="697"/>
      <c r="O107" s="697"/>
      <c r="P107" s="655"/>
    </row>
    <row r="108" customFormat="false" ht="13.8" hidden="false" customHeight="false" outlineLevel="0" collapsed="false">
      <c r="B108" s="615"/>
      <c r="C108" s="615"/>
      <c r="D108" s="615"/>
      <c r="E108" s="615"/>
      <c r="F108" s="615"/>
      <c r="G108" s="615"/>
      <c r="H108" s="615"/>
      <c r="I108" s="615"/>
      <c r="J108" s="615"/>
      <c r="K108" s="615"/>
      <c r="L108" s="615"/>
      <c r="M108" s="615"/>
      <c r="N108" s="615"/>
      <c r="O108" s="615"/>
      <c r="P108" s="611"/>
    </row>
    <row r="109" customFormat="false" ht="13.8" hidden="false" customHeight="false" outlineLevel="0" collapsed="false">
      <c r="B109" s="615" t="s">
        <v>611</v>
      </c>
      <c r="C109" s="615"/>
      <c r="D109" s="615"/>
      <c r="E109" s="615"/>
      <c r="F109" s="615"/>
      <c r="G109" s="615"/>
      <c r="H109" s="615"/>
      <c r="I109" s="615"/>
      <c r="J109" s="615"/>
      <c r="K109" s="615"/>
      <c r="L109" s="615"/>
      <c r="M109" s="615"/>
      <c r="N109" s="615"/>
      <c r="O109" s="615"/>
      <c r="P109" s="611"/>
    </row>
    <row r="110" customFormat="false" ht="13.8" hidden="false" customHeight="false" outlineLevel="0" collapsed="false">
      <c r="B110" s="698" t="s">
        <v>543</v>
      </c>
      <c r="C110" s="698"/>
      <c r="D110" s="698"/>
      <c r="E110" s="698"/>
      <c r="F110" s="615"/>
      <c r="G110" s="615"/>
      <c r="H110" s="615"/>
      <c r="I110" s="615"/>
      <c r="J110" s="699"/>
      <c r="K110" s="700"/>
      <c r="L110" s="700"/>
      <c r="M110" s="615"/>
      <c r="N110" s="615"/>
      <c r="O110" s="615"/>
      <c r="P110" s="611"/>
    </row>
    <row r="111" customFormat="false" ht="13.8" hidden="false" customHeight="false" outlineLevel="0" collapsed="false">
      <c r="B111" s="698"/>
      <c r="C111" s="698"/>
      <c r="D111" s="698"/>
      <c r="E111" s="698"/>
      <c r="F111" s="615"/>
      <c r="G111" s="615"/>
      <c r="H111" s="615"/>
      <c r="I111" s="615"/>
      <c r="J111" s="615"/>
      <c r="K111" s="699"/>
      <c r="L111" s="699"/>
      <c r="M111" s="615"/>
      <c r="N111" s="615"/>
      <c r="O111" s="615"/>
      <c r="P111" s="611"/>
    </row>
    <row r="112" customFormat="false" ht="13.8" hidden="false" customHeight="true" outlineLevel="0" collapsed="false">
      <c r="B112" s="701"/>
      <c r="C112" s="701"/>
      <c r="D112" s="701"/>
      <c r="E112" s="702" t="s">
        <v>264</v>
      </c>
      <c r="F112" s="698" t="s">
        <v>544</v>
      </c>
      <c r="G112" s="698"/>
      <c r="H112" s="698"/>
      <c r="I112" s="703" t="s">
        <v>545</v>
      </c>
      <c r="J112" s="704" t="s">
        <v>613</v>
      </c>
      <c r="K112" s="704"/>
      <c r="L112" s="704"/>
      <c r="M112" s="615"/>
      <c r="N112" s="615"/>
      <c r="O112" s="615"/>
      <c r="P112" s="611"/>
    </row>
    <row r="113" customFormat="false" ht="13.8" hidden="false" customHeight="false" outlineLevel="0" collapsed="false">
      <c r="B113" s="701"/>
      <c r="C113" s="701"/>
      <c r="D113" s="701"/>
      <c r="E113" s="702"/>
      <c r="F113" s="698"/>
      <c r="G113" s="698"/>
      <c r="H113" s="698"/>
      <c r="I113" s="703"/>
      <c r="J113" s="704"/>
      <c r="K113" s="704"/>
      <c r="L113" s="704"/>
      <c r="M113" s="615"/>
      <c r="N113" s="615"/>
      <c r="O113" s="615"/>
      <c r="P113" s="611"/>
    </row>
    <row r="114" customFormat="false" ht="13.8" hidden="false" customHeight="false" outlineLevel="0" collapsed="false">
      <c r="B114" s="611"/>
      <c r="C114" s="611"/>
      <c r="D114" s="611"/>
      <c r="E114" s="611"/>
      <c r="F114" s="611"/>
      <c r="G114" s="611"/>
      <c r="H114" s="611"/>
      <c r="I114" s="611"/>
      <c r="J114" s="611"/>
      <c r="K114" s="611"/>
      <c r="L114" s="611"/>
      <c r="M114" s="611"/>
      <c r="N114" s="611"/>
      <c r="O114" s="611"/>
      <c r="P114" s="656"/>
    </row>
    <row r="115" customFormat="false" ht="13.8" hidden="false" customHeight="false" outlineLevel="0" collapsed="false">
      <c r="B115" s="705" t="s">
        <v>547</v>
      </c>
      <c r="C115" s="705"/>
      <c r="D115" s="705"/>
      <c r="E115" s="705"/>
      <c r="F115" s="705"/>
      <c r="G115" s="705"/>
      <c r="H115" s="705"/>
      <c r="I115" s="705"/>
      <c r="J115" s="705"/>
      <c r="K115" s="705"/>
      <c r="L115" s="705"/>
      <c r="M115" s="705"/>
      <c r="N115" s="705"/>
      <c r="O115" s="705"/>
      <c r="P115" s="655"/>
    </row>
    <row r="116" customFormat="false" ht="12.75" hidden="false" customHeight="true" outlineLevel="0" collapsed="false">
      <c r="B116" s="696" t="s">
        <v>539</v>
      </c>
      <c r="C116" s="706" t="s">
        <v>629</v>
      </c>
      <c r="D116" s="706"/>
      <c r="E116" s="706"/>
      <c r="F116" s="706"/>
      <c r="G116" s="706"/>
      <c r="H116" s="706"/>
      <c r="I116" s="706"/>
      <c r="J116" s="706"/>
      <c r="K116" s="706"/>
      <c r="L116" s="706"/>
      <c r="M116" s="706"/>
      <c r="N116" s="706"/>
      <c r="O116" s="706"/>
      <c r="P116" s="655"/>
    </row>
    <row r="117" customFormat="false" ht="12.75" hidden="false" customHeight="false" outlineLevel="0" collapsed="false">
      <c r="B117" s="696"/>
      <c r="C117" s="706"/>
      <c r="D117" s="706"/>
      <c r="E117" s="706"/>
      <c r="F117" s="706"/>
      <c r="G117" s="706"/>
      <c r="H117" s="706"/>
      <c r="I117" s="706"/>
      <c r="J117" s="706"/>
      <c r="K117" s="706"/>
      <c r="L117" s="706"/>
      <c r="M117" s="706"/>
      <c r="N117" s="706"/>
      <c r="O117" s="706"/>
      <c r="P117" s="655"/>
    </row>
    <row r="118" customFormat="false" ht="12.75" hidden="false" customHeight="false" outlineLevel="0" collapsed="false">
      <c r="B118" s="705"/>
      <c r="C118" s="706"/>
      <c r="D118" s="706"/>
      <c r="E118" s="706"/>
      <c r="F118" s="706"/>
      <c r="G118" s="706"/>
      <c r="H118" s="706"/>
      <c r="I118" s="706"/>
      <c r="J118" s="706"/>
      <c r="K118" s="706"/>
      <c r="L118" s="706"/>
      <c r="M118" s="706"/>
      <c r="N118" s="706"/>
      <c r="O118" s="706"/>
      <c r="P118" s="655"/>
    </row>
  </sheetData>
  <mergeCells count="369">
    <mergeCell ref="B2:R2"/>
    <mergeCell ref="B4:C4"/>
    <mergeCell ref="D4:H4"/>
    <mergeCell ref="J4:K4"/>
    <mergeCell ref="L4:O4"/>
    <mergeCell ref="B6:O6"/>
    <mergeCell ref="B7:C7"/>
    <mergeCell ref="B8:C8"/>
    <mergeCell ref="B10:O10"/>
    <mergeCell ref="B11:O11"/>
    <mergeCell ref="C12:F12"/>
    <mergeCell ref="G12:I12"/>
    <mergeCell ref="J12:K12"/>
    <mergeCell ref="L12:N12"/>
    <mergeCell ref="B13:B20"/>
    <mergeCell ref="C13:F13"/>
    <mergeCell ref="G13:I13"/>
    <mergeCell ref="J13:K13"/>
    <mergeCell ref="L13:N13"/>
    <mergeCell ref="C14:F14"/>
    <mergeCell ref="G14:I14"/>
    <mergeCell ref="J14:K14"/>
    <mergeCell ref="L14:N14"/>
    <mergeCell ref="C15:F15"/>
    <mergeCell ref="G15:I15"/>
    <mergeCell ref="J15:K15"/>
    <mergeCell ref="L15:N15"/>
    <mergeCell ref="C16:F16"/>
    <mergeCell ref="G16:I16"/>
    <mergeCell ref="J16:K16"/>
    <mergeCell ref="L16:N16"/>
    <mergeCell ref="C17:F17"/>
    <mergeCell ref="G17:I17"/>
    <mergeCell ref="J17:K17"/>
    <mergeCell ref="L17:N17"/>
    <mergeCell ref="C18:F18"/>
    <mergeCell ref="G18:I18"/>
    <mergeCell ref="J18:K18"/>
    <mergeCell ref="L18:N18"/>
    <mergeCell ref="C19:F19"/>
    <mergeCell ref="G19:I19"/>
    <mergeCell ref="J19:K19"/>
    <mergeCell ref="L19:N19"/>
    <mergeCell ref="C20:I20"/>
    <mergeCell ref="J20:O20"/>
    <mergeCell ref="B21:B28"/>
    <mergeCell ref="C21:F21"/>
    <mergeCell ref="G21:I21"/>
    <mergeCell ref="J21:K21"/>
    <mergeCell ref="L21:N21"/>
    <mergeCell ref="C22:F22"/>
    <mergeCell ref="G22:I22"/>
    <mergeCell ref="J22:K22"/>
    <mergeCell ref="L22:N22"/>
    <mergeCell ref="C23:F23"/>
    <mergeCell ref="G23:I23"/>
    <mergeCell ref="J23:K23"/>
    <mergeCell ref="L23:N23"/>
    <mergeCell ref="C24:F24"/>
    <mergeCell ref="G24:I24"/>
    <mergeCell ref="J24:K24"/>
    <mergeCell ref="L24:N24"/>
    <mergeCell ref="C25:F25"/>
    <mergeCell ref="G25:I25"/>
    <mergeCell ref="J25:K25"/>
    <mergeCell ref="L25:N25"/>
    <mergeCell ref="C26:F26"/>
    <mergeCell ref="G26:I26"/>
    <mergeCell ref="J26:K26"/>
    <mergeCell ref="L26:N26"/>
    <mergeCell ref="C27:F27"/>
    <mergeCell ref="G27:I27"/>
    <mergeCell ref="J27:K27"/>
    <mergeCell ref="L27:N27"/>
    <mergeCell ref="C28:I28"/>
    <mergeCell ref="J28:O28"/>
    <mergeCell ref="B29:B36"/>
    <mergeCell ref="C29:F29"/>
    <mergeCell ref="G29:I29"/>
    <mergeCell ref="J29:K29"/>
    <mergeCell ref="L29:N29"/>
    <mergeCell ref="C30:F30"/>
    <mergeCell ref="G30:I30"/>
    <mergeCell ref="J30:K30"/>
    <mergeCell ref="L30:N30"/>
    <mergeCell ref="C31:F31"/>
    <mergeCell ref="G31:I31"/>
    <mergeCell ref="J31:K31"/>
    <mergeCell ref="L31:N31"/>
    <mergeCell ref="C32:F32"/>
    <mergeCell ref="G32:I32"/>
    <mergeCell ref="J32:K32"/>
    <mergeCell ref="L32:N32"/>
    <mergeCell ref="C33:F33"/>
    <mergeCell ref="G33:I33"/>
    <mergeCell ref="J33:K33"/>
    <mergeCell ref="L33:N33"/>
    <mergeCell ref="C34:F34"/>
    <mergeCell ref="G34:I34"/>
    <mergeCell ref="J34:K34"/>
    <mergeCell ref="L34:N34"/>
    <mergeCell ref="C35:F35"/>
    <mergeCell ref="G35:I35"/>
    <mergeCell ref="J35:K35"/>
    <mergeCell ref="L35:N35"/>
    <mergeCell ref="C36:I36"/>
    <mergeCell ref="J36:O36"/>
    <mergeCell ref="B37:B44"/>
    <mergeCell ref="C37:F37"/>
    <mergeCell ref="G37:I37"/>
    <mergeCell ref="J37:K37"/>
    <mergeCell ref="L37:N37"/>
    <mergeCell ref="C38:F38"/>
    <mergeCell ref="G38:I38"/>
    <mergeCell ref="J38:K38"/>
    <mergeCell ref="L38:N38"/>
    <mergeCell ref="C39:F39"/>
    <mergeCell ref="G39:I39"/>
    <mergeCell ref="J39:K39"/>
    <mergeCell ref="L39:N39"/>
    <mergeCell ref="C40:F40"/>
    <mergeCell ref="G40:I40"/>
    <mergeCell ref="J40:K40"/>
    <mergeCell ref="L40:N40"/>
    <mergeCell ref="C41:F41"/>
    <mergeCell ref="G41:I41"/>
    <mergeCell ref="J41:K41"/>
    <mergeCell ref="L41:N41"/>
    <mergeCell ref="C42:F42"/>
    <mergeCell ref="G42:I42"/>
    <mergeCell ref="J42:K42"/>
    <mergeCell ref="L42:N42"/>
    <mergeCell ref="C43:F43"/>
    <mergeCell ref="G43:I43"/>
    <mergeCell ref="J43:K43"/>
    <mergeCell ref="L43:N43"/>
    <mergeCell ref="C44:I44"/>
    <mergeCell ref="J44:O44"/>
    <mergeCell ref="B45:B52"/>
    <mergeCell ref="C45:F45"/>
    <mergeCell ref="G45:I45"/>
    <mergeCell ref="J45:K45"/>
    <mergeCell ref="L45:N45"/>
    <mergeCell ref="C46:F46"/>
    <mergeCell ref="G46:I46"/>
    <mergeCell ref="J46:K46"/>
    <mergeCell ref="L46:N46"/>
    <mergeCell ref="C47:F47"/>
    <mergeCell ref="G47:I47"/>
    <mergeCell ref="J47:K47"/>
    <mergeCell ref="L47:N47"/>
    <mergeCell ref="C48:F48"/>
    <mergeCell ref="G48:I48"/>
    <mergeCell ref="J48:K48"/>
    <mergeCell ref="L48:N48"/>
    <mergeCell ref="C49:F49"/>
    <mergeCell ref="G49:I49"/>
    <mergeCell ref="J49:K49"/>
    <mergeCell ref="L49:N49"/>
    <mergeCell ref="C50:F50"/>
    <mergeCell ref="G50:I50"/>
    <mergeCell ref="J50:K50"/>
    <mergeCell ref="L50:N50"/>
    <mergeCell ref="C51:F51"/>
    <mergeCell ref="G51:I51"/>
    <mergeCell ref="J51:K51"/>
    <mergeCell ref="L51:N51"/>
    <mergeCell ref="C52:I52"/>
    <mergeCell ref="J52:O52"/>
    <mergeCell ref="B53:B60"/>
    <mergeCell ref="C53:F53"/>
    <mergeCell ref="G53:I53"/>
    <mergeCell ref="J53:K53"/>
    <mergeCell ref="L53:N53"/>
    <mergeCell ref="C54:F54"/>
    <mergeCell ref="G54:I54"/>
    <mergeCell ref="J54:K54"/>
    <mergeCell ref="L54:N54"/>
    <mergeCell ref="C55:F55"/>
    <mergeCell ref="G55:I55"/>
    <mergeCell ref="J55:K55"/>
    <mergeCell ref="L55:N55"/>
    <mergeCell ref="C56:F56"/>
    <mergeCell ref="G56:I56"/>
    <mergeCell ref="J56:K56"/>
    <mergeCell ref="L56:N56"/>
    <mergeCell ref="C57:F57"/>
    <mergeCell ref="G57:I57"/>
    <mergeCell ref="J57:K57"/>
    <mergeCell ref="L57:N57"/>
    <mergeCell ref="C58:F58"/>
    <mergeCell ref="G58:I58"/>
    <mergeCell ref="J58:K58"/>
    <mergeCell ref="L58:N58"/>
    <mergeCell ref="C59:F59"/>
    <mergeCell ref="G59:I59"/>
    <mergeCell ref="J59:K59"/>
    <mergeCell ref="L59:N59"/>
    <mergeCell ref="C60:I60"/>
    <mergeCell ref="J60:O60"/>
    <mergeCell ref="C63:F63"/>
    <mergeCell ref="G63:I63"/>
    <mergeCell ref="J63:K63"/>
    <mergeCell ref="L63:N63"/>
    <mergeCell ref="B64:B71"/>
    <mergeCell ref="C64:F64"/>
    <mergeCell ref="G64:I64"/>
    <mergeCell ref="J64:K64"/>
    <mergeCell ref="L64:N64"/>
    <mergeCell ref="C65:F65"/>
    <mergeCell ref="G65:I65"/>
    <mergeCell ref="J65:K65"/>
    <mergeCell ref="L65:N65"/>
    <mergeCell ref="C66:F66"/>
    <mergeCell ref="G66:I66"/>
    <mergeCell ref="J66:K66"/>
    <mergeCell ref="L66:N66"/>
    <mergeCell ref="C67:F67"/>
    <mergeCell ref="G67:I67"/>
    <mergeCell ref="J67:K67"/>
    <mergeCell ref="L67:N67"/>
    <mergeCell ref="C68:F68"/>
    <mergeCell ref="G68:I68"/>
    <mergeCell ref="J68:K68"/>
    <mergeCell ref="L68:N68"/>
    <mergeCell ref="C69:F69"/>
    <mergeCell ref="G69:I69"/>
    <mergeCell ref="J69:K69"/>
    <mergeCell ref="L69:N69"/>
    <mergeCell ref="C70:F70"/>
    <mergeCell ref="G70:I70"/>
    <mergeCell ref="J70:K70"/>
    <mergeCell ref="L70:N70"/>
    <mergeCell ref="C71:I71"/>
    <mergeCell ref="J71:O71"/>
    <mergeCell ref="B72:B79"/>
    <mergeCell ref="C72:F72"/>
    <mergeCell ref="G72:I72"/>
    <mergeCell ref="J72:K72"/>
    <mergeCell ref="L72:N72"/>
    <mergeCell ref="C73:F73"/>
    <mergeCell ref="G73:I73"/>
    <mergeCell ref="J73:K73"/>
    <mergeCell ref="L73:N73"/>
    <mergeCell ref="C74:F74"/>
    <mergeCell ref="G74:I74"/>
    <mergeCell ref="J74:K74"/>
    <mergeCell ref="L74:N74"/>
    <mergeCell ref="C75:F75"/>
    <mergeCell ref="G75:I75"/>
    <mergeCell ref="J75:K75"/>
    <mergeCell ref="L75:N75"/>
    <mergeCell ref="C76:F76"/>
    <mergeCell ref="G76:I76"/>
    <mergeCell ref="J76:K76"/>
    <mergeCell ref="L76:N76"/>
    <mergeCell ref="C77:F77"/>
    <mergeCell ref="G77:I77"/>
    <mergeCell ref="J77:K77"/>
    <mergeCell ref="L77:N77"/>
    <mergeCell ref="C78:F78"/>
    <mergeCell ref="G78:I78"/>
    <mergeCell ref="J78:K78"/>
    <mergeCell ref="L78:N78"/>
    <mergeCell ref="C79:I79"/>
    <mergeCell ref="J79:O79"/>
    <mergeCell ref="B80:B87"/>
    <mergeCell ref="C80:F80"/>
    <mergeCell ref="G80:I80"/>
    <mergeCell ref="J80:K80"/>
    <mergeCell ref="L80:N80"/>
    <mergeCell ref="C81:F81"/>
    <mergeCell ref="G81:I81"/>
    <mergeCell ref="J81:K81"/>
    <mergeCell ref="L81:N81"/>
    <mergeCell ref="C82:F82"/>
    <mergeCell ref="G82:I82"/>
    <mergeCell ref="J82:K82"/>
    <mergeCell ref="L82:N82"/>
    <mergeCell ref="C83:F83"/>
    <mergeCell ref="G83:I83"/>
    <mergeCell ref="J83:K83"/>
    <mergeCell ref="L83:N83"/>
    <mergeCell ref="C84:F84"/>
    <mergeCell ref="G84:I84"/>
    <mergeCell ref="J84:K84"/>
    <mergeCell ref="L84:N84"/>
    <mergeCell ref="C85:F85"/>
    <mergeCell ref="G85:I85"/>
    <mergeCell ref="J85:K85"/>
    <mergeCell ref="L85:N85"/>
    <mergeCell ref="C86:F86"/>
    <mergeCell ref="G86:I86"/>
    <mergeCell ref="J86:K86"/>
    <mergeCell ref="L86:N86"/>
    <mergeCell ref="C87:I87"/>
    <mergeCell ref="J87:O87"/>
    <mergeCell ref="B88:B95"/>
    <mergeCell ref="C88:F88"/>
    <mergeCell ref="G88:I88"/>
    <mergeCell ref="J88:K88"/>
    <mergeCell ref="L88:N88"/>
    <mergeCell ref="C89:F89"/>
    <mergeCell ref="G89:I89"/>
    <mergeCell ref="J89:K89"/>
    <mergeCell ref="L89:N89"/>
    <mergeCell ref="C90:F90"/>
    <mergeCell ref="G90:I90"/>
    <mergeCell ref="J90:K90"/>
    <mergeCell ref="L90:N90"/>
    <mergeCell ref="C91:F91"/>
    <mergeCell ref="G91:I91"/>
    <mergeCell ref="J91:K91"/>
    <mergeCell ref="L91:N91"/>
    <mergeCell ref="C92:F92"/>
    <mergeCell ref="G92:I92"/>
    <mergeCell ref="J92:K92"/>
    <mergeCell ref="L92:N92"/>
    <mergeCell ref="C93:F93"/>
    <mergeCell ref="G93:I93"/>
    <mergeCell ref="J93:K93"/>
    <mergeCell ref="L93:N93"/>
    <mergeCell ref="C94:F94"/>
    <mergeCell ref="G94:I94"/>
    <mergeCell ref="J94:K94"/>
    <mergeCell ref="L94:N94"/>
    <mergeCell ref="C95:I95"/>
    <mergeCell ref="J95:O95"/>
    <mergeCell ref="B96:B103"/>
    <mergeCell ref="C96:F96"/>
    <mergeCell ref="G96:I96"/>
    <mergeCell ref="J96:K96"/>
    <mergeCell ref="L96:N96"/>
    <mergeCell ref="C97:F97"/>
    <mergeCell ref="G97:I97"/>
    <mergeCell ref="J97:K97"/>
    <mergeCell ref="L97:N97"/>
    <mergeCell ref="C98:F98"/>
    <mergeCell ref="G98:I98"/>
    <mergeCell ref="J98:K98"/>
    <mergeCell ref="L98:N98"/>
    <mergeCell ref="C99:F99"/>
    <mergeCell ref="G99:I99"/>
    <mergeCell ref="J99:K99"/>
    <mergeCell ref="L99:N99"/>
    <mergeCell ref="C100:F100"/>
    <mergeCell ref="G100:I100"/>
    <mergeCell ref="J100:K100"/>
    <mergeCell ref="L100:N100"/>
    <mergeCell ref="C101:F101"/>
    <mergeCell ref="G101:I101"/>
    <mergeCell ref="J101:K101"/>
    <mergeCell ref="L101:N101"/>
    <mergeCell ref="C102:F102"/>
    <mergeCell ref="G102:I102"/>
    <mergeCell ref="J102:K102"/>
    <mergeCell ref="L102:N102"/>
    <mergeCell ref="C103:I103"/>
    <mergeCell ref="J103:O103"/>
    <mergeCell ref="J104:O105"/>
    <mergeCell ref="C106:O106"/>
    <mergeCell ref="C107:O107"/>
    <mergeCell ref="B110:E111"/>
    <mergeCell ref="B112:D113"/>
    <mergeCell ref="E112:E113"/>
    <mergeCell ref="F112:H113"/>
    <mergeCell ref="I112:I113"/>
    <mergeCell ref="J112:L113"/>
    <mergeCell ref="C116:O118"/>
  </mergeCells>
  <printOptions headings="false" gridLines="false" gridLinesSet="true" horizontalCentered="true" verticalCentered="true"/>
  <pageMargins left="0.39375" right="0.39375" top="0.590972222222222" bottom="0.39375" header="0.275694444444444" footer="0.511811023622047"/>
  <pageSetup paperSize="9" scale="81"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6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W2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33984375" defaultRowHeight="12.75" customHeight="false" zeroHeight="false" outlineLevelRow="0" outlineLevelCol="0"/>
  <cols>
    <col collapsed="false" customWidth="true" hidden="false" outlineLevel="0" max="1" min="1" style="450" width="1.78"/>
    <col collapsed="false" customWidth="true" hidden="false" outlineLevel="0" max="23" min="2" style="450" width="4.22"/>
    <col collapsed="false" customWidth="true" hidden="false" outlineLevel="0" max="24" min="24" style="450" width="1.22"/>
    <col collapsed="false" customWidth="true" hidden="false" outlineLevel="0" max="26" min="25" style="450" width="4.22"/>
    <col collapsed="false" customWidth="false" hidden="false" outlineLevel="0" max="16384" min="27" style="450" width="9.34"/>
  </cols>
  <sheetData>
    <row r="1" customFormat="false" ht="8.25" hidden="false" customHeight="true" outlineLevel="0" collapsed="false">
      <c r="W1" s="577"/>
    </row>
    <row r="2" customFormat="false" ht="16.5" hidden="false" customHeight="true" outlineLevel="0" collapsed="false">
      <c r="B2" s="454" t="s">
        <v>630</v>
      </c>
      <c r="C2" s="454"/>
      <c r="D2" s="454"/>
      <c r="E2" s="454"/>
      <c r="F2" s="454"/>
      <c r="G2" s="454"/>
      <c r="H2" s="454"/>
      <c r="I2" s="454"/>
      <c r="J2" s="454"/>
      <c r="K2" s="454"/>
      <c r="L2" s="454"/>
      <c r="M2" s="454"/>
      <c r="N2" s="454"/>
      <c r="O2" s="454"/>
      <c r="P2" s="454"/>
      <c r="Q2" s="454"/>
      <c r="R2" s="454"/>
      <c r="S2" s="454"/>
      <c r="T2" s="454"/>
      <c r="U2" s="454"/>
      <c r="V2" s="454"/>
      <c r="W2" s="454"/>
    </row>
    <row r="3" customFormat="false" ht="16.5" hidden="false" customHeight="true" outlineLevel="0" collapsed="false">
      <c r="W3" s="451"/>
    </row>
    <row r="4" customFormat="false" ht="22.5" hidden="false" customHeight="true" outlineLevel="0" collapsed="false">
      <c r="B4" s="453" t="s">
        <v>260</v>
      </c>
      <c r="C4" s="453"/>
      <c r="D4" s="453"/>
      <c r="E4" s="453"/>
      <c r="F4" s="453"/>
      <c r="G4" s="453"/>
      <c r="H4" s="453"/>
      <c r="I4" s="453"/>
      <c r="J4" s="453"/>
      <c r="L4" s="453" t="s">
        <v>526</v>
      </c>
      <c r="M4" s="453"/>
      <c r="N4" s="453"/>
      <c r="O4" s="453"/>
      <c r="P4" s="453"/>
      <c r="Q4" s="453"/>
      <c r="R4" s="453"/>
      <c r="S4" s="453"/>
      <c r="T4" s="453"/>
      <c r="U4" s="453"/>
      <c r="V4" s="453"/>
      <c r="W4" s="453"/>
    </row>
    <row r="5" customFormat="false" ht="16.5" hidden="false" customHeight="true" outlineLevel="0" collapsed="false">
      <c r="W5" s="451"/>
    </row>
    <row r="6" customFormat="false" ht="13.8" hidden="false" customHeight="false" outlineLevel="0" collapsed="false">
      <c r="B6" s="453" t="s">
        <v>631</v>
      </c>
      <c r="C6" s="453"/>
      <c r="D6" s="453"/>
      <c r="E6" s="453"/>
      <c r="F6" s="707" t="s">
        <v>632</v>
      </c>
      <c r="G6" s="707"/>
      <c r="H6" s="707"/>
      <c r="I6" s="707"/>
      <c r="J6" s="707"/>
      <c r="K6" s="707"/>
      <c r="L6" s="707"/>
      <c r="M6" s="707"/>
      <c r="N6" s="707"/>
      <c r="O6" s="707"/>
      <c r="P6" s="707"/>
      <c r="Q6" s="707"/>
      <c r="R6" s="707"/>
      <c r="S6" s="707"/>
      <c r="T6" s="707"/>
      <c r="U6" s="707"/>
      <c r="V6" s="707"/>
      <c r="W6" s="707"/>
    </row>
    <row r="7" customFormat="false" ht="13.8" hidden="false" customHeight="false" outlineLevel="0" collapsed="false">
      <c r="B7" s="453"/>
      <c r="C7" s="453"/>
      <c r="D7" s="453"/>
      <c r="E7" s="453"/>
      <c r="F7" s="707"/>
      <c r="G7" s="707"/>
      <c r="H7" s="707"/>
      <c r="I7" s="707"/>
      <c r="J7" s="707"/>
      <c r="K7" s="707"/>
      <c r="L7" s="707"/>
      <c r="M7" s="707"/>
      <c r="N7" s="707"/>
      <c r="O7" s="707"/>
      <c r="P7" s="707"/>
      <c r="Q7" s="707"/>
      <c r="R7" s="707"/>
      <c r="S7" s="707"/>
      <c r="T7" s="707"/>
      <c r="U7" s="707"/>
      <c r="V7" s="707"/>
      <c r="W7" s="707"/>
    </row>
    <row r="8" customFormat="false" ht="13.8" hidden="false" customHeight="false" outlineLevel="0" collapsed="false"/>
    <row r="9" customFormat="false" ht="16.5" hidden="false" customHeight="true" outlineLevel="0" collapsed="false">
      <c r="B9" s="708" t="s">
        <v>633</v>
      </c>
      <c r="C9" s="708"/>
      <c r="D9" s="708"/>
      <c r="F9" s="451"/>
      <c r="N9" s="451"/>
    </row>
    <row r="10" customFormat="false" ht="16.5" hidden="false" customHeight="true" outlineLevel="0" collapsed="false">
      <c r="B10" s="708"/>
      <c r="C10" s="709" t="s">
        <v>289</v>
      </c>
      <c r="D10" s="710" t="s">
        <v>634</v>
      </c>
      <c r="E10" s="710"/>
      <c r="F10" s="710"/>
      <c r="G10" s="710"/>
      <c r="H10" s="710"/>
      <c r="I10" s="710"/>
      <c r="J10" s="710"/>
      <c r="K10" s="710"/>
      <c r="L10" s="710"/>
      <c r="M10" s="710"/>
      <c r="N10" s="710"/>
      <c r="O10" s="710"/>
      <c r="P10" s="710"/>
      <c r="Q10" s="710"/>
      <c r="R10" s="710"/>
      <c r="S10" s="710"/>
      <c r="T10" s="453" t="s">
        <v>523</v>
      </c>
      <c r="U10" s="453"/>
      <c r="V10" s="453"/>
    </row>
    <row r="11" customFormat="false" ht="16.5" hidden="false" customHeight="true" outlineLevel="0" collapsed="false">
      <c r="B11" s="708"/>
      <c r="C11" s="709"/>
      <c r="D11" s="710"/>
      <c r="E11" s="710"/>
      <c r="F11" s="710"/>
      <c r="G11" s="710"/>
      <c r="H11" s="710"/>
      <c r="I11" s="710"/>
      <c r="J11" s="710"/>
      <c r="K11" s="710"/>
      <c r="L11" s="710"/>
      <c r="M11" s="710"/>
      <c r="N11" s="710"/>
      <c r="O11" s="710"/>
      <c r="P11" s="710"/>
      <c r="Q11" s="710"/>
      <c r="R11" s="710"/>
      <c r="S11" s="710"/>
      <c r="T11" s="453"/>
      <c r="U11" s="453"/>
      <c r="V11" s="453"/>
    </row>
    <row r="12" customFormat="false" ht="16.5" hidden="false" customHeight="true" outlineLevel="0" collapsed="false">
      <c r="B12" s="708"/>
      <c r="C12" s="709"/>
      <c r="D12" s="710"/>
      <c r="E12" s="710"/>
      <c r="F12" s="710"/>
      <c r="G12" s="710"/>
      <c r="H12" s="710"/>
      <c r="I12" s="710"/>
      <c r="J12" s="710"/>
      <c r="K12" s="710"/>
      <c r="L12" s="710"/>
      <c r="M12" s="710"/>
      <c r="N12" s="710"/>
      <c r="O12" s="710"/>
      <c r="P12" s="710"/>
      <c r="Q12" s="710"/>
      <c r="R12" s="710"/>
      <c r="S12" s="710"/>
      <c r="T12" s="453"/>
      <c r="U12" s="453"/>
      <c r="V12" s="453"/>
    </row>
    <row r="13" customFormat="false" ht="16.5" hidden="false" customHeight="true" outlineLevel="0" collapsed="false">
      <c r="B13" s="708"/>
      <c r="C13" s="709"/>
      <c r="D13" s="710"/>
      <c r="E13" s="710"/>
      <c r="F13" s="710"/>
      <c r="G13" s="710"/>
      <c r="H13" s="710"/>
      <c r="I13" s="710"/>
      <c r="J13" s="710"/>
      <c r="K13" s="710"/>
      <c r="L13" s="710"/>
      <c r="M13" s="710"/>
      <c r="N13" s="710"/>
      <c r="O13" s="710"/>
      <c r="P13" s="710"/>
      <c r="Q13" s="710"/>
      <c r="R13" s="710"/>
      <c r="S13" s="710"/>
      <c r="T13" s="453"/>
      <c r="U13" s="453"/>
      <c r="V13" s="453"/>
    </row>
    <row r="14" customFormat="false" ht="16.5" hidden="false" customHeight="true" outlineLevel="0" collapsed="false">
      <c r="B14" s="708"/>
      <c r="C14" s="709"/>
      <c r="D14" s="710"/>
      <c r="E14" s="710"/>
      <c r="F14" s="710"/>
      <c r="G14" s="710"/>
      <c r="H14" s="710"/>
      <c r="I14" s="710"/>
      <c r="J14" s="710"/>
      <c r="K14" s="710"/>
      <c r="L14" s="710"/>
      <c r="M14" s="710"/>
      <c r="N14" s="710"/>
      <c r="O14" s="710"/>
      <c r="P14" s="710"/>
      <c r="Q14" s="710"/>
      <c r="R14" s="710"/>
      <c r="S14" s="710"/>
      <c r="T14" s="453"/>
      <c r="U14" s="453"/>
      <c r="V14" s="453"/>
    </row>
    <row r="15" customFormat="false" ht="16.5" hidden="false" customHeight="true" outlineLevel="0" collapsed="false">
      <c r="B15" s="708"/>
      <c r="C15" s="709" t="s">
        <v>291</v>
      </c>
      <c r="D15" s="710" t="s">
        <v>635</v>
      </c>
      <c r="E15" s="710"/>
      <c r="F15" s="710"/>
      <c r="G15" s="710"/>
      <c r="H15" s="710"/>
      <c r="I15" s="710"/>
      <c r="J15" s="710"/>
      <c r="K15" s="710"/>
      <c r="L15" s="710"/>
      <c r="M15" s="710"/>
      <c r="N15" s="710"/>
      <c r="O15" s="710"/>
      <c r="P15" s="710"/>
      <c r="Q15" s="710"/>
      <c r="R15" s="710"/>
      <c r="S15" s="710"/>
      <c r="T15" s="453" t="s">
        <v>523</v>
      </c>
      <c r="U15" s="453"/>
      <c r="V15" s="453"/>
    </row>
    <row r="16" customFormat="false" ht="16.5" hidden="false" customHeight="true" outlineLevel="0" collapsed="false">
      <c r="B16" s="708"/>
      <c r="C16" s="709"/>
      <c r="D16" s="710"/>
      <c r="E16" s="710"/>
      <c r="F16" s="710"/>
      <c r="G16" s="710"/>
      <c r="H16" s="710"/>
      <c r="I16" s="710"/>
      <c r="J16" s="710"/>
      <c r="K16" s="710"/>
      <c r="L16" s="710"/>
      <c r="M16" s="710"/>
      <c r="N16" s="710"/>
      <c r="O16" s="710"/>
      <c r="P16" s="710"/>
      <c r="Q16" s="710"/>
      <c r="R16" s="710"/>
      <c r="S16" s="710"/>
      <c r="T16" s="453"/>
      <c r="U16" s="453"/>
      <c r="V16" s="453"/>
    </row>
    <row r="17" customFormat="false" ht="16.5" hidden="false" customHeight="true" outlineLevel="0" collapsed="false">
      <c r="B17" s="708"/>
      <c r="C17" s="709"/>
      <c r="D17" s="710"/>
      <c r="E17" s="710"/>
      <c r="F17" s="710"/>
      <c r="G17" s="710"/>
      <c r="H17" s="710"/>
      <c r="I17" s="710"/>
      <c r="J17" s="710"/>
      <c r="K17" s="710"/>
      <c r="L17" s="710"/>
      <c r="M17" s="710"/>
      <c r="N17" s="710"/>
      <c r="O17" s="710"/>
      <c r="P17" s="710"/>
      <c r="Q17" s="710"/>
      <c r="R17" s="710"/>
      <c r="S17" s="710"/>
      <c r="T17" s="453"/>
      <c r="U17" s="453"/>
      <c r="V17" s="453"/>
    </row>
    <row r="18" customFormat="false" ht="16.5" hidden="false" customHeight="true" outlineLevel="0" collapsed="false">
      <c r="B18" s="708"/>
      <c r="C18" s="709" t="s">
        <v>293</v>
      </c>
      <c r="D18" s="710" t="s">
        <v>636</v>
      </c>
      <c r="E18" s="710"/>
      <c r="F18" s="710"/>
      <c r="G18" s="710"/>
      <c r="H18" s="710"/>
      <c r="I18" s="710"/>
      <c r="J18" s="710"/>
      <c r="K18" s="710"/>
      <c r="L18" s="710"/>
      <c r="M18" s="710"/>
      <c r="N18" s="710"/>
      <c r="O18" s="710"/>
      <c r="P18" s="710"/>
      <c r="Q18" s="710"/>
      <c r="R18" s="710"/>
      <c r="S18" s="710"/>
      <c r="T18" s="453" t="s">
        <v>523</v>
      </c>
      <c r="U18" s="453"/>
      <c r="V18" s="453"/>
    </row>
    <row r="19" customFormat="false" ht="16.5" hidden="false" customHeight="true" outlineLevel="0" collapsed="false">
      <c r="B19" s="708"/>
      <c r="C19" s="709"/>
      <c r="D19" s="710"/>
      <c r="E19" s="710"/>
      <c r="F19" s="710"/>
      <c r="G19" s="710"/>
      <c r="H19" s="710"/>
      <c r="I19" s="710"/>
      <c r="J19" s="710"/>
      <c r="K19" s="710"/>
      <c r="L19" s="710"/>
      <c r="M19" s="710"/>
      <c r="N19" s="710"/>
      <c r="O19" s="710"/>
      <c r="P19" s="710"/>
      <c r="Q19" s="710"/>
      <c r="R19" s="710"/>
      <c r="S19" s="710"/>
      <c r="T19" s="453"/>
      <c r="U19" s="453"/>
      <c r="V19" s="453"/>
    </row>
    <row r="20" customFormat="false" ht="16.5" hidden="false" customHeight="true" outlineLevel="0" collapsed="false">
      <c r="B20" s="708"/>
      <c r="C20" s="709" t="s">
        <v>295</v>
      </c>
      <c r="D20" s="710" t="s">
        <v>637</v>
      </c>
      <c r="E20" s="710"/>
      <c r="F20" s="710"/>
      <c r="G20" s="710"/>
      <c r="H20" s="710"/>
      <c r="I20" s="710"/>
      <c r="J20" s="710"/>
      <c r="K20" s="710"/>
      <c r="L20" s="710"/>
      <c r="M20" s="710"/>
      <c r="N20" s="710"/>
      <c r="O20" s="710"/>
      <c r="P20" s="710"/>
      <c r="Q20" s="710"/>
      <c r="R20" s="710"/>
      <c r="S20" s="710"/>
      <c r="T20" s="453" t="s">
        <v>523</v>
      </c>
      <c r="U20" s="453"/>
      <c r="V20" s="453"/>
    </row>
    <row r="21" customFormat="false" ht="16.5" hidden="false" customHeight="true" outlineLevel="0" collapsed="false">
      <c r="B21" s="708"/>
      <c r="C21" s="709"/>
      <c r="D21" s="710"/>
      <c r="E21" s="710"/>
      <c r="F21" s="710"/>
      <c r="G21" s="710"/>
      <c r="H21" s="710"/>
      <c r="I21" s="710"/>
      <c r="J21" s="710"/>
      <c r="K21" s="710"/>
      <c r="L21" s="710"/>
      <c r="M21" s="710"/>
      <c r="N21" s="710"/>
      <c r="O21" s="710"/>
      <c r="P21" s="710"/>
      <c r="Q21" s="710"/>
      <c r="R21" s="710"/>
      <c r="S21" s="710"/>
      <c r="T21" s="453"/>
      <c r="U21" s="453"/>
      <c r="V21" s="453"/>
    </row>
  </sheetData>
  <mergeCells count="19">
    <mergeCell ref="B2:W2"/>
    <mergeCell ref="B4:E4"/>
    <mergeCell ref="F4:J4"/>
    <mergeCell ref="L4:O4"/>
    <mergeCell ref="P4:W4"/>
    <mergeCell ref="B6:E7"/>
    <mergeCell ref="F6:W7"/>
    <mergeCell ref="C10:C14"/>
    <mergeCell ref="D10:S14"/>
    <mergeCell ref="T10:V14"/>
    <mergeCell ref="C15:C17"/>
    <mergeCell ref="D15:S17"/>
    <mergeCell ref="T15:V17"/>
    <mergeCell ref="C18:C19"/>
    <mergeCell ref="D18:S19"/>
    <mergeCell ref="T18:V19"/>
    <mergeCell ref="C20:C21"/>
    <mergeCell ref="D20:S21"/>
    <mergeCell ref="T20:V21"/>
  </mergeCells>
  <printOptions headings="false" gridLines="false" gridLinesSet="true" horizontalCentered="true" verticalCentered="true"/>
  <pageMargins left="0.39375" right="0.39375" top="0.590972222222222" bottom="0.39375" header="0.275694444444444" footer="0.511811023622047"/>
  <pageSetup paperSize="9" scale="92"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B1:BM136"/>
  <sheetViews>
    <sheetView showFormulas="false" showGridLines="false" showRowColHeaders="true" showZeros="true" rightToLeft="false" tabSelected="false" showOutlineSymbols="true" defaultGridColor="true" view="pageBreakPreview" topLeftCell="A1" colorId="64" zoomScale="50" zoomScaleNormal="55" zoomScalePageLayoutView="50" workbookViewId="0">
      <selection pane="topLeft" activeCell="C1" activeCellId="0" sqref="C1"/>
    </sheetView>
  </sheetViews>
  <sheetFormatPr defaultColWidth="5.00390625" defaultRowHeight="14.25" customHeight="false" zeroHeight="false" outlineLevelRow="0" outlineLevelCol="0"/>
  <cols>
    <col collapsed="false" customWidth="true" hidden="false" outlineLevel="0" max="1" min="1" style="711" width="1"/>
    <col collapsed="false" customWidth="true" hidden="false" outlineLevel="0" max="5" min="2" style="711" width="6.33"/>
    <col collapsed="false" customWidth="true" hidden="true" outlineLevel="0" max="7" min="6" style="711" width="6.33"/>
    <col collapsed="false" customWidth="true" hidden="false" outlineLevel="0" max="60" min="8" style="711" width="6.33"/>
    <col collapsed="false" customWidth="true" hidden="false" outlineLevel="0" max="61" min="61" style="711" width="1.22"/>
    <col collapsed="false" customWidth="false" hidden="false" outlineLevel="0" max="16384" min="62" style="711" width="5"/>
  </cols>
  <sheetData>
    <row r="1" s="712" customFormat="true" ht="20.25" hidden="false" customHeight="true" outlineLevel="0" collapsed="false">
      <c r="C1" s="713" t="s">
        <v>638</v>
      </c>
      <c r="D1" s="713"/>
      <c r="E1" s="713"/>
      <c r="F1" s="713"/>
      <c r="G1" s="713"/>
      <c r="H1" s="713"/>
      <c r="K1" s="714" t="s">
        <v>639</v>
      </c>
      <c r="N1" s="713"/>
      <c r="O1" s="713"/>
      <c r="P1" s="713"/>
      <c r="Q1" s="713"/>
      <c r="R1" s="713"/>
      <c r="S1" s="713"/>
      <c r="T1" s="713"/>
      <c r="U1" s="713"/>
      <c r="AQ1" s="715" t="s">
        <v>640</v>
      </c>
      <c r="AR1" s="716" t="s">
        <v>120</v>
      </c>
      <c r="AS1" s="716"/>
      <c r="AT1" s="716"/>
      <c r="AU1" s="716"/>
      <c r="AV1" s="716"/>
      <c r="AW1" s="716"/>
      <c r="AX1" s="716"/>
      <c r="AY1" s="716"/>
      <c r="AZ1" s="716"/>
      <c r="BA1" s="716"/>
      <c r="BB1" s="716"/>
      <c r="BC1" s="716"/>
      <c r="BD1" s="716"/>
      <c r="BE1" s="716"/>
      <c r="BF1" s="716"/>
      <c r="BG1" s="716"/>
      <c r="BH1" s="715" t="s">
        <v>78</v>
      </c>
    </row>
    <row r="2" s="717" customFormat="true" ht="20.25" hidden="false" customHeight="true" outlineLevel="0" collapsed="false">
      <c r="H2" s="714"/>
      <c r="K2" s="714"/>
      <c r="L2" s="714"/>
      <c r="N2" s="715"/>
      <c r="O2" s="715"/>
      <c r="P2" s="715"/>
      <c r="Q2" s="715"/>
      <c r="R2" s="715"/>
      <c r="S2" s="715"/>
      <c r="T2" s="715"/>
      <c r="U2" s="715"/>
      <c r="Z2" s="715" t="s">
        <v>62</v>
      </c>
      <c r="AA2" s="718" t="n">
        <v>6</v>
      </c>
      <c r="AB2" s="718"/>
      <c r="AC2" s="715" t="s">
        <v>641</v>
      </c>
      <c r="AD2" s="719" t="n">
        <f aca="false">IF(AA2=0,"",YEAR(DATE(2018+AA2,1,1)))</f>
        <v>2024</v>
      </c>
      <c r="AE2" s="719"/>
      <c r="AF2" s="717" t="s">
        <v>642</v>
      </c>
      <c r="AG2" s="717" t="s">
        <v>63</v>
      </c>
      <c r="AH2" s="718" t="n">
        <v>4</v>
      </c>
      <c r="AI2" s="718"/>
      <c r="AJ2" s="717" t="s">
        <v>64</v>
      </c>
      <c r="AQ2" s="715" t="s">
        <v>643</v>
      </c>
      <c r="AR2" s="718" t="s">
        <v>644</v>
      </c>
      <c r="AS2" s="718"/>
      <c r="AT2" s="718"/>
      <c r="AU2" s="718"/>
      <c r="AV2" s="718"/>
      <c r="AW2" s="718"/>
      <c r="AX2" s="718"/>
      <c r="AY2" s="718"/>
      <c r="AZ2" s="718"/>
      <c r="BA2" s="718"/>
      <c r="BB2" s="718"/>
      <c r="BC2" s="718"/>
      <c r="BD2" s="718"/>
      <c r="BE2" s="718"/>
      <c r="BF2" s="718"/>
      <c r="BG2" s="718"/>
      <c r="BH2" s="715" t="s">
        <v>78</v>
      </c>
      <c r="BI2" s="715"/>
      <c r="BJ2" s="715"/>
      <c r="BK2" s="715"/>
    </row>
    <row r="3" s="717" customFormat="true" ht="20.25" hidden="false" customHeight="true" outlineLevel="0" collapsed="false">
      <c r="H3" s="714"/>
      <c r="K3" s="714"/>
      <c r="M3" s="715"/>
      <c r="N3" s="715"/>
      <c r="O3" s="715"/>
      <c r="P3" s="715"/>
      <c r="Q3" s="715"/>
      <c r="R3" s="715"/>
      <c r="S3" s="715"/>
      <c r="AA3" s="720"/>
      <c r="AB3" s="720"/>
      <c r="AC3" s="720"/>
      <c r="AD3" s="721"/>
      <c r="AE3" s="720"/>
      <c r="BB3" s="722" t="s">
        <v>446</v>
      </c>
      <c r="BC3" s="723" t="s">
        <v>645</v>
      </c>
      <c r="BD3" s="723"/>
      <c r="BE3" s="723"/>
      <c r="BF3" s="723"/>
      <c r="BG3" s="715"/>
    </row>
    <row r="4" s="717" customFormat="true" ht="20.25" hidden="false" customHeight="true" outlineLevel="0" collapsed="false">
      <c r="H4" s="714"/>
      <c r="K4" s="714"/>
      <c r="M4" s="715"/>
      <c r="N4" s="715"/>
      <c r="O4" s="715"/>
      <c r="P4" s="715"/>
      <c r="Q4" s="715"/>
      <c r="R4" s="715"/>
      <c r="S4" s="715"/>
      <c r="AA4" s="720"/>
      <c r="AB4" s="720"/>
      <c r="AC4" s="720"/>
      <c r="AD4" s="721"/>
      <c r="AE4" s="720"/>
      <c r="BB4" s="722" t="s">
        <v>465</v>
      </c>
      <c r="BC4" s="723" t="s">
        <v>646</v>
      </c>
      <c r="BD4" s="723"/>
      <c r="BE4" s="723"/>
      <c r="BF4" s="723"/>
      <c r="BG4" s="715"/>
    </row>
    <row r="5" s="717" customFormat="true" ht="4.5" hidden="false" customHeight="true" outlineLevel="0" collapsed="false">
      <c r="H5" s="714"/>
      <c r="K5" s="714"/>
      <c r="M5" s="715"/>
      <c r="N5" s="715"/>
      <c r="O5" s="715"/>
      <c r="P5" s="715"/>
      <c r="Q5" s="715"/>
      <c r="R5" s="715"/>
      <c r="S5" s="715"/>
      <c r="AA5" s="724"/>
      <c r="AB5" s="724"/>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725"/>
      <c r="BG5" s="725"/>
    </row>
    <row r="6" s="717" customFormat="true" ht="21" hidden="false" customHeight="true" outlineLevel="0" collapsed="false">
      <c r="B6" s="713"/>
      <c r="C6" s="712"/>
      <c r="D6" s="712"/>
      <c r="E6" s="712"/>
      <c r="F6" s="712"/>
      <c r="G6" s="712"/>
      <c r="H6" s="712"/>
      <c r="I6" s="726"/>
      <c r="J6" s="726"/>
      <c r="K6" s="726"/>
      <c r="L6" s="727"/>
      <c r="M6" s="726"/>
      <c r="N6" s="726"/>
      <c r="O6" s="726"/>
      <c r="AH6" s="712"/>
      <c r="AI6" s="712"/>
      <c r="AJ6" s="712"/>
      <c r="AK6" s="712"/>
      <c r="AL6" s="712"/>
      <c r="AM6" s="712" t="s">
        <v>647</v>
      </c>
      <c r="AN6" s="712"/>
      <c r="AO6" s="712"/>
      <c r="AP6" s="712"/>
      <c r="AQ6" s="712"/>
      <c r="AR6" s="712"/>
      <c r="AS6" s="712"/>
      <c r="AU6" s="728"/>
      <c r="AV6" s="728"/>
      <c r="AW6" s="729"/>
      <c r="AX6" s="712"/>
      <c r="AY6" s="730" t="n">
        <v>40</v>
      </c>
      <c r="AZ6" s="730"/>
      <c r="BA6" s="729" t="s">
        <v>648</v>
      </c>
      <c r="BB6" s="712"/>
      <c r="BC6" s="730" t="n">
        <v>160</v>
      </c>
      <c r="BD6" s="730"/>
      <c r="BE6" s="729" t="s">
        <v>649</v>
      </c>
      <c r="BF6" s="712"/>
      <c r="BG6" s="725"/>
    </row>
    <row r="7" s="717" customFormat="true" ht="4.5" hidden="false" customHeight="true" outlineLevel="0" collapsed="false">
      <c r="B7" s="713"/>
      <c r="C7" s="731"/>
      <c r="D7" s="731"/>
      <c r="E7" s="731"/>
      <c r="F7" s="731"/>
      <c r="G7" s="731"/>
      <c r="H7" s="726"/>
      <c r="I7" s="726"/>
      <c r="J7" s="726"/>
      <c r="K7" s="726"/>
      <c r="L7" s="726"/>
      <c r="M7" s="726"/>
      <c r="N7" s="726"/>
      <c r="O7" s="726"/>
      <c r="AH7" s="712"/>
      <c r="AI7" s="712"/>
      <c r="AJ7" s="712"/>
      <c r="AK7" s="712"/>
      <c r="AL7" s="712"/>
      <c r="AM7" s="712"/>
      <c r="AN7" s="712"/>
      <c r="AO7" s="712"/>
      <c r="AP7" s="712"/>
      <c r="AQ7" s="712"/>
      <c r="AR7" s="712"/>
      <c r="AS7" s="712"/>
      <c r="AT7" s="712"/>
      <c r="AU7" s="712"/>
      <c r="AV7" s="712"/>
      <c r="AW7" s="712"/>
      <c r="AX7" s="712"/>
      <c r="AY7" s="712"/>
      <c r="AZ7" s="712"/>
      <c r="BA7" s="712"/>
      <c r="BB7" s="712"/>
      <c r="BC7" s="712"/>
      <c r="BD7" s="712"/>
      <c r="BE7" s="712"/>
      <c r="BF7" s="725"/>
      <c r="BG7" s="725"/>
    </row>
    <row r="8" s="717" customFormat="true" ht="21" hidden="false" customHeight="true" outlineLevel="0" collapsed="false">
      <c r="B8" s="732"/>
      <c r="C8" s="727"/>
      <c r="D8" s="727"/>
      <c r="E8" s="727"/>
      <c r="F8" s="727"/>
      <c r="G8" s="727"/>
      <c r="H8" s="726"/>
      <c r="I8" s="726"/>
      <c r="J8" s="726"/>
      <c r="K8" s="726"/>
      <c r="L8" s="726"/>
      <c r="M8" s="726"/>
      <c r="N8" s="726"/>
      <c r="O8" s="726"/>
      <c r="AH8" s="733"/>
      <c r="AI8" s="733"/>
      <c r="AJ8" s="733"/>
      <c r="AK8" s="712"/>
      <c r="AL8" s="725"/>
      <c r="AM8" s="712"/>
      <c r="AN8" s="734"/>
      <c r="AO8" s="713"/>
      <c r="AP8" s="722"/>
      <c r="AQ8" s="722"/>
      <c r="AR8" s="722"/>
      <c r="AS8" s="735"/>
      <c r="AT8" s="735"/>
      <c r="AU8" s="712"/>
      <c r="AV8" s="722"/>
      <c r="AW8" s="722"/>
      <c r="AX8" s="727"/>
      <c r="AY8" s="712"/>
      <c r="AZ8" s="712" t="s">
        <v>650</v>
      </c>
      <c r="BA8" s="712"/>
      <c r="BB8" s="712"/>
      <c r="BC8" s="736" t="n">
        <f aca="false">DAY(EOMONTH(DATE(AD2,AH2,1),0))</f>
        <v>30</v>
      </c>
      <c r="BD8" s="736"/>
      <c r="BE8" s="712" t="s">
        <v>65</v>
      </c>
      <c r="BF8" s="712"/>
      <c r="BG8" s="712"/>
      <c r="BK8" s="715"/>
      <c r="BL8" s="715"/>
      <c r="BM8" s="715"/>
    </row>
    <row r="9" s="717" customFormat="true" ht="4.5" hidden="false" customHeight="true" outlineLevel="0" collapsed="false">
      <c r="B9" s="732"/>
      <c r="C9" s="722"/>
      <c r="D9" s="722"/>
      <c r="E9" s="722"/>
      <c r="F9" s="722"/>
      <c r="G9" s="722"/>
      <c r="H9" s="722"/>
      <c r="I9" s="722"/>
      <c r="J9" s="722"/>
      <c r="K9" s="722"/>
      <c r="L9" s="722"/>
      <c r="M9" s="722"/>
      <c r="N9" s="722"/>
      <c r="O9" s="722"/>
      <c r="AH9" s="731"/>
      <c r="AI9" s="712"/>
      <c r="AJ9" s="712"/>
      <c r="AK9" s="733"/>
      <c r="AL9" s="712"/>
      <c r="AM9" s="712"/>
      <c r="AN9" s="712"/>
      <c r="AO9" s="712"/>
      <c r="AP9" s="712"/>
      <c r="AQ9" s="712"/>
      <c r="AR9" s="731"/>
      <c r="AS9" s="731"/>
      <c r="AT9" s="731"/>
      <c r="AU9" s="712"/>
      <c r="AV9" s="712"/>
      <c r="AW9" s="712"/>
      <c r="AX9" s="712"/>
      <c r="AY9" s="712"/>
      <c r="AZ9" s="712"/>
      <c r="BA9" s="712"/>
      <c r="BB9" s="712"/>
      <c r="BC9" s="712"/>
      <c r="BD9" s="712"/>
      <c r="BE9" s="712"/>
      <c r="BF9" s="712"/>
      <c r="BG9" s="712"/>
      <c r="BK9" s="715"/>
      <c r="BL9" s="715"/>
      <c r="BM9" s="715"/>
    </row>
    <row r="10" s="717" customFormat="true" ht="21" hidden="false" customHeight="true" outlineLevel="0" collapsed="false">
      <c r="B10" s="732"/>
      <c r="C10" s="722"/>
      <c r="D10" s="722"/>
      <c r="E10" s="722"/>
      <c r="F10" s="722"/>
      <c r="G10" s="722"/>
      <c r="H10" s="722"/>
      <c r="I10" s="722"/>
      <c r="J10" s="722"/>
      <c r="K10" s="722"/>
      <c r="L10" s="722"/>
      <c r="M10" s="722"/>
      <c r="N10" s="722"/>
      <c r="O10" s="722"/>
      <c r="AH10" s="731"/>
      <c r="AI10" s="712"/>
      <c r="AJ10" s="712"/>
      <c r="AK10" s="733"/>
      <c r="AL10" s="712"/>
      <c r="AN10" s="712" t="s">
        <v>651</v>
      </c>
      <c r="AO10" s="712"/>
      <c r="AP10" s="712"/>
      <c r="AQ10" s="712"/>
      <c r="AR10" s="712"/>
      <c r="AS10" s="712"/>
      <c r="AT10" s="712"/>
      <c r="AU10" s="712"/>
      <c r="AV10" s="731"/>
      <c r="AW10" s="731"/>
      <c r="AX10" s="731"/>
      <c r="AY10" s="712"/>
      <c r="AZ10" s="712"/>
      <c r="BA10" s="725" t="s">
        <v>652</v>
      </c>
      <c r="BB10" s="712"/>
      <c r="BC10" s="730"/>
      <c r="BD10" s="730"/>
      <c r="BE10" s="729" t="s">
        <v>330</v>
      </c>
      <c r="BG10" s="712"/>
      <c r="BK10" s="715"/>
      <c r="BL10" s="715"/>
      <c r="BM10" s="715"/>
    </row>
    <row r="11" s="717" customFormat="true" ht="4.5" hidden="false" customHeight="true" outlineLevel="0" collapsed="false">
      <c r="B11" s="732"/>
      <c r="C11" s="722"/>
      <c r="D11" s="722"/>
      <c r="E11" s="722"/>
      <c r="F11" s="722"/>
      <c r="G11" s="722"/>
      <c r="H11" s="722"/>
      <c r="I11" s="722"/>
      <c r="J11" s="722"/>
      <c r="K11" s="722"/>
      <c r="L11" s="722"/>
      <c r="M11" s="722"/>
      <c r="N11" s="722"/>
      <c r="O11" s="722"/>
      <c r="AH11" s="731"/>
      <c r="AI11" s="712"/>
      <c r="AJ11" s="712"/>
      <c r="AK11" s="733"/>
      <c r="AL11" s="712"/>
      <c r="AM11" s="712"/>
      <c r="AN11" s="712"/>
      <c r="AO11" s="712"/>
      <c r="AP11" s="712"/>
      <c r="AQ11" s="712"/>
      <c r="AR11" s="731"/>
      <c r="AS11" s="731"/>
      <c r="AT11" s="731"/>
      <c r="AU11" s="712"/>
      <c r="AV11" s="712"/>
      <c r="AW11" s="712"/>
      <c r="AX11" s="712"/>
      <c r="AY11" s="712"/>
      <c r="AZ11" s="712"/>
      <c r="BA11" s="712"/>
      <c r="BB11" s="712"/>
      <c r="BC11" s="712"/>
      <c r="BD11" s="712"/>
      <c r="BE11" s="712"/>
      <c r="BF11" s="712"/>
      <c r="BG11" s="712"/>
      <c r="BK11" s="715"/>
      <c r="BL11" s="715"/>
      <c r="BM11" s="715"/>
    </row>
    <row r="12" s="717" customFormat="true" ht="21" hidden="false" customHeight="true" outlineLevel="0" collapsed="false">
      <c r="R12" s="726"/>
      <c r="S12" s="726"/>
      <c r="T12" s="725"/>
      <c r="U12" s="737"/>
      <c r="V12" s="737"/>
      <c r="W12" s="713"/>
      <c r="AA12" s="731"/>
      <c r="AB12" s="734"/>
      <c r="AC12" s="713"/>
      <c r="AD12" s="731"/>
      <c r="AE12" s="731"/>
      <c r="AF12" s="731"/>
      <c r="AH12" s="733"/>
      <c r="AI12" s="733"/>
      <c r="AJ12" s="733"/>
      <c r="AK12" s="712"/>
      <c r="AL12" s="725"/>
      <c r="AM12" s="734"/>
      <c r="AN12" s="712"/>
      <c r="AO12" s="712"/>
      <c r="AP12" s="712"/>
      <c r="AQ12" s="712"/>
      <c r="AR12" s="712"/>
      <c r="AS12" s="713" t="s">
        <v>653</v>
      </c>
      <c r="AT12" s="712"/>
      <c r="AU12" s="712"/>
      <c r="AV12" s="712"/>
      <c r="AW12" s="712"/>
      <c r="AX12" s="712"/>
      <c r="AY12" s="712"/>
      <c r="AZ12" s="712"/>
      <c r="BA12" s="712"/>
      <c r="BB12" s="712"/>
      <c r="BC12" s="731"/>
      <c r="BD12" s="733"/>
      <c r="BE12" s="712"/>
      <c r="BF12" s="712"/>
      <c r="BG12" s="731"/>
      <c r="BH12" s="712"/>
      <c r="BK12" s="715"/>
      <c r="BL12" s="715"/>
      <c r="BM12" s="715"/>
    </row>
    <row r="13" s="717" customFormat="true" ht="21" hidden="false" customHeight="true" outlineLevel="0" collapsed="false">
      <c r="R13" s="712"/>
      <c r="S13" s="712"/>
      <c r="T13" s="712"/>
      <c r="U13" s="712"/>
      <c r="V13" s="712"/>
      <c r="AA13" s="712"/>
      <c r="AB13" s="712"/>
      <c r="AC13" s="712"/>
      <c r="AD13" s="712"/>
      <c r="AE13" s="712"/>
      <c r="AF13" s="712"/>
      <c r="AH13" s="731"/>
      <c r="AI13" s="733"/>
      <c r="AJ13" s="712"/>
      <c r="AK13" s="733"/>
      <c r="AL13" s="712"/>
      <c r="AM13" s="712"/>
      <c r="AN13" s="712"/>
      <c r="AO13" s="731"/>
      <c r="AP13" s="713"/>
      <c r="AQ13" s="731"/>
      <c r="AR13" s="731"/>
      <c r="AS13" s="713" t="s">
        <v>654</v>
      </c>
      <c r="AT13" s="712"/>
      <c r="AU13" s="712"/>
      <c r="AV13" s="712"/>
      <c r="AW13" s="712"/>
      <c r="AX13" s="712"/>
      <c r="AY13" s="712"/>
      <c r="AZ13" s="712"/>
      <c r="BA13" s="712"/>
      <c r="BB13" s="738" t="n">
        <v>0.291666666666667</v>
      </c>
      <c r="BC13" s="738"/>
      <c r="BD13" s="738"/>
      <c r="BE13" s="727" t="s">
        <v>464</v>
      </c>
      <c r="BF13" s="738" t="n">
        <v>0.833333333333333</v>
      </c>
      <c r="BG13" s="738"/>
      <c r="BH13" s="738"/>
      <c r="BK13" s="715"/>
      <c r="BL13" s="715"/>
      <c r="BM13" s="715"/>
    </row>
    <row r="14" s="717" customFormat="true" ht="21" hidden="false" customHeight="true" outlineLevel="0" collapsed="false">
      <c r="R14" s="711"/>
      <c r="S14" s="711"/>
      <c r="T14" s="711"/>
      <c r="U14" s="711"/>
      <c r="V14" s="711"/>
      <c r="W14" s="711"/>
      <c r="AA14" s="727"/>
      <c r="AB14" s="711"/>
      <c r="AC14" s="711"/>
      <c r="AD14" s="727"/>
      <c r="AE14" s="731"/>
      <c r="AF14" s="731"/>
      <c r="AG14" s="724"/>
      <c r="AH14" s="713"/>
      <c r="AI14" s="733"/>
      <c r="AJ14" s="712"/>
      <c r="AK14" s="733"/>
      <c r="AL14" s="712"/>
      <c r="AM14" s="712"/>
      <c r="AN14" s="712"/>
      <c r="AO14" s="727"/>
      <c r="AP14" s="726"/>
      <c r="AQ14" s="726"/>
      <c r="AR14" s="726"/>
      <c r="AS14" s="713" t="s">
        <v>655</v>
      </c>
      <c r="AT14" s="712"/>
      <c r="AU14" s="712"/>
      <c r="AV14" s="712"/>
      <c r="AW14" s="712"/>
      <c r="AX14" s="712"/>
      <c r="AY14" s="712"/>
      <c r="AZ14" s="712"/>
      <c r="BA14" s="712"/>
      <c r="BB14" s="738" t="n">
        <v>0.833333333333333</v>
      </c>
      <c r="BC14" s="738"/>
      <c r="BD14" s="738"/>
      <c r="BE14" s="727" t="s">
        <v>464</v>
      </c>
      <c r="BF14" s="738" t="n">
        <v>0.291666666666667</v>
      </c>
      <c r="BG14" s="738"/>
      <c r="BH14" s="738"/>
      <c r="BK14" s="715"/>
      <c r="BL14" s="715"/>
      <c r="BM14" s="715"/>
    </row>
    <row r="15" customFormat="false" ht="12" hidden="false" customHeight="true" outlineLevel="0" collapsed="false">
      <c r="C15" s="739"/>
      <c r="D15" s="739"/>
      <c r="E15" s="739"/>
      <c r="F15" s="739"/>
      <c r="G15" s="739"/>
      <c r="H15" s="739"/>
      <c r="AA15" s="739"/>
      <c r="AR15" s="739"/>
      <c r="BI15" s="740"/>
      <c r="BJ15" s="740"/>
      <c r="BK15" s="740"/>
    </row>
    <row r="16" customFormat="false" ht="21" hidden="false" customHeight="true" outlineLevel="0" collapsed="false">
      <c r="B16" s="741" t="s">
        <v>656</v>
      </c>
      <c r="C16" s="742" t="s">
        <v>657</v>
      </c>
      <c r="D16" s="742"/>
      <c r="E16" s="742"/>
      <c r="F16" s="743"/>
      <c r="G16" s="744"/>
      <c r="H16" s="745" t="s">
        <v>658</v>
      </c>
      <c r="I16" s="746" t="s">
        <v>659</v>
      </c>
      <c r="J16" s="746"/>
      <c r="K16" s="746"/>
      <c r="L16" s="746"/>
      <c r="M16" s="746" t="s">
        <v>660</v>
      </c>
      <c r="N16" s="746"/>
      <c r="O16" s="746"/>
      <c r="P16" s="747" t="s">
        <v>661</v>
      </c>
      <c r="Q16" s="747"/>
      <c r="R16" s="747"/>
      <c r="S16" s="747"/>
      <c r="T16" s="747"/>
      <c r="U16" s="748"/>
      <c r="V16" s="749"/>
      <c r="W16" s="749"/>
      <c r="X16" s="749"/>
      <c r="Y16" s="749"/>
      <c r="Z16" s="749"/>
      <c r="AA16" s="749"/>
      <c r="AB16" s="749"/>
      <c r="AC16" s="749"/>
      <c r="AD16" s="749"/>
      <c r="AE16" s="749"/>
      <c r="AF16" s="749"/>
      <c r="AG16" s="749"/>
      <c r="AH16" s="749"/>
      <c r="AI16" s="749" t="s">
        <v>662</v>
      </c>
      <c r="AJ16" s="749"/>
      <c r="AK16" s="749"/>
      <c r="AL16" s="749"/>
      <c r="AM16" s="749"/>
      <c r="AN16" s="749" t="s">
        <v>663</v>
      </c>
      <c r="AO16" s="749"/>
      <c r="AP16" s="750"/>
      <c r="AQ16" s="751"/>
      <c r="AR16" s="749" t="s">
        <v>78</v>
      </c>
      <c r="AS16" s="749"/>
      <c r="AT16" s="749"/>
      <c r="AU16" s="749"/>
      <c r="AV16" s="749"/>
      <c r="AW16" s="749"/>
      <c r="AX16" s="749"/>
      <c r="AY16" s="752"/>
      <c r="AZ16" s="753" t="str">
        <f aca="false">IF(BC3="計画","(11)1～4週目の勤務時間数合計","(11)1か月の勤務時間数　合計")</f>
        <v>(11)1か月の勤務時間数　合計</v>
      </c>
      <c r="BA16" s="753"/>
      <c r="BB16" s="754" t="s">
        <v>664</v>
      </c>
      <c r="BC16" s="754"/>
      <c r="BD16" s="755" t="s">
        <v>665</v>
      </c>
      <c r="BE16" s="755"/>
      <c r="BF16" s="755"/>
      <c r="BG16" s="755"/>
      <c r="BH16" s="755"/>
    </row>
    <row r="17" customFormat="false" ht="20.25" hidden="false" customHeight="true" outlineLevel="0" collapsed="false">
      <c r="B17" s="741"/>
      <c r="C17" s="742"/>
      <c r="D17" s="742"/>
      <c r="E17" s="742"/>
      <c r="F17" s="756"/>
      <c r="G17" s="757"/>
      <c r="H17" s="745"/>
      <c r="I17" s="746"/>
      <c r="J17" s="746"/>
      <c r="K17" s="746"/>
      <c r="L17" s="746"/>
      <c r="M17" s="746"/>
      <c r="N17" s="746"/>
      <c r="O17" s="746"/>
      <c r="P17" s="747"/>
      <c r="Q17" s="747"/>
      <c r="R17" s="747"/>
      <c r="S17" s="747"/>
      <c r="T17" s="747"/>
      <c r="U17" s="758" t="s">
        <v>666</v>
      </c>
      <c r="V17" s="758"/>
      <c r="W17" s="758"/>
      <c r="X17" s="758"/>
      <c r="Y17" s="758"/>
      <c r="Z17" s="758"/>
      <c r="AA17" s="758"/>
      <c r="AB17" s="759" t="s">
        <v>667</v>
      </c>
      <c r="AC17" s="759"/>
      <c r="AD17" s="759"/>
      <c r="AE17" s="759"/>
      <c r="AF17" s="759"/>
      <c r="AG17" s="759"/>
      <c r="AH17" s="759"/>
      <c r="AI17" s="759" t="s">
        <v>668</v>
      </c>
      <c r="AJ17" s="759"/>
      <c r="AK17" s="759"/>
      <c r="AL17" s="759"/>
      <c r="AM17" s="759"/>
      <c r="AN17" s="759"/>
      <c r="AO17" s="759"/>
      <c r="AP17" s="759" t="s">
        <v>669</v>
      </c>
      <c r="AQ17" s="759"/>
      <c r="AR17" s="759"/>
      <c r="AS17" s="759"/>
      <c r="AT17" s="759"/>
      <c r="AU17" s="759"/>
      <c r="AV17" s="759"/>
      <c r="AW17" s="760" t="s">
        <v>670</v>
      </c>
      <c r="AX17" s="760"/>
      <c r="AY17" s="760"/>
      <c r="AZ17" s="753"/>
      <c r="BA17" s="753"/>
      <c r="BB17" s="754"/>
      <c r="BC17" s="754"/>
      <c r="BD17" s="755"/>
      <c r="BE17" s="755"/>
      <c r="BF17" s="755"/>
      <c r="BG17" s="755"/>
      <c r="BH17" s="755"/>
    </row>
    <row r="18" customFormat="false" ht="20.25" hidden="false" customHeight="true" outlineLevel="0" collapsed="false">
      <c r="B18" s="741"/>
      <c r="C18" s="742"/>
      <c r="D18" s="742"/>
      <c r="E18" s="742"/>
      <c r="F18" s="756"/>
      <c r="G18" s="757"/>
      <c r="H18" s="745"/>
      <c r="I18" s="746"/>
      <c r="J18" s="746"/>
      <c r="K18" s="746"/>
      <c r="L18" s="746"/>
      <c r="M18" s="746"/>
      <c r="N18" s="746"/>
      <c r="O18" s="746"/>
      <c r="P18" s="747"/>
      <c r="Q18" s="747"/>
      <c r="R18" s="747"/>
      <c r="S18" s="747"/>
      <c r="T18" s="747"/>
      <c r="U18" s="761" t="n">
        <v>1</v>
      </c>
      <c r="V18" s="762" t="n">
        <v>2</v>
      </c>
      <c r="W18" s="762" t="n">
        <v>3</v>
      </c>
      <c r="X18" s="762" t="n">
        <v>4</v>
      </c>
      <c r="Y18" s="762" t="n">
        <v>5</v>
      </c>
      <c r="Z18" s="762" t="n">
        <v>6</v>
      </c>
      <c r="AA18" s="763" t="n">
        <v>7</v>
      </c>
      <c r="AB18" s="764" t="n">
        <v>8</v>
      </c>
      <c r="AC18" s="762" t="n">
        <v>9</v>
      </c>
      <c r="AD18" s="762" t="n">
        <v>10</v>
      </c>
      <c r="AE18" s="762" t="n">
        <v>11</v>
      </c>
      <c r="AF18" s="762" t="n">
        <v>12</v>
      </c>
      <c r="AG18" s="762" t="n">
        <v>13</v>
      </c>
      <c r="AH18" s="763" t="n">
        <v>14</v>
      </c>
      <c r="AI18" s="761" t="n">
        <v>15</v>
      </c>
      <c r="AJ18" s="762" t="n">
        <v>16</v>
      </c>
      <c r="AK18" s="762" t="n">
        <v>17</v>
      </c>
      <c r="AL18" s="762" t="n">
        <v>18</v>
      </c>
      <c r="AM18" s="762" t="n">
        <v>19</v>
      </c>
      <c r="AN18" s="762" t="n">
        <v>20</v>
      </c>
      <c r="AO18" s="763" t="n">
        <v>21</v>
      </c>
      <c r="AP18" s="764" t="n">
        <v>22</v>
      </c>
      <c r="AQ18" s="762" t="n">
        <v>23</v>
      </c>
      <c r="AR18" s="762" t="n">
        <v>24</v>
      </c>
      <c r="AS18" s="762" t="n">
        <v>25</v>
      </c>
      <c r="AT18" s="762" t="n">
        <v>26</v>
      </c>
      <c r="AU18" s="762" t="n">
        <v>27</v>
      </c>
      <c r="AV18" s="763" t="n">
        <v>28</v>
      </c>
      <c r="AW18" s="764" t="str">
        <f aca="false">IF($BC$3="暦月",IF(DAY(DATE($AD$2,$AH$2,29))=29,29,""),"")</f>
        <v/>
      </c>
      <c r="AX18" s="762" t="str">
        <f aca="false">IF($BC$3="暦月",IF(DAY(DATE($AD$2,$AH$2,30))=30,30,""),"")</f>
        <v/>
      </c>
      <c r="AY18" s="763" t="str">
        <f aca="false">IF($BC$3="暦月",IF(DAY(DATE($AD$2,$AH$2,31))=31,31,""),"")</f>
        <v/>
      </c>
      <c r="AZ18" s="753"/>
      <c r="BA18" s="753"/>
      <c r="BB18" s="754"/>
      <c r="BC18" s="754"/>
      <c r="BD18" s="755"/>
      <c r="BE18" s="755"/>
      <c r="BF18" s="755"/>
      <c r="BG18" s="755"/>
      <c r="BH18" s="755"/>
    </row>
    <row r="19" customFormat="false" ht="20.25" hidden="true" customHeight="true" outlineLevel="0" collapsed="false">
      <c r="B19" s="741"/>
      <c r="C19" s="742"/>
      <c r="D19" s="742"/>
      <c r="E19" s="742"/>
      <c r="F19" s="756"/>
      <c r="G19" s="757"/>
      <c r="H19" s="745"/>
      <c r="I19" s="746"/>
      <c r="J19" s="746"/>
      <c r="K19" s="746"/>
      <c r="L19" s="746"/>
      <c r="M19" s="746"/>
      <c r="N19" s="746"/>
      <c r="O19" s="746"/>
      <c r="P19" s="747"/>
      <c r="Q19" s="747"/>
      <c r="R19" s="747"/>
      <c r="S19" s="747"/>
      <c r="T19" s="747"/>
      <c r="U19" s="761" t="n">
        <f aca="false">WEEKDAY(DATE($AD$2,$AH$2,1))</f>
        <v>2</v>
      </c>
      <c r="V19" s="762" t="n">
        <f aca="false">WEEKDAY(DATE($AD$2,$AH$2,2))</f>
        <v>3</v>
      </c>
      <c r="W19" s="762" t="n">
        <f aca="false">WEEKDAY(DATE($AD$2,$AH$2,3))</f>
        <v>4</v>
      </c>
      <c r="X19" s="762" t="n">
        <f aca="false">WEEKDAY(DATE($AD$2,$AH$2,4))</f>
        <v>5</v>
      </c>
      <c r="Y19" s="762" t="n">
        <f aca="false">WEEKDAY(DATE($AD$2,$AH$2,5))</f>
        <v>6</v>
      </c>
      <c r="Z19" s="762" t="n">
        <f aca="false">WEEKDAY(DATE($AD$2,$AH$2,6))</f>
        <v>7</v>
      </c>
      <c r="AA19" s="763" t="n">
        <f aca="false">WEEKDAY(DATE($AD$2,$AH$2,7))</f>
        <v>1</v>
      </c>
      <c r="AB19" s="764" t="n">
        <f aca="false">WEEKDAY(DATE($AD$2,$AH$2,8))</f>
        <v>2</v>
      </c>
      <c r="AC19" s="762" t="n">
        <f aca="false">WEEKDAY(DATE($AD$2,$AH$2,9))</f>
        <v>3</v>
      </c>
      <c r="AD19" s="762" t="n">
        <f aca="false">WEEKDAY(DATE($AD$2,$AH$2,10))</f>
        <v>4</v>
      </c>
      <c r="AE19" s="762" t="n">
        <f aca="false">WEEKDAY(DATE($AD$2,$AH$2,11))</f>
        <v>5</v>
      </c>
      <c r="AF19" s="762" t="n">
        <f aca="false">WEEKDAY(DATE($AD$2,$AH$2,12))</f>
        <v>6</v>
      </c>
      <c r="AG19" s="762" t="n">
        <f aca="false">WEEKDAY(DATE($AD$2,$AH$2,13))</f>
        <v>7</v>
      </c>
      <c r="AH19" s="763" t="n">
        <f aca="false">WEEKDAY(DATE($AD$2,$AH$2,14))</f>
        <v>1</v>
      </c>
      <c r="AI19" s="764" t="n">
        <f aca="false">WEEKDAY(DATE($AD$2,$AH$2,15))</f>
        <v>2</v>
      </c>
      <c r="AJ19" s="762" t="n">
        <f aca="false">WEEKDAY(DATE($AD$2,$AH$2,16))</f>
        <v>3</v>
      </c>
      <c r="AK19" s="762" t="n">
        <f aca="false">WEEKDAY(DATE($AD$2,$AH$2,17))</f>
        <v>4</v>
      </c>
      <c r="AL19" s="762" t="n">
        <f aca="false">WEEKDAY(DATE($AD$2,$AH$2,18))</f>
        <v>5</v>
      </c>
      <c r="AM19" s="762" t="n">
        <f aca="false">WEEKDAY(DATE($AD$2,$AH$2,19))</f>
        <v>6</v>
      </c>
      <c r="AN19" s="762" t="n">
        <f aca="false">WEEKDAY(DATE($AD$2,$AH$2,20))</f>
        <v>7</v>
      </c>
      <c r="AO19" s="763" t="n">
        <f aca="false">WEEKDAY(DATE($AD$2,$AH$2,21))</f>
        <v>1</v>
      </c>
      <c r="AP19" s="764" t="n">
        <f aca="false">WEEKDAY(DATE($AD$2,$AH$2,22))</f>
        <v>2</v>
      </c>
      <c r="AQ19" s="762" t="n">
        <f aca="false">WEEKDAY(DATE($AD$2,$AH$2,23))</f>
        <v>3</v>
      </c>
      <c r="AR19" s="762" t="n">
        <f aca="false">WEEKDAY(DATE($AD$2,$AH$2,24))</f>
        <v>4</v>
      </c>
      <c r="AS19" s="762" t="n">
        <f aca="false">WEEKDAY(DATE($AD$2,$AH$2,25))</f>
        <v>5</v>
      </c>
      <c r="AT19" s="762" t="n">
        <f aca="false">WEEKDAY(DATE($AD$2,$AH$2,26))</f>
        <v>6</v>
      </c>
      <c r="AU19" s="762" t="n">
        <f aca="false">WEEKDAY(DATE($AD$2,$AH$2,27))</f>
        <v>7</v>
      </c>
      <c r="AV19" s="763" t="n">
        <f aca="false">WEEKDAY(DATE($AD$2,$AH$2,28))</f>
        <v>1</v>
      </c>
      <c r="AW19" s="764" t="n">
        <f aca="false">IF(AW18=29,WEEKDAY(DATE($AD$2,$AH$2,29)),0)</f>
        <v>0</v>
      </c>
      <c r="AX19" s="762" t="n">
        <f aca="false">IF(AX18=30,WEEKDAY(DATE($AD$2,$AH$2,30)),0)</f>
        <v>0</v>
      </c>
      <c r="AY19" s="763" t="n">
        <f aca="false">IF(AY18=31,WEEKDAY(DATE($AD$2,$AH$2,31)),0)</f>
        <v>0</v>
      </c>
      <c r="AZ19" s="753"/>
      <c r="BA19" s="753"/>
      <c r="BB19" s="754"/>
      <c r="BC19" s="754"/>
      <c r="BD19" s="755"/>
      <c r="BE19" s="755"/>
      <c r="BF19" s="755"/>
      <c r="BG19" s="755"/>
      <c r="BH19" s="755"/>
    </row>
    <row r="20" customFormat="false" ht="20.25" hidden="false" customHeight="true" outlineLevel="0" collapsed="false">
      <c r="B20" s="741"/>
      <c r="C20" s="742"/>
      <c r="D20" s="742"/>
      <c r="E20" s="742"/>
      <c r="F20" s="765"/>
      <c r="G20" s="766"/>
      <c r="H20" s="745"/>
      <c r="I20" s="746"/>
      <c r="J20" s="746"/>
      <c r="K20" s="746"/>
      <c r="L20" s="746"/>
      <c r="M20" s="746"/>
      <c r="N20" s="746"/>
      <c r="O20" s="746"/>
      <c r="P20" s="747"/>
      <c r="Q20" s="747"/>
      <c r="R20" s="747"/>
      <c r="S20" s="747"/>
      <c r="T20" s="747"/>
      <c r="U20" s="767" t="str">
        <f aca="false">IF(U19=1,"日",IF(U19=2,"月",IF(U19=3,"火",IF(U19=4,"水",IF(U19=5,"木",IF(U19=6,"金","土"))))))</f>
        <v>月</v>
      </c>
      <c r="V20" s="768" t="str">
        <f aca="false">IF(V19=1,"日",IF(V19=2,"月",IF(V19=3,"火",IF(V19=4,"水",IF(V19=5,"木",IF(V19=6,"金","土"))))))</f>
        <v>火</v>
      </c>
      <c r="W20" s="768" t="str">
        <f aca="false">IF(W19=1,"日",IF(W19=2,"月",IF(W19=3,"火",IF(W19=4,"水",IF(W19=5,"木",IF(W19=6,"金","土"))))))</f>
        <v>水</v>
      </c>
      <c r="X20" s="768" t="str">
        <f aca="false">IF(X19=1,"日",IF(X19=2,"月",IF(X19=3,"火",IF(X19=4,"水",IF(X19=5,"木",IF(X19=6,"金","土"))))))</f>
        <v>木</v>
      </c>
      <c r="Y20" s="768" t="str">
        <f aca="false">IF(Y19=1,"日",IF(Y19=2,"月",IF(Y19=3,"火",IF(Y19=4,"水",IF(Y19=5,"木",IF(Y19=6,"金","土"))))))</f>
        <v>金</v>
      </c>
      <c r="Z20" s="768" t="str">
        <f aca="false">IF(Z19=1,"日",IF(Z19=2,"月",IF(Z19=3,"火",IF(Z19=4,"水",IF(Z19=5,"木",IF(Z19=6,"金","土"))))))</f>
        <v>土</v>
      </c>
      <c r="AA20" s="769" t="str">
        <f aca="false">IF(AA19=1,"日",IF(AA19=2,"月",IF(AA19=3,"火",IF(AA19=4,"水",IF(AA19=5,"木",IF(AA19=6,"金","土"))))))</f>
        <v>日</v>
      </c>
      <c r="AB20" s="770" t="str">
        <f aca="false">IF(AB19=1,"日",IF(AB19=2,"月",IF(AB19=3,"火",IF(AB19=4,"水",IF(AB19=5,"木",IF(AB19=6,"金","土"))))))</f>
        <v>月</v>
      </c>
      <c r="AC20" s="768" t="str">
        <f aca="false">IF(AC19=1,"日",IF(AC19=2,"月",IF(AC19=3,"火",IF(AC19=4,"水",IF(AC19=5,"木",IF(AC19=6,"金","土"))))))</f>
        <v>火</v>
      </c>
      <c r="AD20" s="768" t="str">
        <f aca="false">IF(AD19=1,"日",IF(AD19=2,"月",IF(AD19=3,"火",IF(AD19=4,"水",IF(AD19=5,"木",IF(AD19=6,"金","土"))))))</f>
        <v>水</v>
      </c>
      <c r="AE20" s="768" t="str">
        <f aca="false">IF(AE19=1,"日",IF(AE19=2,"月",IF(AE19=3,"火",IF(AE19=4,"水",IF(AE19=5,"木",IF(AE19=6,"金","土"))))))</f>
        <v>木</v>
      </c>
      <c r="AF20" s="768" t="str">
        <f aca="false">IF(AF19=1,"日",IF(AF19=2,"月",IF(AF19=3,"火",IF(AF19=4,"水",IF(AF19=5,"木",IF(AF19=6,"金","土"))))))</f>
        <v>金</v>
      </c>
      <c r="AG20" s="768" t="str">
        <f aca="false">IF(AG19=1,"日",IF(AG19=2,"月",IF(AG19=3,"火",IF(AG19=4,"水",IF(AG19=5,"木",IF(AG19=6,"金","土"))))))</f>
        <v>土</v>
      </c>
      <c r="AH20" s="769" t="str">
        <f aca="false">IF(AH19=1,"日",IF(AH19=2,"月",IF(AH19=3,"火",IF(AH19=4,"水",IF(AH19=5,"木",IF(AH19=6,"金","土"))))))</f>
        <v>日</v>
      </c>
      <c r="AI20" s="770" t="str">
        <f aca="false">IF(AI19=1,"日",IF(AI19=2,"月",IF(AI19=3,"火",IF(AI19=4,"水",IF(AI19=5,"木",IF(AI19=6,"金","土"))))))</f>
        <v>月</v>
      </c>
      <c r="AJ20" s="768" t="str">
        <f aca="false">IF(AJ19=1,"日",IF(AJ19=2,"月",IF(AJ19=3,"火",IF(AJ19=4,"水",IF(AJ19=5,"木",IF(AJ19=6,"金","土"))))))</f>
        <v>火</v>
      </c>
      <c r="AK20" s="768" t="str">
        <f aca="false">IF(AK19=1,"日",IF(AK19=2,"月",IF(AK19=3,"火",IF(AK19=4,"水",IF(AK19=5,"木",IF(AK19=6,"金","土"))))))</f>
        <v>水</v>
      </c>
      <c r="AL20" s="768" t="str">
        <f aca="false">IF(AL19=1,"日",IF(AL19=2,"月",IF(AL19=3,"火",IF(AL19=4,"水",IF(AL19=5,"木",IF(AL19=6,"金","土"))))))</f>
        <v>木</v>
      </c>
      <c r="AM20" s="768" t="str">
        <f aca="false">IF(AM19=1,"日",IF(AM19=2,"月",IF(AM19=3,"火",IF(AM19=4,"水",IF(AM19=5,"木",IF(AM19=6,"金","土"))))))</f>
        <v>金</v>
      </c>
      <c r="AN20" s="768" t="str">
        <f aca="false">IF(AN19=1,"日",IF(AN19=2,"月",IF(AN19=3,"火",IF(AN19=4,"水",IF(AN19=5,"木",IF(AN19=6,"金","土"))))))</f>
        <v>土</v>
      </c>
      <c r="AO20" s="769" t="str">
        <f aca="false">IF(AO19=1,"日",IF(AO19=2,"月",IF(AO19=3,"火",IF(AO19=4,"水",IF(AO19=5,"木",IF(AO19=6,"金","土"))))))</f>
        <v>日</v>
      </c>
      <c r="AP20" s="770" t="str">
        <f aca="false">IF(AP19=1,"日",IF(AP19=2,"月",IF(AP19=3,"火",IF(AP19=4,"水",IF(AP19=5,"木",IF(AP19=6,"金","土"))))))</f>
        <v>月</v>
      </c>
      <c r="AQ20" s="768" t="str">
        <f aca="false">IF(AQ19=1,"日",IF(AQ19=2,"月",IF(AQ19=3,"火",IF(AQ19=4,"水",IF(AQ19=5,"木",IF(AQ19=6,"金","土"))))))</f>
        <v>火</v>
      </c>
      <c r="AR20" s="768" t="str">
        <f aca="false">IF(AR19=1,"日",IF(AR19=2,"月",IF(AR19=3,"火",IF(AR19=4,"水",IF(AR19=5,"木",IF(AR19=6,"金","土"))))))</f>
        <v>水</v>
      </c>
      <c r="AS20" s="768" t="str">
        <f aca="false">IF(AS19=1,"日",IF(AS19=2,"月",IF(AS19=3,"火",IF(AS19=4,"水",IF(AS19=5,"木",IF(AS19=6,"金","土"))))))</f>
        <v>木</v>
      </c>
      <c r="AT20" s="768" t="str">
        <f aca="false">IF(AT19=1,"日",IF(AT19=2,"月",IF(AT19=3,"火",IF(AT19=4,"水",IF(AT19=5,"木",IF(AT19=6,"金","土"))))))</f>
        <v>金</v>
      </c>
      <c r="AU20" s="768" t="str">
        <f aca="false">IF(AU19=1,"日",IF(AU19=2,"月",IF(AU19=3,"火",IF(AU19=4,"水",IF(AU19=5,"木",IF(AU19=6,"金","土"))))))</f>
        <v>土</v>
      </c>
      <c r="AV20" s="769" t="str">
        <f aca="false">IF(AV19=1,"日",IF(AV19=2,"月",IF(AV19=3,"火",IF(AV19=4,"水",IF(AV19=5,"木",IF(AV19=6,"金","土"))))))</f>
        <v>日</v>
      </c>
      <c r="AW20" s="768" t="str">
        <f aca="false">IF(AW19=1,"日",IF(AW19=2,"月",IF(AW19=3,"火",IF(AW19=4,"水",IF(AW19=5,"木",IF(AW19=6,"金",IF(AW19=0,"","土")))))))</f>
        <v/>
      </c>
      <c r="AX20" s="768" t="str">
        <f aca="false">IF(AX19=1,"日",IF(AX19=2,"月",IF(AX19=3,"火",IF(AX19=4,"水",IF(AX19=5,"木",IF(AX19=6,"金",IF(AX19=0,"","土")))))))</f>
        <v/>
      </c>
      <c r="AY20" s="768" t="str">
        <f aca="false">IF(AY19=1,"日",IF(AY19=2,"月",IF(AY19=3,"火",IF(AY19=4,"水",IF(AY19=5,"木",IF(AY19=6,"金",IF(AY19=0,"","土")))))))</f>
        <v/>
      </c>
      <c r="AZ20" s="753"/>
      <c r="BA20" s="753"/>
      <c r="BB20" s="754"/>
      <c r="BC20" s="754"/>
      <c r="BD20" s="755"/>
      <c r="BE20" s="755"/>
      <c r="BF20" s="755"/>
      <c r="BG20" s="755"/>
      <c r="BH20" s="755"/>
    </row>
    <row r="21" customFormat="false" ht="20.25" hidden="false" customHeight="true" outlineLevel="0" collapsed="false">
      <c r="B21" s="771"/>
      <c r="C21" s="772"/>
      <c r="D21" s="772"/>
      <c r="E21" s="772"/>
      <c r="F21" s="773"/>
      <c r="G21" s="774"/>
      <c r="H21" s="775"/>
      <c r="I21" s="775"/>
      <c r="J21" s="775"/>
      <c r="K21" s="775"/>
      <c r="L21" s="775"/>
      <c r="M21" s="776"/>
      <c r="N21" s="776"/>
      <c r="O21" s="776"/>
      <c r="P21" s="777" t="s">
        <v>671</v>
      </c>
      <c r="Q21" s="778"/>
      <c r="R21" s="778"/>
      <c r="S21" s="779"/>
      <c r="T21" s="780"/>
      <c r="U21" s="781"/>
      <c r="V21" s="781"/>
      <c r="W21" s="781"/>
      <c r="X21" s="781"/>
      <c r="Y21" s="781"/>
      <c r="Z21" s="781"/>
      <c r="AA21" s="782"/>
      <c r="AB21" s="783"/>
      <c r="AC21" s="781"/>
      <c r="AD21" s="781"/>
      <c r="AE21" s="781"/>
      <c r="AF21" s="781"/>
      <c r="AG21" s="781"/>
      <c r="AH21" s="782"/>
      <c r="AI21" s="783"/>
      <c r="AJ21" s="781"/>
      <c r="AK21" s="781"/>
      <c r="AL21" s="781"/>
      <c r="AM21" s="781"/>
      <c r="AN21" s="781"/>
      <c r="AO21" s="782"/>
      <c r="AP21" s="783"/>
      <c r="AQ21" s="781"/>
      <c r="AR21" s="781"/>
      <c r="AS21" s="781"/>
      <c r="AT21" s="781"/>
      <c r="AU21" s="781"/>
      <c r="AV21" s="782"/>
      <c r="AW21" s="783"/>
      <c r="AX21" s="781"/>
      <c r="AY21" s="781"/>
      <c r="AZ21" s="784"/>
      <c r="BA21" s="784"/>
      <c r="BB21" s="785"/>
      <c r="BC21" s="785"/>
      <c r="BD21" s="786"/>
      <c r="BE21" s="786"/>
      <c r="BF21" s="786"/>
      <c r="BG21" s="786"/>
      <c r="BH21" s="786"/>
    </row>
    <row r="22" customFormat="false" ht="20.25" hidden="false" customHeight="true" outlineLevel="0" collapsed="false">
      <c r="B22" s="787" t="n">
        <v>1</v>
      </c>
      <c r="C22" s="772"/>
      <c r="D22" s="772"/>
      <c r="E22" s="772"/>
      <c r="F22" s="788" t="n">
        <f aca="false">C21</f>
        <v>0</v>
      </c>
      <c r="G22" s="789"/>
      <c r="H22" s="775"/>
      <c r="I22" s="775"/>
      <c r="J22" s="775"/>
      <c r="K22" s="775"/>
      <c r="L22" s="775"/>
      <c r="M22" s="776"/>
      <c r="N22" s="776"/>
      <c r="O22" s="776"/>
      <c r="P22" s="790" t="s">
        <v>672</v>
      </c>
      <c r="Q22" s="791"/>
      <c r="R22" s="791"/>
      <c r="S22" s="792"/>
      <c r="T22" s="793"/>
      <c r="U22" s="794" t="str">
        <f aca="false">IF(U21="","",VLOOKUP(U21,'標準様式１シフト記号表（勤務時間帯）'!$D$6:$X$47,21,FALSE()))</f>
        <v/>
      </c>
      <c r="V22" s="795" t="str">
        <f aca="false">IF(V21="","",VLOOKUP(V21,'標準様式１シフト記号表（勤務時間帯）'!$D$6:$X$47,21,FALSE()))</f>
        <v/>
      </c>
      <c r="W22" s="795" t="str">
        <f aca="false">IF(W21="","",VLOOKUP(W21,'標準様式１シフト記号表（勤務時間帯）'!$D$6:$X$47,21,FALSE()))</f>
        <v/>
      </c>
      <c r="X22" s="795" t="str">
        <f aca="false">IF(X21="","",VLOOKUP(X21,'標準様式１シフト記号表（勤務時間帯）'!$D$6:$X$47,21,FALSE()))</f>
        <v/>
      </c>
      <c r="Y22" s="795" t="str">
        <f aca="false">IF(Y21="","",VLOOKUP(Y21,'標準様式１シフト記号表（勤務時間帯）'!$D$6:$X$47,21,FALSE()))</f>
        <v/>
      </c>
      <c r="Z22" s="795" t="str">
        <f aca="false">IF(Z21="","",VLOOKUP(Z21,'標準様式１シフト記号表（勤務時間帯）'!$D$6:$X$47,21,FALSE()))</f>
        <v/>
      </c>
      <c r="AA22" s="796" t="str">
        <f aca="false">IF(AA21="","",VLOOKUP(AA21,'標準様式１シフト記号表（勤務時間帯）'!$D$6:$X$47,21,FALSE()))</f>
        <v/>
      </c>
      <c r="AB22" s="794" t="str">
        <f aca="false">IF(AB21="","",VLOOKUP(AB21,'標準様式１シフト記号表（勤務時間帯）'!$D$6:$X$47,21,FALSE()))</f>
        <v/>
      </c>
      <c r="AC22" s="795" t="str">
        <f aca="false">IF(AC21="","",VLOOKUP(AC21,'標準様式１シフト記号表（勤務時間帯）'!$D$6:$X$47,21,FALSE()))</f>
        <v/>
      </c>
      <c r="AD22" s="795" t="str">
        <f aca="false">IF(AD21="","",VLOOKUP(AD21,'標準様式１シフト記号表（勤務時間帯）'!$D$6:$X$47,21,FALSE()))</f>
        <v/>
      </c>
      <c r="AE22" s="795" t="str">
        <f aca="false">IF(AE21="","",VLOOKUP(AE21,'標準様式１シフト記号表（勤務時間帯）'!$D$6:$X$47,21,FALSE()))</f>
        <v/>
      </c>
      <c r="AF22" s="795" t="str">
        <f aca="false">IF(AF21="","",VLOOKUP(AF21,'標準様式１シフト記号表（勤務時間帯）'!$D$6:$X$47,21,FALSE()))</f>
        <v/>
      </c>
      <c r="AG22" s="795" t="str">
        <f aca="false">IF(AG21="","",VLOOKUP(AG21,'標準様式１シフト記号表（勤務時間帯）'!$D$6:$X$47,21,FALSE()))</f>
        <v/>
      </c>
      <c r="AH22" s="796" t="str">
        <f aca="false">IF(AH21="","",VLOOKUP(AH21,'標準様式１シフト記号表（勤務時間帯）'!$D$6:$X$47,21,FALSE()))</f>
        <v/>
      </c>
      <c r="AI22" s="794" t="str">
        <f aca="false">IF(AI21="","",VLOOKUP(AI21,'標準様式１シフト記号表（勤務時間帯）'!$D$6:$X$47,21,FALSE()))</f>
        <v/>
      </c>
      <c r="AJ22" s="795" t="str">
        <f aca="false">IF(AJ21="","",VLOOKUP(AJ21,'標準様式１シフト記号表（勤務時間帯）'!$D$6:$X$47,21,FALSE()))</f>
        <v/>
      </c>
      <c r="AK22" s="795" t="str">
        <f aca="false">IF(AK21="","",VLOOKUP(AK21,'標準様式１シフト記号表（勤務時間帯）'!$D$6:$X$47,21,FALSE()))</f>
        <v/>
      </c>
      <c r="AL22" s="795" t="str">
        <f aca="false">IF(AL21="","",VLOOKUP(AL21,'標準様式１シフト記号表（勤務時間帯）'!$D$6:$X$47,21,FALSE()))</f>
        <v/>
      </c>
      <c r="AM22" s="795" t="str">
        <f aca="false">IF(AM21="","",VLOOKUP(AM21,'標準様式１シフト記号表（勤務時間帯）'!$D$6:$X$47,21,FALSE()))</f>
        <v/>
      </c>
      <c r="AN22" s="795" t="str">
        <f aca="false">IF(AN21="","",VLOOKUP(AN21,'標準様式１シフト記号表（勤務時間帯）'!$D$6:$X$47,21,FALSE()))</f>
        <v/>
      </c>
      <c r="AO22" s="796" t="str">
        <f aca="false">IF(AO21="","",VLOOKUP(AO21,'標準様式１シフト記号表（勤務時間帯）'!$D$6:$X$47,21,FALSE()))</f>
        <v/>
      </c>
      <c r="AP22" s="794" t="str">
        <f aca="false">IF(AP21="","",VLOOKUP(AP21,'標準様式１シフト記号表（勤務時間帯）'!$D$6:$X$47,21,FALSE()))</f>
        <v/>
      </c>
      <c r="AQ22" s="795" t="str">
        <f aca="false">IF(AQ21="","",VLOOKUP(AQ21,'標準様式１シフト記号表（勤務時間帯）'!$D$6:$X$47,21,FALSE()))</f>
        <v/>
      </c>
      <c r="AR22" s="795" t="str">
        <f aca="false">IF(AR21="","",VLOOKUP(AR21,'標準様式１シフト記号表（勤務時間帯）'!$D$6:$X$47,21,FALSE()))</f>
        <v/>
      </c>
      <c r="AS22" s="795" t="str">
        <f aca="false">IF(AS21="","",VLOOKUP(AS21,'標準様式１シフト記号表（勤務時間帯）'!$D$6:$X$47,21,FALSE()))</f>
        <v/>
      </c>
      <c r="AT22" s="795" t="str">
        <f aca="false">IF(AT21="","",VLOOKUP(AT21,'標準様式１シフト記号表（勤務時間帯）'!$D$6:$X$47,21,FALSE()))</f>
        <v/>
      </c>
      <c r="AU22" s="795" t="str">
        <f aca="false">IF(AU21="","",VLOOKUP(AU21,'標準様式１シフト記号表（勤務時間帯）'!$D$6:$X$47,21,FALSE()))</f>
        <v/>
      </c>
      <c r="AV22" s="796" t="str">
        <f aca="false">IF(AV21="","",VLOOKUP(AV21,'標準様式１シフト記号表（勤務時間帯）'!$D$6:$X$47,21,FALSE()))</f>
        <v/>
      </c>
      <c r="AW22" s="794" t="str">
        <f aca="false">IF(AW21="","",VLOOKUP(AW21,'標準様式１シフト記号表（勤務時間帯）'!$D$6:$X$47,21,FALSE()))</f>
        <v/>
      </c>
      <c r="AX22" s="795" t="str">
        <f aca="false">IF(AX21="","",VLOOKUP(AX21,'標準様式１シフト記号表（勤務時間帯）'!$D$6:$X$47,21,FALSE()))</f>
        <v/>
      </c>
      <c r="AY22" s="795" t="str">
        <f aca="false">IF(AY21="","",VLOOKUP(AY21,'標準様式１シフト記号表（勤務時間帯）'!$D$6:$X$47,21,FALSE()))</f>
        <v/>
      </c>
      <c r="AZ22" s="797" t="n">
        <f aca="false">IF($BC$3="４週",SUM(U22:AV22),IF($BC$3="暦月",SUM(U22:AY22),""))</f>
        <v>0</v>
      </c>
      <c r="BA22" s="797"/>
      <c r="BB22" s="798" t="n">
        <f aca="false">IF($BC$3="４週",AZ22/4,IF($BC$3="暦月",(AZ22/($BC$8/7)),""))</f>
        <v>0</v>
      </c>
      <c r="BC22" s="798"/>
      <c r="BD22" s="786"/>
      <c r="BE22" s="786"/>
      <c r="BF22" s="786"/>
      <c r="BG22" s="786"/>
      <c r="BH22" s="786"/>
    </row>
    <row r="23" customFormat="false" ht="20.25" hidden="false" customHeight="true" outlineLevel="0" collapsed="false">
      <c r="B23" s="799"/>
      <c r="C23" s="772"/>
      <c r="D23" s="772"/>
      <c r="E23" s="772"/>
      <c r="F23" s="800"/>
      <c r="G23" s="801" t="n">
        <f aca="false">C21</f>
        <v>0</v>
      </c>
      <c r="H23" s="775"/>
      <c r="I23" s="775"/>
      <c r="J23" s="775"/>
      <c r="K23" s="775"/>
      <c r="L23" s="775"/>
      <c r="M23" s="776"/>
      <c r="N23" s="776"/>
      <c r="O23" s="776"/>
      <c r="P23" s="802" t="s">
        <v>673</v>
      </c>
      <c r="Q23" s="803"/>
      <c r="R23" s="803"/>
      <c r="S23" s="804"/>
      <c r="T23" s="805"/>
      <c r="U23" s="806" t="str">
        <f aca="false">IF(U21="","",VLOOKUP(U21,'標準様式１シフト記号表（勤務時間帯）'!$D$6:$Z$47,23,FALSE()))</f>
        <v/>
      </c>
      <c r="V23" s="807" t="str">
        <f aca="false">IF(V21="","",VLOOKUP(V21,'標準様式１シフト記号表（勤務時間帯）'!$D$6:$Z$47,23,FALSE()))</f>
        <v/>
      </c>
      <c r="W23" s="807" t="str">
        <f aca="false">IF(W21="","",VLOOKUP(W21,'標準様式１シフト記号表（勤務時間帯）'!$D$6:$Z$47,23,FALSE()))</f>
        <v/>
      </c>
      <c r="X23" s="807" t="str">
        <f aca="false">IF(X21="","",VLOOKUP(X21,'標準様式１シフト記号表（勤務時間帯）'!$D$6:$Z$47,23,FALSE()))</f>
        <v/>
      </c>
      <c r="Y23" s="807" t="str">
        <f aca="false">IF(Y21="","",VLOOKUP(Y21,'標準様式１シフト記号表（勤務時間帯）'!$D$6:$Z$47,23,FALSE()))</f>
        <v/>
      </c>
      <c r="Z23" s="807" t="str">
        <f aca="false">IF(Z21="","",VLOOKUP(Z21,'標準様式１シフト記号表（勤務時間帯）'!$D$6:$Z$47,23,FALSE()))</f>
        <v/>
      </c>
      <c r="AA23" s="808" t="str">
        <f aca="false">IF(AA21="","",VLOOKUP(AA21,'標準様式１シフト記号表（勤務時間帯）'!$D$6:$Z$47,23,FALSE()))</f>
        <v/>
      </c>
      <c r="AB23" s="806" t="str">
        <f aca="false">IF(AB21="","",VLOOKUP(AB21,'標準様式１シフト記号表（勤務時間帯）'!$D$6:$Z$47,23,FALSE()))</f>
        <v/>
      </c>
      <c r="AC23" s="807" t="str">
        <f aca="false">IF(AC21="","",VLOOKUP(AC21,'標準様式１シフト記号表（勤務時間帯）'!$D$6:$Z$47,23,FALSE()))</f>
        <v/>
      </c>
      <c r="AD23" s="807" t="str">
        <f aca="false">IF(AD21="","",VLOOKUP(AD21,'標準様式１シフト記号表（勤務時間帯）'!$D$6:$Z$47,23,FALSE()))</f>
        <v/>
      </c>
      <c r="AE23" s="807" t="str">
        <f aca="false">IF(AE21="","",VLOOKUP(AE21,'標準様式１シフト記号表（勤務時間帯）'!$D$6:$Z$47,23,FALSE()))</f>
        <v/>
      </c>
      <c r="AF23" s="807" t="str">
        <f aca="false">IF(AF21="","",VLOOKUP(AF21,'標準様式１シフト記号表（勤務時間帯）'!$D$6:$Z$47,23,FALSE()))</f>
        <v/>
      </c>
      <c r="AG23" s="807" t="str">
        <f aca="false">IF(AG21="","",VLOOKUP(AG21,'標準様式１シフト記号表（勤務時間帯）'!$D$6:$Z$47,23,FALSE()))</f>
        <v/>
      </c>
      <c r="AH23" s="808" t="str">
        <f aca="false">IF(AH21="","",VLOOKUP(AH21,'標準様式１シフト記号表（勤務時間帯）'!$D$6:$Z$47,23,FALSE()))</f>
        <v/>
      </c>
      <c r="AI23" s="806" t="str">
        <f aca="false">IF(AI21="","",VLOOKUP(AI21,'標準様式１シフト記号表（勤務時間帯）'!$D$6:$Z$47,23,FALSE()))</f>
        <v/>
      </c>
      <c r="AJ23" s="807" t="str">
        <f aca="false">IF(AJ21="","",VLOOKUP(AJ21,'標準様式１シフト記号表（勤務時間帯）'!$D$6:$Z$47,23,FALSE()))</f>
        <v/>
      </c>
      <c r="AK23" s="807" t="str">
        <f aca="false">IF(AK21="","",VLOOKUP(AK21,'標準様式１シフト記号表（勤務時間帯）'!$D$6:$Z$47,23,FALSE()))</f>
        <v/>
      </c>
      <c r="AL23" s="807" t="str">
        <f aca="false">IF(AL21="","",VLOOKUP(AL21,'標準様式１シフト記号表（勤務時間帯）'!$D$6:$Z$47,23,FALSE()))</f>
        <v/>
      </c>
      <c r="AM23" s="807" t="str">
        <f aca="false">IF(AM21="","",VLOOKUP(AM21,'標準様式１シフト記号表（勤務時間帯）'!$D$6:$Z$47,23,FALSE()))</f>
        <v/>
      </c>
      <c r="AN23" s="807" t="str">
        <f aca="false">IF(AN21="","",VLOOKUP(AN21,'標準様式１シフト記号表（勤務時間帯）'!$D$6:$Z$47,23,FALSE()))</f>
        <v/>
      </c>
      <c r="AO23" s="808" t="str">
        <f aca="false">IF(AO21="","",VLOOKUP(AO21,'標準様式１シフト記号表（勤務時間帯）'!$D$6:$Z$47,23,FALSE()))</f>
        <v/>
      </c>
      <c r="AP23" s="806" t="str">
        <f aca="false">IF(AP21="","",VLOOKUP(AP21,'標準様式１シフト記号表（勤務時間帯）'!$D$6:$Z$47,23,FALSE()))</f>
        <v/>
      </c>
      <c r="AQ23" s="807" t="str">
        <f aca="false">IF(AQ21="","",VLOOKUP(AQ21,'標準様式１シフト記号表（勤務時間帯）'!$D$6:$Z$47,23,FALSE()))</f>
        <v/>
      </c>
      <c r="AR23" s="807" t="str">
        <f aca="false">IF(AR21="","",VLOOKUP(AR21,'標準様式１シフト記号表（勤務時間帯）'!$D$6:$Z$47,23,FALSE()))</f>
        <v/>
      </c>
      <c r="AS23" s="807" t="str">
        <f aca="false">IF(AS21="","",VLOOKUP(AS21,'標準様式１シフト記号表（勤務時間帯）'!$D$6:$Z$47,23,FALSE()))</f>
        <v/>
      </c>
      <c r="AT23" s="807" t="str">
        <f aca="false">IF(AT21="","",VLOOKUP(AT21,'標準様式１シフト記号表（勤務時間帯）'!$D$6:$Z$47,23,FALSE()))</f>
        <v/>
      </c>
      <c r="AU23" s="807" t="str">
        <f aca="false">IF(AU21="","",VLOOKUP(AU21,'標準様式１シフト記号表（勤務時間帯）'!$D$6:$Z$47,23,FALSE()))</f>
        <v/>
      </c>
      <c r="AV23" s="808" t="str">
        <f aca="false">IF(AV21="","",VLOOKUP(AV21,'標準様式１シフト記号表（勤務時間帯）'!$D$6:$Z$47,23,FALSE()))</f>
        <v/>
      </c>
      <c r="AW23" s="806" t="str">
        <f aca="false">IF(AW21="","",VLOOKUP(AW21,'標準様式１シフト記号表（勤務時間帯）'!$D$6:$Z$47,23,FALSE()))</f>
        <v/>
      </c>
      <c r="AX23" s="807" t="str">
        <f aca="false">IF(AX21="","",VLOOKUP(AX21,'標準様式１シフト記号表（勤務時間帯）'!$D$6:$Z$47,23,FALSE()))</f>
        <v/>
      </c>
      <c r="AY23" s="807" t="str">
        <f aca="false">IF(AY21="","",VLOOKUP(AY21,'標準様式１シフト記号表（勤務時間帯）'!$D$6:$Z$47,23,FALSE()))</f>
        <v/>
      </c>
      <c r="AZ23" s="809" t="n">
        <f aca="false">IF($BC$3="４週",SUM(U23:AV23),IF($BC$3="暦月",SUM(U23:AY23),""))</f>
        <v>0</v>
      </c>
      <c r="BA23" s="809"/>
      <c r="BB23" s="810" t="n">
        <f aca="false">IF($BC$3="４週",AZ23/4,IF($BC$3="暦月",(AZ23/($BC$8/7)),""))</f>
        <v>0</v>
      </c>
      <c r="BC23" s="810"/>
      <c r="BD23" s="786"/>
      <c r="BE23" s="786"/>
      <c r="BF23" s="786"/>
      <c r="BG23" s="786"/>
      <c r="BH23" s="786"/>
    </row>
    <row r="24" customFormat="false" ht="20.25" hidden="false" customHeight="true" outlineLevel="0" collapsed="false">
      <c r="B24" s="811"/>
      <c r="C24" s="812"/>
      <c r="D24" s="812"/>
      <c r="E24" s="812"/>
      <c r="F24" s="813"/>
      <c r="G24" s="814"/>
      <c r="H24" s="815"/>
      <c r="I24" s="815"/>
      <c r="J24" s="815"/>
      <c r="K24" s="815"/>
      <c r="L24" s="815"/>
      <c r="M24" s="816"/>
      <c r="N24" s="816"/>
      <c r="O24" s="816"/>
      <c r="P24" s="817" t="s">
        <v>671</v>
      </c>
      <c r="Q24" s="818"/>
      <c r="R24" s="818"/>
      <c r="S24" s="819"/>
      <c r="T24" s="820"/>
      <c r="U24" s="821"/>
      <c r="V24" s="822"/>
      <c r="W24" s="822"/>
      <c r="X24" s="822"/>
      <c r="Y24" s="822"/>
      <c r="Z24" s="822"/>
      <c r="AA24" s="823"/>
      <c r="AB24" s="821"/>
      <c r="AC24" s="822"/>
      <c r="AD24" s="822"/>
      <c r="AE24" s="822"/>
      <c r="AF24" s="822"/>
      <c r="AG24" s="822"/>
      <c r="AH24" s="823"/>
      <c r="AI24" s="821"/>
      <c r="AJ24" s="822"/>
      <c r="AK24" s="822"/>
      <c r="AL24" s="822"/>
      <c r="AM24" s="822"/>
      <c r="AN24" s="822"/>
      <c r="AO24" s="823"/>
      <c r="AP24" s="821"/>
      <c r="AQ24" s="822"/>
      <c r="AR24" s="822"/>
      <c r="AS24" s="822"/>
      <c r="AT24" s="822"/>
      <c r="AU24" s="822"/>
      <c r="AV24" s="823"/>
      <c r="AW24" s="821"/>
      <c r="AX24" s="822"/>
      <c r="AY24" s="822"/>
      <c r="AZ24" s="824"/>
      <c r="BA24" s="824"/>
      <c r="BB24" s="825"/>
      <c r="BC24" s="825"/>
      <c r="BD24" s="826"/>
      <c r="BE24" s="826"/>
      <c r="BF24" s="826"/>
      <c r="BG24" s="826"/>
      <c r="BH24" s="826"/>
    </row>
    <row r="25" customFormat="false" ht="20.25" hidden="false" customHeight="true" outlineLevel="0" collapsed="false">
      <c r="B25" s="787" t="n">
        <f aca="false">B22+1</f>
        <v>2</v>
      </c>
      <c r="C25" s="812"/>
      <c r="D25" s="812"/>
      <c r="E25" s="812"/>
      <c r="F25" s="788" t="n">
        <f aca="false">C24</f>
        <v>0</v>
      </c>
      <c r="G25" s="789"/>
      <c r="H25" s="815"/>
      <c r="I25" s="815"/>
      <c r="J25" s="815"/>
      <c r="K25" s="815"/>
      <c r="L25" s="815"/>
      <c r="M25" s="816"/>
      <c r="N25" s="816"/>
      <c r="O25" s="816"/>
      <c r="P25" s="790" t="s">
        <v>672</v>
      </c>
      <c r="Q25" s="791"/>
      <c r="R25" s="791"/>
      <c r="S25" s="792"/>
      <c r="T25" s="793"/>
      <c r="U25" s="794" t="str">
        <f aca="false">IF(U24="","",VLOOKUP(U24,'標準様式１シフト記号表（勤務時間帯）'!$D$6:$X$47,21,FALSE()))</f>
        <v/>
      </c>
      <c r="V25" s="795" t="str">
        <f aca="false">IF(V24="","",VLOOKUP(V24,'標準様式１シフト記号表（勤務時間帯）'!$D$6:$X$47,21,FALSE()))</f>
        <v/>
      </c>
      <c r="W25" s="795" t="str">
        <f aca="false">IF(W24="","",VLOOKUP(W24,'標準様式１シフト記号表（勤務時間帯）'!$D$6:$X$47,21,FALSE()))</f>
        <v/>
      </c>
      <c r="X25" s="795" t="str">
        <f aca="false">IF(X24="","",VLOOKUP(X24,'標準様式１シフト記号表（勤務時間帯）'!$D$6:$X$47,21,FALSE()))</f>
        <v/>
      </c>
      <c r="Y25" s="795" t="str">
        <f aca="false">IF(Y24="","",VLOOKUP(Y24,'標準様式１シフト記号表（勤務時間帯）'!$D$6:$X$47,21,FALSE()))</f>
        <v/>
      </c>
      <c r="Z25" s="795" t="str">
        <f aca="false">IF(Z24="","",VLOOKUP(Z24,'標準様式１シフト記号表（勤務時間帯）'!$D$6:$X$47,21,FALSE()))</f>
        <v/>
      </c>
      <c r="AA25" s="796" t="str">
        <f aca="false">IF(AA24="","",VLOOKUP(AA24,'標準様式１シフト記号表（勤務時間帯）'!$D$6:$X$47,21,FALSE()))</f>
        <v/>
      </c>
      <c r="AB25" s="794" t="str">
        <f aca="false">IF(AB24="","",VLOOKUP(AB24,'標準様式１シフト記号表（勤務時間帯）'!$D$6:$X$47,21,FALSE()))</f>
        <v/>
      </c>
      <c r="AC25" s="795" t="str">
        <f aca="false">IF(AC24="","",VLOOKUP(AC24,'標準様式１シフト記号表（勤務時間帯）'!$D$6:$X$47,21,FALSE()))</f>
        <v/>
      </c>
      <c r="AD25" s="795" t="str">
        <f aca="false">IF(AD24="","",VLOOKUP(AD24,'標準様式１シフト記号表（勤務時間帯）'!$D$6:$X$47,21,FALSE()))</f>
        <v/>
      </c>
      <c r="AE25" s="795" t="str">
        <f aca="false">IF(AE24="","",VLOOKUP(AE24,'標準様式１シフト記号表（勤務時間帯）'!$D$6:$X$47,21,FALSE()))</f>
        <v/>
      </c>
      <c r="AF25" s="795" t="str">
        <f aca="false">IF(AF24="","",VLOOKUP(AF24,'標準様式１シフト記号表（勤務時間帯）'!$D$6:$X$47,21,FALSE()))</f>
        <v/>
      </c>
      <c r="AG25" s="795" t="str">
        <f aca="false">IF(AG24="","",VLOOKUP(AG24,'標準様式１シフト記号表（勤務時間帯）'!$D$6:$X$47,21,FALSE()))</f>
        <v/>
      </c>
      <c r="AH25" s="796" t="str">
        <f aca="false">IF(AH24="","",VLOOKUP(AH24,'標準様式１シフト記号表（勤務時間帯）'!$D$6:$X$47,21,FALSE()))</f>
        <v/>
      </c>
      <c r="AI25" s="794" t="str">
        <f aca="false">IF(AI24="","",VLOOKUP(AI24,'標準様式１シフト記号表（勤務時間帯）'!$D$6:$X$47,21,FALSE()))</f>
        <v/>
      </c>
      <c r="AJ25" s="795" t="str">
        <f aca="false">IF(AJ24="","",VLOOKUP(AJ24,'標準様式１シフト記号表（勤務時間帯）'!$D$6:$X$47,21,FALSE()))</f>
        <v/>
      </c>
      <c r="AK25" s="795" t="str">
        <f aca="false">IF(AK24="","",VLOOKUP(AK24,'標準様式１シフト記号表（勤務時間帯）'!$D$6:$X$47,21,FALSE()))</f>
        <v/>
      </c>
      <c r="AL25" s="795" t="str">
        <f aca="false">IF(AL24="","",VLOOKUP(AL24,'標準様式１シフト記号表（勤務時間帯）'!$D$6:$X$47,21,FALSE()))</f>
        <v/>
      </c>
      <c r="AM25" s="795" t="str">
        <f aca="false">IF(AM24="","",VLOOKUP(AM24,'標準様式１シフト記号表（勤務時間帯）'!$D$6:$X$47,21,FALSE()))</f>
        <v/>
      </c>
      <c r="AN25" s="795" t="str">
        <f aca="false">IF(AN24="","",VLOOKUP(AN24,'標準様式１シフト記号表（勤務時間帯）'!$D$6:$X$47,21,FALSE()))</f>
        <v/>
      </c>
      <c r="AO25" s="796" t="str">
        <f aca="false">IF(AO24="","",VLOOKUP(AO24,'標準様式１シフト記号表（勤務時間帯）'!$D$6:$X$47,21,FALSE()))</f>
        <v/>
      </c>
      <c r="AP25" s="794" t="str">
        <f aca="false">IF(AP24="","",VLOOKUP(AP24,'標準様式１シフト記号表（勤務時間帯）'!$D$6:$X$47,21,FALSE()))</f>
        <v/>
      </c>
      <c r="AQ25" s="795" t="str">
        <f aca="false">IF(AQ24="","",VLOOKUP(AQ24,'標準様式１シフト記号表（勤務時間帯）'!$D$6:$X$47,21,FALSE()))</f>
        <v/>
      </c>
      <c r="AR25" s="795" t="str">
        <f aca="false">IF(AR24="","",VLOOKUP(AR24,'標準様式１シフト記号表（勤務時間帯）'!$D$6:$X$47,21,FALSE()))</f>
        <v/>
      </c>
      <c r="AS25" s="795" t="str">
        <f aca="false">IF(AS24="","",VLOOKUP(AS24,'標準様式１シフト記号表（勤務時間帯）'!$D$6:$X$47,21,FALSE()))</f>
        <v/>
      </c>
      <c r="AT25" s="795" t="str">
        <f aca="false">IF(AT24="","",VLOOKUP(AT24,'標準様式１シフト記号表（勤務時間帯）'!$D$6:$X$47,21,FALSE()))</f>
        <v/>
      </c>
      <c r="AU25" s="795" t="str">
        <f aca="false">IF(AU24="","",VLOOKUP(AU24,'標準様式１シフト記号表（勤務時間帯）'!$D$6:$X$47,21,FALSE()))</f>
        <v/>
      </c>
      <c r="AV25" s="796" t="str">
        <f aca="false">IF(AV24="","",VLOOKUP(AV24,'標準様式１シフト記号表（勤務時間帯）'!$D$6:$X$47,21,FALSE()))</f>
        <v/>
      </c>
      <c r="AW25" s="794" t="str">
        <f aca="false">IF(AW24="","",VLOOKUP(AW24,'標準様式１シフト記号表（勤務時間帯）'!$D$6:$X$47,21,FALSE()))</f>
        <v/>
      </c>
      <c r="AX25" s="795" t="str">
        <f aca="false">IF(AX24="","",VLOOKUP(AX24,'標準様式１シフト記号表（勤務時間帯）'!$D$6:$X$47,21,FALSE()))</f>
        <v/>
      </c>
      <c r="AY25" s="795" t="str">
        <f aca="false">IF(AY24="","",VLOOKUP(AY24,'標準様式１シフト記号表（勤務時間帯）'!$D$6:$X$47,21,FALSE()))</f>
        <v/>
      </c>
      <c r="AZ25" s="797" t="n">
        <f aca="false">IF($BC$3="４週",SUM(U25:AV25),IF($BC$3="暦月",SUM(U25:AY25),""))</f>
        <v>0</v>
      </c>
      <c r="BA25" s="797"/>
      <c r="BB25" s="798" t="n">
        <f aca="false">IF($BC$3="４週",AZ25/4,IF($BC$3="暦月",(AZ25/($BC$8/7)),""))</f>
        <v>0</v>
      </c>
      <c r="BC25" s="798"/>
      <c r="BD25" s="826"/>
      <c r="BE25" s="826"/>
      <c r="BF25" s="826"/>
      <c r="BG25" s="826"/>
      <c r="BH25" s="826"/>
    </row>
    <row r="26" customFormat="false" ht="20.25" hidden="false" customHeight="true" outlineLevel="0" collapsed="false">
      <c r="B26" s="799"/>
      <c r="C26" s="812"/>
      <c r="D26" s="812"/>
      <c r="E26" s="812"/>
      <c r="F26" s="800"/>
      <c r="G26" s="801" t="n">
        <f aca="false">C24</f>
        <v>0</v>
      </c>
      <c r="H26" s="815"/>
      <c r="I26" s="815"/>
      <c r="J26" s="815"/>
      <c r="K26" s="815"/>
      <c r="L26" s="815"/>
      <c r="M26" s="816"/>
      <c r="N26" s="816"/>
      <c r="O26" s="816"/>
      <c r="P26" s="802" t="s">
        <v>673</v>
      </c>
      <c r="Q26" s="803"/>
      <c r="R26" s="803"/>
      <c r="S26" s="804"/>
      <c r="T26" s="805"/>
      <c r="U26" s="806" t="str">
        <f aca="false">IF(U24="","",VLOOKUP(U24,'標準様式１シフト記号表（勤務時間帯）'!$D$6:$Z$47,23,FALSE()))</f>
        <v/>
      </c>
      <c r="V26" s="807" t="str">
        <f aca="false">IF(V24="","",VLOOKUP(V24,'標準様式１シフト記号表（勤務時間帯）'!$D$6:$Z$47,23,FALSE()))</f>
        <v/>
      </c>
      <c r="W26" s="807" t="str">
        <f aca="false">IF(W24="","",VLOOKUP(W24,'標準様式１シフト記号表（勤務時間帯）'!$D$6:$Z$47,23,FALSE()))</f>
        <v/>
      </c>
      <c r="X26" s="807" t="str">
        <f aca="false">IF(X24="","",VLOOKUP(X24,'標準様式１シフト記号表（勤務時間帯）'!$D$6:$Z$47,23,FALSE()))</f>
        <v/>
      </c>
      <c r="Y26" s="807" t="str">
        <f aca="false">IF(Y24="","",VLOOKUP(Y24,'標準様式１シフト記号表（勤務時間帯）'!$D$6:$Z$47,23,FALSE()))</f>
        <v/>
      </c>
      <c r="Z26" s="807" t="str">
        <f aca="false">IF(Z24="","",VLOOKUP(Z24,'標準様式１シフト記号表（勤務時間帯）'!$D$6:$Z$47,23,FALSE()))</f>
        <v/>
      </c>
      <c r="AA26" s="808" t="str">
        <f aca="false">IF(AA24="","",VLOOKUP(AA24,'標準様式１シフト記号表（勤務時間帯）'!$D$6:$Z$47,23,FALSE()))</f>
        <v/>
      </c>
      <c r="AB26" s="806" t="str">
        <f aca="false">IF(AB24="","",VLOOKUP(AB24,'標準様式１シフト記号表（勤務時間帯）'!$D$6:$Z$47,23,FALSE()))</f>
        <v/>
      </c>
      <c r="AC26" s="807" t="str">
        <f aca="false">IF(AC24="","",VLOOKUP(AC24,'標準様式１シフト記号表（勤務時間帯）'!$D$6:$Z$47,23,FALSE()))</f>
        <v/>
      </c>
      <c r="AD26" s="807" t="str">
        <f aca="false">IF(AD24="","",VLOOKUP(AD24,'標準様式１シフト記号表（勤務時間帯）'!$D$6:$Z$47,23,FALSE()))</f>
        <v/>
      </c>
      <c r="AE26" s="807" t="str">
        <f aca="false">IF(AE24="","",VLOOKUP(AE24,'標準様式１シフト記号表（勤務時間帯）'!$D$6:$Z$47,23,FALSE()))</f>
        <v/>
      </c>
      <c r="AF26" s="807" t="str">
        <f aca="false">IF(AF24="","",VLOOKUP(AF24,'標準様式１シフト記号表（勤務時間帯）'!$D$6:$Z$47,23,FALSE()))</f>
        <v/>
      </c>
      <c r="AG26" s="807" t="str">
        <f aca="false">IF(AG24="","",VLOOKUP(AG24,'標準様式１シフト記号表（勤務時間帯）'!$D$6:$Z$47,23,FALSE()))</f>
        <v/>
      </c>
      <c r="AH26" s="808" t="str">
        <f aca="false">IF(AH24="","",VLOOKUP(AH24,'標準様式１シフト記号表（勤務時間帯）'!$D$6:$Z$47,23,FALSE()))</f>
        <v/>
      </c>
      <c r="AI26" s="806" t="str">
        <f aca="false">IF(AI24="","",VLOOKUP(AI24,'標準様式１シフト記号表（勤務時間帯）'!$D$6:$Z$47,23,FALSE()))</f>
        <v/>
      </c>
      <c r="AJ26" s="807" t="str">
        <f aca="false">IF(AJ24="","",VLOOKUP(AJ24,'標準様式１シフト記号表（勤務時間帯）'!$D$6:$Z$47,23,FALSE()))</f>
        <v/>
      </c>
      <c r="AK26" s="807" t="str">
        <f aca="false">IF(AK24="","",VLOOKUP(AK24,'標準様式１シフト記号表（勤務時間帯）'!$D$6:$Z$47,23,FALSE()))</f>
        <v/>
      </c>
      <c r="AL26" s="807" t="str">
        <f aca="false">IF(AL24="","",VLOOKUP(AL24,'標準様式１シフト記号表（勤務時間帯）'!$D$6:$Z$47,23,FALSE()))</f>
        <v/>
      </c>
      <c r="AM26" s="807" t="str">
        <f aca="false">IF(AM24="","",VLOOKUP(AM24,'標準様式１シフト記号表（勤務時間帯）'!$D$6:$Z$47,23,FALSE()))</f>
        <v/>
      </c>
      <c r="AN26" s="807" t="str">
        <f aca="false">IF(AN24="","",VLOOKUP(AN24,'標準様式１シフト記号表（勤務時間帯）'!$D$6:$Z$47,23,FALSE()))</f>
        <v/>
      </c>
      <c r="AO26" s="808" t="str">
        <f aca="false">IF(AO24="","",VLOOKUP(AO24,'標準様式１シフト記号表（勤務時間帯）'!$D$6:$Z$47,23,FALSE()))</f>
        <v/>
      </c>
      <c r="AP26" s="806" t="str">
        <f aca="false">IF(AP24="","",VLOOKUP(AP24,'標準様式１シフト記号表（勤務時間帯）'!$D$6:$Z$47,23,FALSE()))</f>
        <v/>
      </c>
      <c r="AQ26" s="807" t="str">
        <f aca="false">IF(AQ24="","",VLOOKUP(AQ24,'標準様式１シフト記号表（勤務時間帯）'!$D$6:$Z$47,23,FALSE()))</f>
        <v/>
      </c>
      <c r="AR26" s="807" t="str">
        <f aca="false">IF(AR24="","",VLOOKUP(AR24,'標準様式１シフト記号表（勤務時間帯）'!$D$6:$Z$47,23,FALSE()))</f>
        <v/>
      </c>
      <c r="AS26" s="807" t="str">
        <f aca="false">IF(AS24="","",VLOOKUP(AS24,'標準様式１シフト記号表（勤務時間帯）'!$D$6:$Z$47,23,FALSE()))</f>
        <v/>
      </c>
      <c r="AT26" s="807" t="str">
        <f aca="false">IF(AT24="","",VLOOKUP(AT24,'標準様式１シフト記号表（勤務時間帯）'!$D$6:$Z$47,23,FALSE()))</f>
        <v/>
      </c>
      <c r="AU26" s="807" t="str">
        <f aca="false">IF(AU24="","",VLOOKUP(AU24,'標準様式１シフト記号表（勤務時間帯）'!$D$6:$Z$47,23,FALSE()))</f>
        <v/>
      </c>
      <c r="AV26" s="808" t="str">
        <f aca="false">IF(AV24="","",VLOOKUP(AV24,'標準様式１シフト記号表（勤務時間帯）'!$D$6:$Z$47,23,FALSE()))</f>
        <v/>
      </c>
      <c r="AW26" s="806" t="str">
        <f aca="false">IF(AW24="","",VLOOKUP(AW24,'標準様式１シフト記号表（勤務時間帯）'!$D$6:$Z$47,23,FALSE()))</f>
        <v/>
      </c>
      <c r="AX26" s="807" t="str">
        <f aca="false">IF(AX24="","",VLOOKUP(AX24,'標準様式１シフト記号表（勤務時間帯）'!$D$6:$Z$47,23,FALSE()))</f>
        <v/>
      </c>
      <c r="AY26" s="807" t="str">
        <f aca="false">IF(AY24="","",VLOOKUP(AY24,'標準様式１シフト記号表（勤務時間帯）'!$D$6:$Z$47,23,FALSE()))</f>
        <v/>
      </c>
      <c r="AZ26" s="809" t="n">
        <f aca="false">IF($BC$3="４週",SUM(U26:AV26),IF($BC$3="暦月",SUM(U26:AY26),""))</f>
        <v>0</v>
      </c>
      <c r="BA26" s="809"/>
      <c r="BB26" s="810" t="n">
        <f aca="false">IF($BC$3="４週",AZ26/4,IF($BC$3="暦月",(AZ26/($BC$8/7)),""))</f>
        <v>0</v>
      </c>
      <c r="BC26" s="810"/>
      <c r="BD26" s="826"/>
      <c r="BE26" s="826"/>
      <c r="BF26" s="826"/>
      <c r="BG26" s="826"/>
      <c r="BH26" s="826"/>
    </row>
    <row r="27" customFormat="false" ht="20.25" hidden="false" customHeight="true" outlineLevel="0" collapsed="false">
      <c r="B27" s="811"/>
      <c r="C27" s="812"/>
      <c r="D27" s="812"/>
      <c r="E27" s="812"/>
      <c r="F27" s="788"/>
      <c r="G27" s="789"/>
      <c r="H27" s="827"/>
      <c r="I27" s="815"/>
      <c r="J27" s="815"/>
      <c r="K27" s="815"/>
      <c r="L27" s="815"/>
      <c r="M27" s="816"/>
      <c r="N27" s="816"/>
      <c r="O27" s="816"/>
      <c r="P27" s="817" t="s">
        <v>671</v>
      </c>
      <c r="Q27" s="818"/>
      <c r="R27" s="818"/>
      <c r="S27" s="819"/>
      <c r="T27" s="820"/>
      <c r="U27" s="821"/>
      <c r="V27" s="822"/>
      <c r="W27" s="822"/>
      <c r="X27" s="822"/>
      <c r="Y27" s="822"/>
      <c r="Z27" s="822"/>
      <c r="AA27" s="823"/>
      <c r="AB27" s="821"/>
      <c r="AC27" s="822"/>
      <c r="AD27" s="822"/>
      <c r="AE27" s="822"/>
      <c r="AF27" s="822"/>
      <c r="AG27" s="822"/>
      <c r="AH27" s="823"/>
      <c r="AI27" s="821"/>
      <c r="AJ27" s="822"/>
      <c r="AK27" s="822"/>
      <c r="AL27" s="822"/>
      <c r="AM27" s="822"/>
      <c r="AN27" s="822"/>
      <c r="AO27" s="823"/>
      <c r="AP27" s="821"/>
      <c r="AQ27" s="822"/>
      <c r="AR27" s="822"/>
      <c r="AS27" s="822"/>
      <c r="AT27" s="822"/>
      <c r="AU27" s="822"/>
      <c r="AV27" s="823"/>
      <c r="AW27" s="821"/>
      <c r="AX27" s="822"/>
      <c r="AY27" s="822"/>
      <c r="AZ27" s="824"/>
      <c r="BA27" s="824"/>
      <c r="BB27" s="825"/>
      <c r="BC27" s="825"/>
      <c r="BD27" s="826"/>
      <c r="BE27" s="826"/>
      <c r="BF27" s="826"/>
      <c r="BG27" s="826"/>
      <c r="BH27" s="826"/>
    </row>
    <row r="28" customFormat="false" ht="20.25" hidden="false" customHeight="true" outlineLevel="0" collapsed="false">
      <c r="B28" s="787" t="n">
        <f aca="false">B25+1</f>
        <v>3</v>
      </c>
      <c r="C28" s="812"/>
      <c r="D28" s="812"/>
      <c r="E28" s="812"/>
      <c r="F28" s="788" t="n">
        <f aca="false">C27</f>
        <v>0</v>
      </c>
      <c r="G28" s="789"/>
      <c r="H28" s="827"/>
      <c r="I28" s="815"/>
      <c r="J28" s="815"/>
      <c r="K28" s="815"/>
      <c r="L28" s="815"/>
      <c r="M28" s="816"/>
      <c r="N28" s="816"/>
      <c r="O28" s="816"/>
      <c r="P28" s="790" t="s">
        <v>672</v>
      </c>
      <c r="Q28" s="791"/>
      <c r="R28" s="791"/>
      <c r="S28" s="792"/>
      <c r="T28" s="793"/>
      <c r="U28" s="794" t="str">
        <f aca="false">IF(U27="","",VLOOKUP(U27,'標準様式１シフト記号表（勤務時間帯）'!$D$6:$X$47,21,FALSE()))</f>
        <v/>
      </c>
      <c r="V28" s="795" t="str">
        <f aca="false">IF(V27="","",VLOOKUP(V27,'標準様式１シフト記号表（勤務時間帯）'!$D$6:$X$47,21,FALSE()))</f>
        <v/>
      </c>
      <c r="W28" s="795" t="str">
        <f aca="false">IF(W27="","",VLOOKUP(W27,'標準様式１シフト記号表（勤務時間帯）'!$D$6:$X$47,21,FALSE()))</f>
        <v/>
      </c>
      <c r="X28" s="795" t="str">
        <f aca="false">IF(X27="","",VLOOKUP(X27,'標準様式１シフト記号表（勤務時間帯）'!$D$6:$X$47,21,FALSE()))</f>
        <v/>
      </c>
      <c r="Y28" s="795" t="str">
        <f aca="false">IF(Y27="","",VLOOKUP(Y27,'標準様式１シフト記号表（勤務時間帯）'!$D$6:$X$47,21,FALSE()))</f>
        <v/>
      </c>
      <c r="Z28" s="795" t="str">
        <f aca="false">IF(Z27="","",VLOOKUP(Z27,'標準様式１シフト記号表（勤務時間帯）'!$D$6:$X$47,21,FALSE()))</f>
        <v/>
      </c>
      <c r="AA28" s="796" t="str">
        <f aca="false">IF(AA27="","",VLOOKUP(AA27,'標準様式１シフト記号表（勤務時間帯）'!$D$6:$X$47,21,FALSE()))</f>
        <v/>
      </c>
      <c r="AB28" s="794" t="str">
        <f aca="false">IF(AB27="","",VLOOKUP(AB27,'標準様式１シフト記号表（勤務時間帯）'!$D$6:$X$47,21,FALSE()))</f>
        <v/>
      </c>
      <c r="AC28" s="795" t="str">
        <f aca="false">IF(AC27="","",VLOOKUP(AC27,'標準様式１シフト記号表（勤務時間帯）'!$D$6:$X$47,21,FALSE()))</f>
        <v/>
      </c>
      <c r="AD28" s="795" t="str">
        <f aca="false">IF(AD27="","",VLOOKUP(AD27,'標準様式１シフト記号表（勤務時間帯）'!$D$6:$X$47,21,FALSE()))</f>
        <v/>
      </c>
      <c r="AE28" s="795" t="str">
        <f aca="false">IF(AE27="","",VLOOKUP(AE27,'標準様式１シフト記号表（勤務時間帯）'!$D$6:$X$47,21,FALSE()))</f>
        <v/>
      </c>
      <c r="AF28" s="795" t="str">
        <f aca="false">IF(AF27="","",VLOOKUP(AF27,'標準様式１シフト記号表（勤務時間帯）'!$D$6:$X$47,21,FALSE()))</f>
        <v/>
      </c>
      <c r="AG28" s="795" t="str">
        <f aca="false">IF(AG27="","",VLOOKUP(AG27,'標準様式１シフト記号表（勤務時間帯）'!$D$6:$X$47,21,FALSE()))</f>
        <v/>
      </c>
      <c r="AH28" s="796" t="str">
        <f aca="false">IF(AH27="","",VLOOKUP(AH27,'標準様式１シフト記号表（勤務時間帯）'!$D$6:$X$47,21,FALSE()))</f>
        <v/>
      </c>
      <c r="AI28" s="794" t="str">
        <f aca="false">IF(AI27="","",VLOOKUP(AI27,'標準様式１シフト記号表（勤務時間帯）'!$D$6:$X$47,21,FALSE()))</f>
        <v/>
      </c>
      <c r="AJ28" s="795" t="str">
        <f aca="false">IF(AJ27="","",VLOOKUP(AJ27,'標準様式１シフト記号表（勤務時間帯）'!$D$6:$X$47,21,FALSE()))</f>
        <v/>
      </c>
      <c r="AK28" s="795" t="str">
        <f aca="false">IF(AK27="","",VLOOKUP(AK27,'標準様式１シフト記号表（勤務時間帯）'!$D$6:$X$47,21,FALSE()))</f>
        <v/>
      </c>
      <c r="AL28" s="795" t="str">
        <f aca="false">IF(AL27="","",VLOOKUP(AL27,'標準様式１シフト記号表（勤務時間帯）'!$D$6:$X$47,21,FALSE()))</f>
        <v/>
      </c>
      <c r="AM28" s="795" t="str">
        <f aca="false">IF(AM27="","",VLOOKUP(AM27,'標準様式１シフト記号表（勤務時間帯）'!$D$6:$X$47,21,FALSE()))</f>
        <v/>
      </c>
      <c r="AN28" s="795" t="str">
        <f aca="false">IF(AN27="","",VLOOKUP(AN27,'標準様式１シフト記号表（勤務時間帯）'!$D$6:$X$47,21,FALSE()))</f>
        <v/>
      </c>
      <c r="AO28" s="796" t="str">
        <f aca="false">IF(AO27="","",VLOOKUP(AO27,'標準様式１シフト記号表（勤務時間帯）'!$D$6:$X$47,21,FALSE()))</f>
        <v/>
      </c>
      <c r="AP28" s="794" t="str">
        <f aca="false">IF(AP27="","",VLOOKUP(AP27,'標準様式１シフト記号表（勤務時間帯）'!$D$6:$X$47,21,FALSE()))</f>
        <v/>
      </c>
      <c r="AQ28" s="795" t="str">
        <f aca="false">IF(AQ27="","",VLOOKUP(AQ27,'標準様式１シフト記号表（勤務時間帯）'!$D$6:$X$47,21,FALSE()))</f>
        <v/>
      </c>
      <c r="AR28" s="795" t="str">
        <f aca="false">IF(AR27="","",VLOOKUP(AR27,'標準様式１シフト記号表（勤務時間帯）'!$D$6:$X$47,21,FALSE()))</f>
        <v/>
      </c>
      <c r="AS28" s="795" t="str">
        <f aca="false">IF(AS27="","",VLOOKUP(AS27,'標準様式１シフト記号表（勤務時間帯）'!$D$6:$X$47,21,FALSE()))</f>
        <v/>
      </c>
      <c r="AT28" s="795" t="str">
        <f aca="false">IF(AT27="","",VLOOKUP(AT27,'標準様式１シフト記号表（勤務時間帯）'!$D$6:$X$47,21,FALSE()))</f>
        <v/>
      </c>
      <c r="AU28" s="795" t="str">
        <f aca="false">IF(AU27="","",VLOOKUP(AU27,'標準様式１シフト記号表（勤務時間帯）'!$D$6:$X$47,21,FALSE()))</f>
        <v/>
      </c>
      <c r="AV28" s="796" t="str">
        <f aca="false">IF(AV27="","",VLOOKUP(AV27,'標準様式１シフト記号表（勤務時間帯）'!$D$6:$X$47,21,FALSE()))</f>
        <v/>
      </c>
      <c r="AW28" s="794" t="str">
        <f aca="false">IF(AW27="","",VLOOKUP(AW27,'標準様式１シフト記号表（勤務時間帯）'!$D$6:$X$47,21,FALSE()))</f>
        <v/>
      </c>
      <c r="AX28" s="795" t="str">
        <f aca="false">IF(AX27="","",VLOOKUP(AX27,'標準様式１シフト記号表（勤務時間帯）'!$D$6:$X$47,21,FALSE()))</f>
        <v/>
      </c>
      <c r="AY28" s="795" t="str">
        <f aca="false">IF(AY27="","",VLOOKUP(AY27,'標準様式１シフト記号表（勤務時間帯）'!$D$6:$X$47,21,FALSE()))</f>
        <v/>
      </c>
      <c r="AZ28" s="797" t="n">
        <f aca="false">IF($BC$3="４週",SUM(U28:AV28),IF($BC$3="暦月",SUM(U28:AY28),""))</f>
        <v>0</v>
      </c>
      <c r="BA28" s="797"/>
      <c r="BB28" s="798" t="n">
        <f aca="false">IF($BC$3="４週",AZ28/4,IF($BC$3="暦月",(AZ28/($BC$8/7)),""))</f>
        <v>0</v>
      </c>
      <c r="BC28" s="798"/>
      <c r="BD28" s="826"/>
      <c r="BE28" s="826"/>
      <c r="BF28" s="826"/>
      <c r="BG28" s="826"/>
      <c r="BH28" s="826"/>
    </row>
    <row r="29" customFormat="false" ht="20.25" hidden="false" customHeight="true" outlineLevel="0" collapsed="false">
      <c r="B29" s="799"/>
      <c r="C29" s="812"/>
      <c r="D29" s="812"/>
      <c r="E29" s="812"/>
      <c r="F29" s="800"/>
      <c r="G29" s="801" t="n">
        <f aca="false">C27</f>
        <v>0</v>
      </c>
      <c r="H29" s="827"/>
      <c r="I29" s="815"/>
      <c r="J29" s="815"/>
      <c r="K29" s="815"/>
      <c r="L29" s="815"/>
      <c r="M29" s="816"/>
      <c r="N29" s="816"/>
      <c r="O29" s="816"/>
      <c r="P29" s="802" t="s">
        <v>673</v>
      </c>
      <c r="Q29" s="828"/>
      <c r="R29" s="828"/>
      <c r="S29" s="829"/>
      <c r="T29" s="830"/>
      <c r="U29" s="806" t="str">
        <f aca="false">IF(U27="","",VLOOKUP(U27,'標準様式１シフト記号表（勤務時間帯）'!$D$6:$Z$47,23,FALSE()))</f>
        <v/>
      </c>
      <c r="V29" s="807" t="str">
        <f aca="false">IF(V27="","",VLOOKUP(V27,'標準様式１シフト記号表（勤務時間帯）'!$D$6:$Z$47,23,FALSE()))</f>
        <v/>
      </c>
      <c r="W29" s="807" t="str">
        <f aca="false">IF(W27="","",VLOOKUP(W27,'標準様式１シフト記号表（勤務時間帯）'!$D$6:$Z$47,23,FALSE()))</f>
        <v/>
      </c>
      <c r="X29" s="807" t="str">
        <f aca="false">IF(X27="","",VLOOKUP(X27,'標準様式１シフト記号表（勤務時間帯）'!$D$6:$Z$47,23,FALSE()))</f>
        <v/>
      </c>
      <c r="Y29" s="807" t="str">
        <f aca="false">IF(Y27="","",VLOOKUP(Y27,'標準様式１シフト記号表（勤務時間帯）'!$D$6:$Z$47,23,FALSE()))</f>
        <v/>
      </c>
      <c r="Z29" s="807" t="str">
        <f aca="false">IF(Z27="","",VLOOKUP(Z27,'標準様式１シフト記号表（勤務時間帯）'!$D$6:$Z$47,23,FALSE()))</f>
        <v/>
      </c>
      <c r="AA29" s="808" t="str">
        <f aca="false">IF(AA27="","",VLOOKUP(AA27,'標準様式１シフト記号表（勤務時間帯）'!$D$6:$Z$47,23,FALSE()))</f>
        <v/>
      </c>
      <c r="AB29" s="806" t="str">
        <f aca="false">IF(AB27="","",VLOOKUP(AB27,'標準様式１シフト記号表（勤務時間帯）'!$D$6:$Z$47,23,FALSE()))</f>
        <v/>
      </c>
      <c r="AC29" s="807" t="str">
        <f aca="false">IF(AC27="","",VLOOKUP(AC27,'標準様式１シフト記号表（勤務時間帯）'!$D$6:$Z$47,23,FALSE()))</f>
        <v/>
      </c>
      <c r="AD29" s="807" t="str">
        <f aca="false">IF(AD27="","",VLOOKUP(AD27,'標準様式１シフト記号表（勤務時間帯）'!$D$6:$Z$47,23,FALSE()))</f>
        <v/>
      </c>
      <c r="AE29" s="807" t="str">
        <f aca="false">IF(AE27="","",VLOOKUP(AE27,'標準様式１シフト記号表（勤務時間帯）'!$D$6:$Z$47,23,FALSE()))</f>
        <v/>
      </c>
      <c r="AF29" s="807" t="str">
        <f aca="false">IF(AF27="","",VLOOKUP(AF27,'標準様式１シフト記号表（勤務時間帯）'!$D$6:$Z$47,23,FALSE()))</f>
        <v/>
      </c>
      <c r="AG29" s="807" t="str">
        <f aca="false">IF(AG27="","",VLOOKUP(AG27,'標準様式１シフト記号表（勤務時間帯）'!$D$6:$Z$47,23,FALSE()))</f>
        <v/>
      </c>
      <c r="AH29" s="808" t="str">
        <f aca="false">IF(AH27="","",VLOOKUP(AH27,'標準様式１シフト記号表（勤務時間帯）'!$D$6:$Z$47,23,FALSE()))</f>
        <v/>
      </c>
      <c r="AI29" s="806" t="str">
        <f aca="false">IF(AI27="","",VLOOKUP(AI27,'標準様式１シフト記号表（勤務時間帯）'!$D$6:$Z$47,23,FALSE()))</f>
        <v/>
      </c>
      <c r="AJ29" s="807" t="str">
        <f aca="false">IF(AJ27="","",VLOOKUP(AJ27,'標準様式１シフト記号表（勤務時間帯）'!$D$6:$Z$47,23,FALSE()))</f>
        <v/>
      </c>
      <c r="AK29" s="807" t="str">
        <f aca="false">IF(AK27="","",VLOOKUP(AK27,'標準様式１シフト記号表（勤務時間帯）'!$D$6:$Z$47,23,FALSE()))</f>
        <v/>
      </c>
      <c r="AL29" s="807" t="str">
        <f aca="false">IF(AL27="","",VLOOKUP(AL27,'標準様式１シフト記号表（勤務時間帯）'!$D$6:$Z$47,23,FALSE()))</f>
        <v/>
      </c>
      <c r="AM29" s="807" t="str">
        <f aca="false">IF(AM27="","",VLOOKUP(AM27,'標準様式１シフト記号表（勤務時間帯）'!$D$6:$Z$47,23,FALSE()))</f>
        <v/>
      </c>
      <c r="AN29" s="807" t="str">
        <f aca="false">IF(AN27="","",VLOOKUP(AN27,'標準様式１シフト記号表（勤務時間帯）'!$D$6:$Z$47,23,FALSE()))</f>
        <v/>
      </c>
      <c r="AO29" s="808" t="str">
        <f aca="false">IF(AO27="","",VLOOKUP(AO27,'標準様式１シフト記号表（勤務時間帯）'!$D$6:$Z$47,23,FALSE()))</f>
        <v/>
      </c>
      <c r="AP29" s="806" t="str">
        <f aca="false">IF(AP27="","",VLOOKUP(AP27,'標準様式１シフト記号表（勤務時間帯）'!$D$6:$Z$47,23,FALSE()))</f>
        <v/>
      </c>
      <c r="AQ29" s="807" t="str">
        <f aca="false">IF(AQ27="","",VLOOKUP(AQ27,'標準様式１シフト記号表（勤務時間帯）'!$D$6:$Z$47,23,FALSE()))</f>
        <v/>
      </c>
      <c r="AR29" s="807" t="str">
        <f aca="false">IF(AR27="","",VLOOKUP(AR27,'標準様式１シフト記号表（勤務時間帯）'!$D$6:$Z$47,23,FALSE()))</f>
        <v/>
      </c>
      <c r="AS29" s="807" t="str">
        <f aca="false">IF(AS27="","",VLOOKUP(AS27,'標準様式１シフト記号表（勤務時間帯）'!$D$6:$Z$47,23,FALSE()))</f>
        <v/>
      </c>
      <c r="AT29" s="807" t="str">
        <f aca="false">IF(AT27="","",VLOOKUP(AT27,'標準様式１シフト記号表（勤務時間帯）'!$D$6:$Z$47,23,FALSE()))</f>
        <v/>
      </c>
      <c r="AU29" s="807" t="str">
        <f aca="false">IF(AU27="","",VLOOKUP(AU27,'標準様式１シフト記号表（勤務時間帯）'!$D$6:$Z$47,23,FALSE()))</f>
        <v/>
      </c>
      <c r="AV29" s="808" t="str">
        <f aca="false">IF(AV27="","",VLOOKUP(AV27,'標準様式１シフト記号表（勤務時間帯）'!$D$6:$Z$47,23,FALSE()))</f>
        <v/>
      </c>
      <c r="AW29" s="806" t="str">
        <f aca="false">IF(AW27="","",VLOOKUP(AW27,'標準様式１シフト記号表（勤務時間帯）'!$D$6:$Z$47,23,FALSE()))</f>
        <v/>
      </c>
      <c r="AX29" s="807" t="str">
        <f aca="false">IF(AX27="","",VLOOKUP(AX27,'標準様式１シフト記号表（勤務時間帯）'!$D$6:$Z$47,23,FALSE()))</f>
        <v/>
      </c>
      <c r="AY29" s="807" t="str">
        <f aca="false">IF(AY27="","",VLOOKUP(AY27,'標準様式１シフト記号表（勤務時間帯）'!$D$6:$Z$47,23,FALSE()))</f>
        <v/>
      </c>
      <c r="AZ29" s="809" t="n">
        <f aca="false">IF($BC$3="４週",SUM(U29:AV29),IF($BC$3="暦月",SUM(U29:AY29),""))</f>
        <v>0</v>
      </c>
      <c r="BA29" s="809"/>
      <c r="BB29" s="810" t="n">
        <f aca="false">IF($BC$3="４週",AZ29/4,IF($BC$3="暦月",(AZ29/($BC$8/7)),""))</f>
        <v>0</v>
      </c>
      <c r="BC29" s="810"/>
      <c r="BD29" s="826"/>
      <c r="BE29" s="826"/>
      <c r="BF29" s="826"/>
      <c r="BG29" s="826"/>
      <c r="BH29" s="826"/>
    </row>
    <row r="30" customFormat="false" ht="20.25" hidden="false" customHeight="true" outlineLevel="0" collapsed="false">
      <c r="B30" s="811"/>
      <c r="C30" s="812"/>
      <c r="D30" s="812"/>
      <c r="E30" s="812"/>
      <c r="F30" s="788"/>
      <c r="G30" s="789"/>
      <c r="H30" s="827"/>
      <c r="I30" s="815"/>
      <c r="J30" s="815"/>
      <c r="K30" s="815"/>
      <c r="L30" s="815"/>
      <c r="M30" s="816"/>
      <c r="N30" s="816"/>
      <c r="O30" s="816"/>
      <c r="P30" s="817" t="s">
        <v>671</v>
      </c>
      <c r="Q30" s="818"/>
      <c r="R30" s="818"/>
      <c r="S30" s="819"/>
      <c r="T30" s="820"/>
      <c r="U30" s="821"/>
      <c r="V30" s="822"/>
      <c r="W30" s="822"/>
      <c r="X30" s="822"/>
      <c r="Y30" s="822"/>
      <c r="Z30" s="822"/>
      <c r="AA30" s="823"/>
      <c r="AB30" s="821"/>
      <c r="AC30" s="822"/>
      <c r="AD30" s="822"/>
      <c r="AE30" s="822"/>
      <c r="AF30" s="822"/>
      <c r="AG30" s="822"/>
      <c r="AH30" s="823"/>
      <c r="AI30" s="821"/>
      <c r="AJ30" s="822"/>
      <c r="AK30" s="822"/>
      <c r="AL30" s="822"/>
      <c r="AM30" s="822"/>
      <c r="AN30" s="822"/>
      <c r="AO30" s="823"/>
      <c r="AP30" s="821"/>
      <c r="AQ30" s="822"/>
      <c r="AR30" s="822"/>
      <c r="AS30" s="822"/>
      <c r="AT30" s="822"/>
      <c r="AU30" s="822"/>
      <c r="AV30" s="823"/>
      <c r="AW30" s="821"/>
      <c r="AX30" s="822"/>
      <c r="AY30" s="822"/>
      <c r="AZ30" s="824"/>
      <c r="BA30" s="824"/>
      <c r="BB30" s="825"/>
      <c r="BC30" s="825"/>
      <c r="BD30" s="826"/>
      <c r="BE30" s="826"/>
      <c r="BF30" s="826"/>
      <c r="BG30" s="826"/>
      <c r="BH30" s="826"/>
    </row>
    <row r="31" customFormat="false" ht="20.25" hidden="false" customHeight="true" outlineLevel="0" collapsed="false">
      <c r="B31" s="787" t="n">
        <f aca="false">B28+1</f>
        <v>4</v>
      </c>
      <c r="C31" s="812"/>
      <c r="D31" s="812"/>
      <c r="E31" s="812"/>
      <c r="F31" s="788" t="n">
        <f aca="false">C30</f>
        <v>0</v>
      </c>
      <c r="G31" s="789"/>
      <c r="H31" s="827"/>
      <c r="I31" s="815"/>
      <c r="J31" s="815"/>
      <c r="K31" s="815"/>
      <c r="L31" s="815"/>
      <c r="M31" s="816"/>
      <c r="N31" s="816"/>
      <c r="O31" s="816"/>
      <c r="P31" s="790" t="s">
        <v>672</v>
      </c>
      <c r="Q31" s="791"/>
      <c r="R31" s="791"/>
      <c r="S31" s="792"/>
      <c r="T31" s="793"/>
      <c r="U31" s="794" t="str">
        <f aca="false">IF(U30="","",VLOOKUP(U30,'標準様式１シフト記号表（勤務時間帯）'!$D$6:$X$47,21,FALSE()))</f>
        <v/>
      </c>
      <c r="V31" s="795" t="str">
        <f aca="false">IF(V30="","",VLOOKUP(V30,'標準様式１シフト記号表（勤務時間帯）'!$D$6:$X$47,21,FALSE()))</f>
        <v/>
      </c>
      <c r="W31" s="795" t="str">
        <f aca="false">IF(W30="","",VLOOKUP(W30,'標準様式１シフト記号表（勤務時間帯）'!$D$6:$X$47,21,FALSE()))</f>
        <v/>
      </c>
      <c r="X31" s="795" t="str">
        <f aca="false">IF(X30="","",VLOOKUP(X30,'標準様式１シフト記号表（勤務時間帯）'!$D$6:$X$47,21,FALSE()))</f>
        <v/>
      </c>
      <c r="Y31" s="795" t="str">
        <f aca="false">IF(Y30="","",VLOOKUP(Y30,'標準様式１シフト記号表（勤務時間帯）'!$D$6:$X$47,21,FALSE()))</f>
        <v/>
      </c>
      <c r="Z31" s="795" t="str">
        <f aca="false">IF(Z30="","",VLOOKUP(Z30,'標準様式１シフト記号表（勤務時間帯）'!$D$6:$X$47,21,FALSE()))</f>
        <v/>
      </c>
      <c r="AA31" s="796" t="str">
        <f aca="false">IF(AA30="","",VLOOKUP(AA30,'標準様式１シフト記号表（勤務時間帯）'!$D$6:$X$47,21,FALSE()))</f>
        <v/>
      </c>
      <c r="AB31" s="794" t="str">
        <f aca="false">IF(AB30="","",VLOOKUP(AB30,'標準様式１シフト記号表（勤務時間帯）'!$D$6:$X$47,21,FALSE()))</f>
        <v/>
      </c>
      <c r="AC31" s="795" t="str">
        <f aca="false">IF(AC30="","",VLOOKUP(AC30,'標準様式１シフト記号表（勤務時間帯）'!$D$6:$X$47,21,FALSE()))</f>
        <v/>
      </c>
      <c r="AD31" s="795" t="str">
        <f aca="false">IF(AD30="","",VLOOKUP(AD30,'標準様式１シフト記号表（勤務時間帯）'!$D$6:$X$47,21,FALSE()))</f>
        <v/>
      </c>
      <c r="AE31" s="795" t="str">
        <f aca="false">IF(AE30="","",VLOOKUP(AE30,'標準様式１シフト記号表（勤務時間帯）'!$D$6:$X$47,21,FALSE()))</f>
        <v/>
      </c>
      <c r="AF31" s="795" t="str">
        <f aca="false">IF(AF30="","",VLOOKUP(AF30,'標準様式１シフト記号表（勤務時間帯）'!$D$6:$X$47,21,FALSE()))</f>
        <v/>
      </c>
      <c r="AG31" s="795" t="str">
        <f aca="false">IF(AG30="","",VLOOKUP(AG30,'標準様式１シフト記号表（勤務時間帯）'!$D$6:$X$47,21,FALSE()))</f>
        <v/>
      </c>
      <c r="AH31" s="796" t="str">
        <f aca="false">IF(AH30="","",VLOOKUP(AH30,'標準様式１シフト記号表（勤務時間帯）'!$D$6:$X$47,21,FALSE()))</f>
        <v/>
      </c>
      <c r="AI31" s="794" t="str">
        <f aca="false">IF(AI30="","",VLOOKUP(AI30,'標準様式１シフト記号表（勤務時間帯）'!$D$6:$X$47,21,FALSE()))</f>
        <v/>
      </c>
      <c r="AJ31" s="795" t="str">
        <f aca="false">IF(AJ30="","",VLOOKUP(AJ30,'標準様式１シフト記号表（勤務時間帯）'!$D$6:$X$47,21,FALSE()))</f>
        <v/>
      </c>
      <c r="AK31" s="795" t="str">
        <f aca="false">IF(AK30="","",VLOOKUP(AK30,'標準様式１シフト記号表（勤務時間帯）'!$D$6:$X$47,21,FALSE()))</f>
        <v/>
      </c>
      <c r="AL31" s="795" t="str">
        <f aca="false">IF(AL30="","",VLOOKUP(AL30,'標準様式１シフト記号表（勤務時間帯）'!$D$6:$X$47,21,FALSE()))</f>
        <v/>
      </c>
      <c r="AM31" s="795" t="str">
        <f aca="false">IF(AM30="","",VLOOKUP(AM30,'標準様式１シフト記号表（勤務時間帯）'!$D$6:$X$47,21,FALSE()))</f>
        <v/>
      </c>
      <c r="AN31" s="795" t="str">
        <f aca="false">IF(AN30="","",VLOOKUP(AN30,'標準様式１シフト記号表（勤務時間帯）'!$D$6:$X$47,21,FALSE()))</f>
        <v/>
      </c>
      <c r="AO31" s="796" t="str">
        <f aca="false">IF(AO30="","",VLOOKUP(AO30,'標準様式１シフト記号表（勤務時間帯）'!$D$6:$X$47,21,FALSE()))</f>
        <v/>
      </c>
      <c r="AP31" s="794" t="str">
        <f aca="false">IF(AP30="","",VLOOKUP(AP30,'標準様式１シフト記号表（勤務時間帯）'!$D$6:$X$47,21,FALSE()))</f>
        <v/>
      </c>
      <c r="AQ31" s="795" t="str">
        <f aca="false">IF(AQ30="","",VLOOKUP(AQ30,'標準様式１シフト記号表（勤務時間帯）'!$D$6:$X$47,21,FALSE()))</f>
        <v/>
      </c>
      <c r="AR31" s="795" t="str">
        <f aca="false">IF(AR30="","",VLOOKUP(AR30,'標準様式１シフト記号表（勤務時間帯）'!$D$6:$X$47,21,FALSE()))</f>
        <v/>
      </c>
      <c r="AS31" s="795" t="str">
        <f aca="false">IF(AS30="","",VLOOKUP(AS30,'標準様式１シフト記号表（勤務時間帯）'!$D$6:$X$47,21,FALSE()))</f>
        <v/>
      </c>
      <c r="AT31" s="795" t="str">
        <f aca="false">IF(AT30="","",VLOOKUP(AT30,'標準様式１シフト記号表（勤務時間帯）'!$D$6:$X$47,21,FALSE()))</f>
        <v/>
      </c>
      <c r="AU31" s="795" t="str">
        <f aca="false">IF(AU30="","",VLOOKUP(AU30,'標準様式１シフト記号表（勤務時間帯）'!$D$6:$X$47,21,FALSE()))</f>
        <v/>
      </c>
      <c r="AV31" s="796" t="str">
        <f aca="false">IF(AV30="","",VLOOKUP(AV30,'標準様式１シフト記号表（勤務時間帯）'!$D$6:$X$47,21,FALSE()))</f>
        <v/>
      </c>
      <c r="AW31" s="794" t="str">
        <f aca="false">IF(AW30="","",VLOOKUP(AW30,'標準様式１シフト記号表（勤務時間帯）'!$D$6:$X$47,21,FALSE()))</f>
        <v/>
      </c>
      <c r="AX31" s="795" t="str">
        <f aca="false">IF(AX30="","",VLOOKUP(AX30,'標準様式１シフト記号表（勤務時間帯）'!$D$6:$X$47,21,FALSE()))</f>
        <v/>
      </c>
      <c r="AY31" s="795" t="str">
        <f aca="false">IF(AY30="","",VLOOKUP(AY30,'標準様式１シフト記号表（勤務時間帯）'!$D$6:$X$47,21,FALSE()))</f>
        <v/>
      </c>
      <c r="AZ31" s="797" t="n">
        <f aca="false">IF($BC$3="４週",SUM(U31:AV31),IF($BC$3="暦月",SUM(U31:AY31),""))</f>
        <v>0</v>
      </c>
      <c r="BA31" s="797"/>
      <c r="BB31" s="798" t="n">
        <f aca="false">IF($BC$3="４週",AZ31/4,IF($BC$3="暦月",(AZ31/($BC$8/7)),""))</f>
        <v>0</v>
      </c>
      <c r="BC31" s="798"/>
      <c r="BD31" s="826"/>
      <c r="BE31" s="826"/>
      <c r="BF31" s="826"/>
      <c r="BG31" s="826"/>
      <c r="BH31" s="826"/>
    </row>
    <row r="32" customFormat="false" ht="20.25" hidden="false" customHeight="true" outlineLevel="0" collapsed="false">
      <c r="B32" s="799"/>
      <c r="C32" s="812"/>
      <c r="D32" s="812"/>
      <c r="E32" s="812"/>
      <c r="F32" s="800"/>
      <c r="G32" s="801" t="n">
        <f aca="false">C30</f>
        <v>0</v>
      </c>
      <c r="H32" s="827"/>
      <c r="I32" s="815"/>
      <c r="J32" s="815"/>
      <c r="K32" s="815"/>
      <c r="L32" s="815"/>
      <c r="M32" s="816"/>
      <c r="N32" s="816"/>
      <c r="O32" s="816"/>
      <c r="P32" s="802" t="s">
        <v>673</v>
      </c>
      <c r="Q32" s="831"/>
      <c r="R32" s="831"/>
      <c r="S32" s="804"/>
      <c r="T32" s="805"/>
      <c r="U32" s="806" t="str">
        <f aca="false">IF(U30="","",VLOOKUP(U30,'標準様式１シフト記号表（勤務時間帯）'!$D$6:$Z$47,23,FALSE()))</f>
        <v/>
      </c>
      <c r="V32" s="807" t="str">
        <f aca="false">IF(V30="","",VLOOKUP(V30,'標準様式１シフト記号表（勤務時間帯）'!$D$6:$Z$47,23,FALSE()))</f>
        <v/>
      </c>
      <c r="W32" s="807" t="str">
        <f aca="false">IF(W30="","",VLOOKUP(W30,'標準様式１シフト記号表（勤務時間帯）'!$D$6:$Z$47,23,FALSE()))</f>
        <v/>
      </c>
      <c r="X32" s="807" t="str">
        <f aca="false">IF(X30="","",VLOOKUP(X30,'標準様式１シフト記号表（勤務時間帯）'!$D$6:$Z$47,23,FALSE()))</f>
        <v/>
      </c>
      <c r="Y32" s="807" t="str">
        <f aca="false">IF(Y30="","",VLOOKUP(Y30,'標準様式１シフト記号表（勤務時間帯）'!$D$6:$Z$47,23,FALSE()))</f>
        <v/>
      </c>
      <c r="Z32" s="807" t="str">
        <f aca="false">IF(Z30="","",VLOOKUP(Z30,'標準様式１シフト記号表（勤務時間帯）'!$D$6:$Z$47,23,FALSE()))</f>
        <v/>
      </c>
      <c r="AA32" s="808" t="str">
        <f aca="false">IF(AA30="","",VLOOKUP(AA30,'標準様式１シフト記号表（勤務時間帯）'!$D$6:$Z$47,23,FALSE()))</f>
        <v/>
      </c>
      <c r="AB32" s="806" t="str">
        <f aca="false">IF(AB30="","",VLOOKUP(AB30,'標準様式１シフト記号表（勤務時間帯）'!$D$6:$Z$47,23,FALSE()))</f>
        <v/>
      </c>
      <c r="AC32" s="807" t="str">
        <f aca="false">IF(AC30="","",VLOOKUP(AC30,'標準様式１シフト記号表（勤務時間帯）'!$D$6:$Z$47,23,FALSE()))</f>
        <v/>
      </c>
      <c r="AD32" s="807" t="str">
        <f aca="false">IF(AD30="","",VLOOKUP(AD30,'標準様式１シフト記号表（勤務時間帯）'!$D$6:$Z$47,23,FALSE()))</f>
        <v/>
      </c>
      <c r="AE32" s="807" t="str">
        <f aca="false">IF(AE30="","",VLOOKUP(AE30,'標準様式１シフト記号表（勤務時間帯）'!$D$6:$Z$47,23,FALSE()))</f>
        <v/>
      </c>
      <c r="AF32" s="807" t="str">
        <f aca="false">IF(AF30="","",VLOOKUP(AF30,'標準様式１シフト記号表（勤務時間帯）'!$D$6:$Z$47,23,FALSE()))</f>
        <v/>
      </c>
      <c r="AG32" s="807" t="str">
        <f aca="false">IF(AG30="","",VLOOKUP(AG30,'標準様式１シフト記号表（勤務時間帯）'!$D$6:$Z$47,23,FALSE()))</f>
        <v/>
      </c>
      <c r="AH32" s="808" t="str">
        <f aca="false">IF(AH30="","",VLOOKUP(AH30,'標準様式１シフト記号表（勤務時間帯）'!$D$6:$Z$47,23,FALSE()))</f>
        <v/>
      </c>
      <c r="AI32" s="806" t="str">
        <f aca="false">IF(AI30="","",VLOOKUP(AI30,'標準様式１シフト記号表（勤務時間帯）'!$D$6:$Z$47,23,FALSE()))</f>
        <v/>
      </c>
      <c r="AJ32" s="807" t="str">
        <f aca="false">IF(AJ30="","",VLOOKUP(AJ30,'標準様式１シフト記号表（勤務時間帯）'!$D$6:$Z$47,23,FALSE()))</f>
        <v/>
      </c>
      <c r="AK32" s="807" t="str">
        <f aca="false">IF(AK30="","",VLOOKUP(AK30,'標準様式１シフト記号表（勤務時間帯）'!$D$6:$Z$47,23,FALSE()))</f>
        <v/>
      </c>
      <c r="AL32" s="807" t="str">
        <f aca="false">IF(AL30="","",VLOOKUP(AL30,'標準様式１シフト記号表（勤務時間帯）'!$D$6:$Z$47,23,FALSE()))</f>
        <v/>
      </c>
      <c r="AM32" s="807" t="str">
        <f aca="false">IF(AM30="","",VLOOKUP(AM30,'標準様式１シフト記号表（勤務時間帯）'!$D$6:$Z$47,23,FALSE()))</f>
        <v/>
      </c>
      <c r="AN32" s="807" t="str">
        <f aca="false">IF(AN30="","",VLOOKUP(AN30,'標準様式１シフト記号表（勤務時間帯）'!$D$6:$Z$47,23,FALSE()))</f>
        <v/>
      </c>
      <c r="AO32" s="808" t="str">
        <f aca="false">IF(AO30="","",VLOOKUP(AO30,'標準様式１シフト記号表（勤務時間帯）'!$D$6:$Z$47,23,FALSE()))</f>
        <v/>
      </c>
      <c r="AP32" s="806" t="str">
        <f aca="false">IF(AP30="","",VLOOKUP(AP30,'標準様式１シフト記号表（勤務時間帯）'!$D$6:$Z$47,23,FALSE()))</f>
        <v/>
      </c>
      <c r="AQ32" s="807" t="str">
        <f aca="false">IF(AQ30="","",VLOOKUP(AQ30,'標準様式１シフト記号表（勤務時間帯）'!$D$6:$Z$47,23,FALSE()))</f>
        <v/>
      </c>
      <c r="AR32" s="807" t="str">
        <f aca="false">IF(AR30="","",VLOOKUP(AR30,'標準様式１シフト記号表（勤務時間帯）'!$D$6:$Z$47,23,FALSE()))</f>
        <v/>
      </c>
      <c r="AS32" s="807" t="str">
        <f aca="false">IF(AS30="","",VLOOKUP(AS30,'標準様式１シフト記号表（勤務時間帯）'!$D$6:$Z$47,23,FALSE()))</f>
        <v/>
      </c>
      <c r="AT32" s="807" t="str">
        <f aca="false">IF(AT30="","",VLOOKUP(AT30,'標準様式１シフト記号表（勤務時間帯）'!$D$6:$Z$47,23,FALSE()))</f>
        <v/>
      </c>
      <c r="AU32" s="807" t="str">
        <f aca="false">IF(AU30="","",VLOOKUP(AU30,'標準様式１シフト記号表（勤務時間帯）'!$D$6:$Z$47,23,FALSE()))</f>
        <v/>
      </c>
      <c r="AV32" s="808" t="str">
        <f aca="false">IF(AV30="","",VLOOKUP(AV30,'標準様式１シフト記号表（勤務時間帯）'!$D$6:$Z$47,23,FALSE()))</f>
        <v/>
      </c>
      <c r="AW32" s="806" t="str">
        <f aca="false">IF(AW30="","",VLOOKUP(AW30,'標準様式１シフト記号表（勤務時間帯）'!$D$6:$Z$47,23,FALSE()))</f>
        <v/>
      </c>
      <c r="AX32" s="807" t="str">
        <f aca="false">IF(AX30="","",VLOOKUP(AX30,'標準様式１シフト記号表（勤務時間帯）'!$D$6:$Z$47,23,FALSE()))</f>
        <v/>
      </c>
      <c r="AY32" s="807" t="str">
        <f aca="false">IF(AY30="","",VLOOKUP(AY30,'標準様式１シフト記号表（勤務時間帯）'!$D$6:$Z$47,23,FALSE()))</f>
        <v/>
      </c>
      <c r="AZ32" s="809" t="n">
        <f aca="false">IF($BC$3="４週",SUM(U32:AV32),IF($BC$3="暦月",SUM(U32:AY32),""))</f>
        <v>0</v>
      </c>
      <c r="BA32" s="809"/>
      <c r="BB32" s="810" t="n">
        <f aca="false">IF($BC$3="４週",AZ32/4,IF($BC$3="暦月",(AZ32/($BC$8/7)),""))</f>
        <v>0</v>
      </c>
      <c r="BC32" s="810"/>
      <c r="BD32" s="826"/>
      <c r="BE32" s="826"/>
      <c r="BF32" s="826"/>
      <c r="BG32" s="826"/>
      <c r="BH32" s="826"/>
    </row>
    <row r="33" customFormat="false" ht="20.25" hidden="false" customHeight="true" outlineLevel="0" collapsed="false">
      <c r="B33" s="811"/>
      <c r="C33" s="812"/>
      <c r="D33" s="812"/>
      <c r="E33" s="812"/>
      <c r="F33" s="788"/>
      <c r="G33" s="789"/>
      <c r="H33" s="827"/>
      <c r="I33" s="815"/>
      <c r="J33" s="815"/>
      <c r="K33" s="815"/>
      <c r="L33" s="815"/>
      <c r="M33" s="816"/>
      <c r="N33" s="816"/>
      <c r="O33" s="816"/>
      <c r="P33" s="817" t="s">
        <v>671</v>
      </c>
      <c r="Q33" s="818"/>
      <c r="R33" s="818"/>
      <c r="S33" s="819"/>
      <c r="T33" s="820"/>
      <c r="U33" s="821"/>
      <c r="V33" s="822"/>
      <c r="W33" s="822"/>
      <c r="X33" s="822"/>
      <c r="Y33" s="822"/>
      <c r="Z33" s="822"/>
      <c r="AA33" s="823"/>
      <c r="AB33" s="821"/>
      <c r="AC33" s="822"/>
      <c r="AD33" s="822"/>
      <c r="AE33" s="822"/>
      <c r="AF33" s="822"/>
      <c r="AG33" s="822"/>
      <c r="AH33" s="823"/>
      <c r="AI33" s="821"/>
      <c r="AJ33" s="822"/>
      <c r="AK33" s="822"/>
      <c r="AL33" s="822"/>
      <c r="AM33" s="822"/>
      <c r="AN33" s="822"/>
      <c r="AO33" s="823"/>
      <c r="AP33" s="821"/>
      <c r="AQ33" s="822"/>
      <c r="AR33" s="822"/>
      <c r="AS33" s="822"/>
      <c r="AT33" s="822"/>
      <c r="AU33" s="822"/>
      <c r="AV33" s="823"/>
      <c r="AW33" s="821"/>
      <c r="AX33" s="822"/>
      <c r="AY33" s="822"/>
      <c r="AZ33" s="824"/>
      <c r="BA33" s="824"/>
      <c r="BB33" s="825"/>
      <c r="BC33" s="825"/>
      <c r="BD33" s="826"/>
      <c r="BE33" s="826"/>
      <c r="BF33" s="826"/>
      <c r="BG33" s="826"/>
      <c r="BH33" s="826"/>
    </row>
    <row r="34" customFormat="false" ht="20.25" hidden="false" customHeight="true" outlineLevel="0" collapsed="false">
      <c r="B34" s="787" t="n">
        <f aca="false">B31+1</f>
        <v>5</v>
      </c>
      <c r="C34" s="812"/>
      <c r="D34" s="812"/>
      <c r="E34" s="812"/>
      <c r="F34" s="788" t="n">
        <f aca="false">C33</f>
        <v>0</v>
      </c>
      <c r="G34" s="789"/>
      <c r="H34" s="827"/>
      <c r="I34" s="815"/>
      <c r="J34" s="815"/>
      <c r="K34" s="815"/>
      <c r="L34" s="815"/>
      <c r="M34" s="816"/>
      <c r="N34" s="816"/>
      <c r="O34" s="816"/>
      <c r="P34" s="790" t="s">
        <v>672</v>
      </c>
      <c r="Q34" s="791"/>
      <c r="R34" s="791"/>
      <c r="S34" s="792"/>
      <c r="T34" s="793"/>
      <c r="U34" s="794" t="str">
        <f aca="false">IF(U33="","",VLOOKUP(U33,'標準様式１シフト記号表（勤務時間帯）'!$D$6:$X$47,21,FALSE()))</f>
        <v/>
      </c>
      <c r="V34" s="795" t="str">
        <f aca="false">IF(V33="","",VLOOKUP(V33,'標準様式１シフト記号表（勤務時間帯）'!$D$6:$X$47,21,FALSE()))</f>
        <v/>
      </c>
      <c r="W34" s="795" t="str">
        <f aca="false">IF(W33="","",VLOOKUP(W33,'標準様式１シフト記号表（勤務時間帯）'!$D$6:$X$47,21,FALSE()))</f>
        <v/>
      </c>
      <c r="X34" s="795" t="str">
        <f aca="false">IF(X33="","",VLOOKUP(X33,'標準様式１シフト記号表（勤務時間帯）'!$D$6:$X$47,21,FALSE()))</f>
        <v/>
      </c>
      <c r="Y34" s="795" t="str">
        <f aca="false">IF(Y33="","",VLOOKUP(Y33,'標準様式１シフト記号表（勤務時間帯）'!$D$6:$X$47,21,FALSE()))</f>
        <v/>
      </c>
      <c r="Z34" s="795" t="str">
        <f aca="false">IF(Z33="","",VLOOKUP(Z33,'標準様式１シフト記号表（勤務時間帯）'!$D$6:$X$47,21,FALSE()))</f>
        <v/>
      </c>
      <c r="AA34" s="796" t="str">
        <f aca="false">IF(AA33="","",VLOOKUP(AA33,'標準様式１シフト記号表（勤務時間帯）'!$D$6:$X$47,21,FALSE()))</f>
        <v/>
      </c>
      <c r="AB34" s="794" t="str">
        <f aca="false">IF(AB33="","",VLOOKUP(AB33,'標準様式１シフト記号表（勤務時間帯）'!$D$6:$X$47,21,FALSE()))</f>
        <v/>
      </c>
      <c r="AC34" s="795" t="str">
        <f aca="false">IF(AC33="","",VLOOKUP(AC33,'標準様式１シフト記号表（勤務時間帯）'!$D$6:$X$47,21,FALSE()))</f>
        <v/>
      </c>
      <c r="AD34" s="795" t="str">
        <f aca="false">IF(AD33="","",VLOOKUP(AD33,'標準様式１シフト記号表（勤務時間帯）'!$D$6:$X$47,21,FALSE()))</f>
        <v/>
      </c>
      <c r="AE34" s="795" t="str">
        <f aca="false">IF(AE33="","",VLOOKUP(AE33,'標準様式１シフト記号表（勤務時間帯）'!$D$6:$X$47,21,FALSE()))</f>
        <v/>
      </c>
      <c r="AF34" s="795" t="str">
        <f aca="false">IF(AF33="","",VLOOKUP(AF33,'標準様式１シフト記号表（勤務時間帯）'!$D$6:$X$47,21,FALSE()))</f>
        <v/>
      </c>
      <c r="AG34" s="795" t="str">
        <f aca="false">IF(AG33="","",VLOOKUP(AG33,'標準様式１シフト記号表（勤務時間帯）'!$D$6:$X$47,21,FALSE()))</f>
        <v/>
      </c>
      <c r="AH34" s="796" t="str">
        <f aca="false">IF(AH33="","",VLOOKUP(AH33,'標準様式１シフト記号表（勤務時間帯）'!$D$6:$X$47,21,FALSE()))</f>
        <v/>
      </c>
      <c r="AI34" s="794" t="str">
        <f aca="false">IF(AI33="","",VLOOKUP(AI33,'標準様式１シフト記号表（勤務時間帯）'!$D$6:$X$47,21,FALSE()))</f>
        <v/>
      </c>
      <c r="AJ34" s="795" t="str">
        <f aca="false">IF(AJ33="","",VLOOKUP(AJ33,'標準様式１シフト記号表（勤務時間帯）'!$D$6:$X$47,21,FALSE()))</f>
        <v/>
      </c>
      <c r="AK34" s="795" t="str">
        <f aca="false">IF(AK33="","",VLOOKUP(AK33,'標準様式１シフト記号表（勤務時間帯）'!$D$6:$X$47,21,FALSE()))</f>
        <v/>
      </c>
      <c r="AL34" s="795" t="str">
        <f aca="false">IF(AL33="","",VLOOKUP(AL33,'標準様式１シフト記号表（勤務時間帯）'!$D$6:$X$47,21,FALSE()))</f>
        <v/>
      </c>
      <c r="AM34" s="795" t="str">
        <f aca="false">IF(AM33="","",VLOOKUP(AM33,'標準様式１シフト記号表（勤務時間帯）'!$D$6:$X$47,21,FALSE()))</f>
        <v/>
      </c>
      <c r="AN34" s="795" t="str">
        <f aca="false">IF(AN33="","",VLOOKUP(AN33,'標準様式１シフト記号表（勤務時間帯）'!$D$6:$X$47,21,FALSE()))</f>
        <v/>
      </c>
      <c r="AO34" s="796" t="str">
        <f aca="false">IF(AO33="","",VLOOKUP(AO33,'標準様式１シフト記号表（勤務時間帯）'!$D$6:$X$47,21,FALSE()))</f>
        <v/>
      </c>
      <c r="AP34" s="794" t="str">
        <f aca="false">IF(AP33="","",VLOOKUP(AP33,'標準様式１シフト記号表（勤務時間帯）'!$D$6:$X$47,21,FALSE()))</f>
        <v/>
      </c>
      <c r="AQ34" s="795" t="str">
        <f aca="false">IF(AQ33="","",VLOOKUP(AQ33,'標準様式１シフト記号表（勤務時間帯）'!$D$6:$X$47,21,FALSE()))</f>
        <v/>
      </c>
      <c r="AR34" s="795" t="str">
        <f aca="false">IF(AR33="","",VLOOKUP(AR33,'標準様式１シフト記号表（勤務時間帯）'!$D$6:$X$47,21,FALSE()))</f>
        <v/>
      </c>
      <c r="AS34" s="795" t="str">
        <f aca="false">IF(AS33="","",VLOOKUP(AS33,'標準様式１シフト記号表（勤務時間帯）'!$D$6:$X$47,21,FALSE()))</f>
        <v/>
      </c>
      <c r="AT34" s="795" t="str">
        <f aca="false">IF(AT33="","",VLOOKUP(AT33,'標準様式１シフト記号表（勤務時間帯）'!$D$6:$X$47,21,FALSE()))</f>
        <v/>
      </c>
      <c r="AU34" s="795" t="str">
        <f aca="false">IF(AU33="","",VLOOKUP(AU33,'標準様式１シフト記号表（勤務時間帯）'!$D$6:$X$47,21,FALSE()))</f>
        <v/>
      </c>
      <c r="AV34" s="796" t="str">
        <f aca="false">IF(AV33="","",VLOOKUP(AV33,'標準様式１シフト記号表（勤務時間帯）'!$D$6:$X$47,21,FALSE()))</f>
        <v/>
      </c>
      <c r="AW34" s="794" t="str">
        <f aca="false">IF(AW33="","",VLOOKUP(AW33,'標準様式１シフト記号表（勤務時間帯）'!$D$6:$X$47,21,FALSE()))</f>
        <v/>
      </c>
      <c r="AX34" s="795" t="str">
        <f aca="false">IF(AX33="","",VLOOKUP(AX33,'標準様式１シフト記号表（勤務時間帯）'!$D$6:$X$47,21,FALSE()))</f>
        <v/>
      </c>
      <c r="AY34" s="795" t="str">
        <f aca="false">IF(AY33="","",VLOOKUP(AY33,'標準様式１シフト記号表（勤務時間帯）'!$D$6:$X$47,21,FALSE()))</f>
        <v/>
      </c>
      <c r="AZ34" s="797" t="n">
        <f aca="false">IF($BC$3="４週",SUM(U34:AV34),IF($BC$3="暦月",SUM(U34:AY34),""))</f>
        <v>0</v>
      </c>
      <c r="BA34" s="797"/>
      <c r="BB34" s="798" t="n">
        <f aca="false">IF($BC$3="４週",AZ34/4,IF($BC$3="暦月",(AZ34/($BC$8/7)),""))</f>
        <v>0</v>
      </c>
      <c r="BC34" s="798"/>
      <c r="BD34" s="826"/>
      <c r="BE34" s="826"/>
      <c r="BF34" s="826"/>
      <c r="BG34" s="826"/>
      <c r="BH34" s="826"/>
    </row>
    <row r="35" customFormat="false" ht="20.25" hidden="false" customHeight="true" outlineLevel="0" collapsed="false">
      <c r="B35" s="799"/>
      <c r="C35" s="812"/>
      <c r="D35" s="812"/>
      <c r="E35" s="812"/>
      <c r="F35" s="800"/>
      <c r="G35" s="801" t="n">
        <f aca="false">C33</f>
        <v>0</v>
      </c>
      <c r="H35" s="827"/>
      <c r="I35" s="815"/>
      <c r="J35" s="815"/>
      <c r="K35" s="815"/>
      <c r="L35" s="815"/>
      <c r="M35" s="816"/>
      <c r="N35" s="816"/>
      <c r="O35" s="816"/>
      <c r="P35" s="802" t="s">
        <v>673</v>
      </c>
      <c r="Q35" s="803"/>
      <c r="R35" s="803"/>
      <c r="S35" s="832"/>
      <c r="T35" s="833"/>
      <c r="U35" s="806" t="str">
        <f aca="false">IF(U33="","",VLOOKUP(U33,'標準様式１シフト記号表（勤務時間帯）'!$D$6:$Z$47,23,FALSE()))</f>
        <v/>
      </c>
      <c r="V35" s="807" t="str">
        <f aca="false">IF(V33="","",VLOOKUP(V33,'標準様式１シフト記号表（勤務時間帯）'!$D$6:$Z$47,23,FALSE()))</f>
        <v/>
      </c>
      <c r="W35" s="807" t="str">
        <f aca="false">IF(W33="","",VLOOKUP(W33,'標準様式１シフト記号表（勤務時間帯）'!$D$6:$Z$47,23,FALSE()))</f>
        <v/>
      </c>
      <c r="X35" s="807" t="str">
        <f aca="false">IF(X33="","",VLOOKUP(X33,'標準様式１シフト記号表（勤務時間帯）'!$D$6:$Z$47,23,FALSE()))</f>
        <v/>
      </c>
      <c r="Y35" s="807" t="str">
        <f aca="false">IF(Y33="","",VLOOKUP(Y33,'標準様式１シフト記号表（勤務時間帯）'!$D$6:$Z$47,23,FALSE()))</f>
        <v/>
      </c>
      <c r="Z35" s="807" t="str">
        <f aca="false">IF(Z33="","",VLOOKUP(Z33,'標準様式１シフト記号表（勤務時間帯）'!$D$6:$Z$47,23,FALSE()))</f>
        <v/>
      </c>
      <c r="AA35" s="808" t="str">
        <f aca="false">IF(AA33="","",VLOOKUP(AA33,'標準様式１シフト記号表（勤務時間帯）'!$D$6:$Z$47,23,FALSE()))</f>
        <v/>
      </c>
      <c r="AB35" s="806" t="str">
        <f aca="false">IF(AB33="","",VLOOKUP(AB33,'標準様式１シフト記号表（勤務時間帯）'!$D$6:$Z$47,23,FALSE()))</f>
        <v/>
      </c>
      <c r="AC35" s="807" t="str">
        <f aca="false">IF(AC33="","",VLOOKUP(AC33,'標準様式１シフト記号表（勤務時間帯）'!$D$6:$Z$47,23,FALSE()))</f>
        <v/>
      </c>
      <c r="AD35" s="807" t="str">
        <f aca="false">IF(AD33="","",VLOOKUP(AD33,'標準様式１シフト記号表（勤務時間帯）'!$D$6:$Z$47,23,FALSE()))</f>
        <v/>
      </c>
      <c r="AE35" s="807" t="str">
        <f aca="false">IF(AE33="","",VLOOKUP(AE33,'標準様式１シフト記号表（勤務時間帯）'!$D$6:$Z$47,23,FALSE()))</f>
        <v/>
      </c>
      <c r="AF35" s="807" t="str">
        <f aca="false">IF(AF33="","",VLOOKUP(AF33,'標準様式１シフト記号表（勤務時間帯）'!$D$6:$Z$47,23,FALSE()))</f>
        <v/>
      </c>
      <c r="AG35" s="807" t="str">
        <f aca="false">IF(AG33="","",VLOOKUP(AG33,'標準様式１シフト記号表（勤務時間帯）'!$D$6:$Z$47,23,FALSE()))</f>
        <v/>
      </c>
      <c r="AH35" s="808" t="str">
        <f aca="false">IF(AH33="","",VLOOKUP(AH33,'標準様式１シフト記号表（勤務時間帯）'!$D$6:$Z$47,23,FALSE()))</f>
        <v/>
      </c>
      <c r="AI35" s="806" t="str">
        <f aca="false">IF(AI33="","",VLOOKUP(AI33,'標準様式１シフト記号表（勤務時間帯）'!$D$6:$Z$47,23,FALSE()))</f>
        <v/>
      </c>
      <c r="AJ35" s="807" t="str">
        <f aca="false">IF(AJ33="","",VLOOKUP(AJ33,'標準様式１シフト記号表（勤務時間帯）'!$D$6:$Z$47,23,FALSE()))</f>
        <v/>
      </c>
      <c r="AK35" s="807" t="str">
        <f aca="false">IF(AK33="","",VLOOKUP(AK33,'標準様式１シフト記号表（勤務時間帯）'!$D$6:$Z$47,23,FALSE()))</f>
        <v/>
      </c>
      <c r="AL35" s="807" t="str">
        <f aca="false">IF(AL33="","",VLOOKUP(AL33,'標準様式１シフト記号表（勤務時間帯）'!$D$6:$Z$47,23,FALSE()))</f>
        <v/>
      </c>
      <c r="AM35" s="807" t="str">
        <f aca="false">IF(AM33="","",VLOOKUP(AM33,'標準様式１シフト記号表（勤務時間帯）'!$D$6:$Z$47,23,FALSE()))</f>
        <v/>
      </c>
      <c r="AN35" s="807" t="str">
        <f aca="false">IF(AN33="","",VLOOKUP(AN33,'標準様式１シフト記号表（勤務時間帯）'!$D$6:$Z$47,23,FALSE()))</f>
        <v/>
      </c>
      <c r="AO35" s="808" t="str">
        <f aca="false">IF(AO33="","",VLOOKUP(AO33,'標準様式１シフト記号表（勤務時間帯）'!$D$6:$Z$47,23,FALSE()))</f>
        <v/>
      </c>
      <c r="AP35" s="806" t="str">
        <f aca="false">IF(AP33="","",VLOOKUP(AP33,'標準様式１シフト記号表（勤務時間帯）'!$D$6:$Z$47,23,FALSE()))</f>
        <v/>
      </c>
      <c r="AQ35" s="807" t="str">
        <f aca="false">IF(AQ33="","",VLOOKUP(AQ33,'標準様式１シフト記号表（勤務時間帯）'!$D$6:$Z$47,23,FALSE()))</f>
        <v/>
      </c>
      <c r="AR35" s="807" t="str">
        <f aca="false">IF(AR33="","",VLOOKUP(AR33,'標準様式１シフト記号表（勤務時間帯）'!$D$6:$Z$47,23,FALSE()))</f>
        <v/>
      </c>
      <c r="AS35" s="807" t="str">
        <f aca="false">IF(AS33="","",VLOOKUP(AS33,'標準様式１シフト記号表（勤務時間帯）'!$D$6:$Z$47,23,FALSE()))</f>
        <v/>
      </c>
      <c r="AT35" s="807" t="str">
        <f aca="false">IF(AT33="","",VLOOKUP(AT33,'標準様式１シフト記号表（勤務時間帯）'!$D$6:$Z$47,23,FALSE()))</f>
        <v/>
      </c>
      <c r="AU35" s="807" t="str">
        <f aca="false">IF(AU33="","",VLOOKUP(AU33,'標準様式１シフト記号表（勤務時間帯）'!$D$6:$Z$47,23,FALSE()))</f>
        <v/>
      </c>
      <c r="AV35" s="808" t="str">
        <f aca="false">IF(AV33="","",VLOOKUP(AV33,'標準様式１シフト記号表（勤務時間帯）'!$D$6:$Z$47,23,FALSE()))</f>
        <v/>
      </c>
      <c r="AW35" s="806" t="str">
        <f aca="false">IF(AW33="","",VLOOKUP(AW33,'標準様式１シフト記号表（勤務時間帯）'!$D$6:$Z$47,23,FALSE()))</f>
        <v/>
      </c>
      <c r="AX35" s="807" t="str">
        <f aca="false">IF(AX33="","",VLOOKUP(AX33,'標準様式１シフト記号表（勤務時間帯）'!$D$6:$Z$47,23,FALSE()))</f>
        <v/>
      </c>
      <c r="AY35" s="807" t="str">
        <f aca="false">IF(AY33="","",VLOOKUP(AY33,'標準様式１シフト記号表（勤務時間帯）'!$D$6:$Z$47,23,FALSE()))</f>
        <v/>
      </c>
      <c r="AZ35" s="809" t="n">
        <f aca="false">IF($BC$3="４週",SUM(U35:AV35),IF($BC$3="暦月",SUM(U35:AY35),""))</f>
        <v>0</v>
      </c>
      <c r="BA35" s="809"/>
      <c r="BB35" s="810" t="n">
        <f aca="false">IF($BC$3="４週",AZ35/4,IF($BC$3="暦月",(AZ35/($BC$8/7)),""))</f>
        <v>0</v>
      </c>
      <c r="BC35" s="810"/>
      <c r="BD35" s="826"/>
      <c r="BE35" s="826"/>
      <c r="BF35" s="826"/>
      <c r="BG35" s="826"/>
      <c r="BH35" s="826"/>
    </row>
    <row r="36" customFormat="false" ht="20.25" hidden="false" customHeight="true" outlineLevel="0" collapsed="false">
      <c r="B36" s="811"/>
      <c r="C36" s="812"/>
      <c r="D36" s="812"/>
      <c r="E36" s="812"/>
      <c r="F36" s="788"/>
      <c r="G36" s="789"/>
      <c r="H36" s="827"/>
      <c r="I36" s="815"/>
      <c r="J36" s="815"/>
      <c r="K36" s="815"/>
      <c r="L36" s="815"/>
      <c r="M36" s="816"/>
      <c r="N36" s="816"/>
      <c r="O36" s="816"/>
      <c r="P36" s="817" t="s">
        <v>671</v>
      </c>
      <c r="Q36" s="828"/>
      <c r="R36" s="828"/>
      <c r="S36" s="829"/>
      <c r="T36" s="834"/>
      <c r="U36" s="821"/>
      <c r="V36" s="822"/>
      <c r="W36" s="822"/>
      <c r="X36" s="822"/>
      <c r="Y36" s="822"/>
      <c r="Z36" s="822"/>
      <c r="AA36" s="823"/>
      <c r="AB36" s="821"/>
      <c r="AC36" s="822"/>
      <c r="AD36" s="822"/>
      <c r="AE36" s="822"/>
      <c r="AF36" s="822"/>
      <c r="AG36" s="822"/>
      <c r="AH36" s="823"/>
      <c r="AI36" s="821"/>
      <c r="AJ36" s="822"/>
      <c r="AK36" s="822"/>
      <c r="AL36" s="822"/>
      <c r="AM36" s="822"/>
      <c r="AN36" s="822"/>
      <c r="AO36" s="823"/>
      <c r="AP36" s="821"/>
      <c r="AQ36" s="822"/>
      <c r="AR36" s="822"/>
      <c r="AS36" s="822"/>
      <c r="AT36" s="822"/>
      <c r="AU36" s="822"/>
      <c r="AV36" s="823"/>
      <c r="AW36" s="821"/>
      <c r="AX36" s="822"/>
      <c r="AY36" s="822"/>
      <c r="AZ36" s="824"/>
      <c r="BA36" s="824"/>
      <c r="BB36" s="825"/>
      <c r="BC36" s="825"/>
      <c r="BD36" s="826"/>
      <c r="BE36" s="826"/>
      <c r="BF36" s="826"/>
      <c r="BG36" s="826"/>
      <c r="BH36" s="826"/>
    </row>
    <row r="37" customFormat="false" ht="20.25" hidden="false" customHeight="true" outlineLevel="0" collapsed="false">
      <c r="B37" s="787" t="n">
        <f aca="false">B34+1</f>
        <v>6</v>
      </c>
      <c r="C37" s="812"/>
      <c r="D37" s="812"/>
      <c r="E37" s="812"/>
      <c r="F37" s="788" t="n">
        <f aca="false">C36</f>
        <v>0</v>
      </c>
      <c r="G37" s="789"/>
      <c r="H37" s="827"/>
      <c r="I37" s="815"/>
      <c r="J37" s="815"/>
      <c r="K37" s="815"/>
      <c r="L37" s="815"/>
      <c r="M37" s="816"/>
      <c r="N37" s="816"/>
      <c r="O37" s="816"/>
      <c r="P37" s="790" t="s">
        <v>672</v>
      </c>
      <c r="Q37" s="791"/>
      <c r="R37" s="791"/>
      <c r="S37" s="792"/>
      <c r="T37" s="793"/>
      <c r="U37" s="794" t="str">
        <f aca="false">IF(U36="","",VLOOKUP(U36,'標準様式１シフト記号表（勤務時間帯）'!$D$6:$X$47,21,FALSE()))</f>
        <v/>
      </c>
      <c r="V37" s="795" t="str">
        <f aca="false">IF(V36="","",VLOOKUP(V36,'標準様式１シフト記号表（勤務時間帯）'!$D$6:$X$47,21,FALSE()))</f>
        <v/>
      </c>
      <c r="W37" s="795" t="str">
        <f aca="false">IF(W36="","",VLOOKUP(W36,'標準様式１シフト記号表（勤務時間帯）'!$D$6:$X$47,21,FALSE()))</f>
        <v/>
      </c>
      <c r="X37" s="795" t="str">
        <f aca="false">IF(X36="","",VLOOKUP(X36,'標準様式１シフト記号表（勤務時間帯）'!$D$6:$X$47,21,FALSE()))</f>
        <v/>
      </c>
      <c r="Y37" s="795" t="str">
        <f aca="false">IF(Y36="","",VLOOKUP(Y36,'標準様式１シフト記号表（勤務時間帯）'!$D$6:$X$47,21,FALSE()))</f>
        <v/>
      </c>
      <c r="Z37" s="795" t="str">
        <f aca="false">IF(Z36="","",VLOOKUP(Z36,'標準様式１シフト記号表（勤務時間帯）'!$D$6:$X$47,21,FALSE()))</f>
        <v/>
      </c>
      <c r="AA37" s="796" t="str">
        <f aca="false">IF(AA36="","",VLOOKUP(AA36,'標準様式１シフト記号表（勤務時間帯）'!$D$6:$X$47,21,FALSE()))</f>
        <v/>
      </c>
      <c r="AB37" s="794" t="str">
        <f aca="false">IF(AB36="","",VLOOKUP(AB36,'標準様式１シフト記号表（勤務時間帯）'!$D$6:$X$47,21,FALSE()))</f>
        <v/>
      </c>
      <c r="AC37" s="795" t="str">
        <f aca="false">IF(AC36="","",VLOOKUP(AC36,'標準様式１シフト記号表（勤務時間帯）'!$D$6:$X$47,21,FALSE()))</f>
        <v/>
      </c>
      <c r="AD37" s="795" t="str">
        <f aca="false">IF(AD36="","",VLOOKUP(AD36,'標準様式１シフト記号表（勤務時間帯）'!$D$6:$X$47,21,FALSE()))</f>
        <v/>
      </c>
      <c r="AE37" s="795" t="str">
        <f aca="false">IF(AE36="","",VLOOKUP(AE36,'標準様式１シフト記号表（勤務時間帯）'!$D$6:$X$47,21,FALSE()))</f>
        <v/>
      </c>
      <c r="AF37" s="795" t="str">
        <f aca="false">IF(AF36="","",VLOOKUP(AF36,'標準様式１シフト記号表（勤務時間帯）'!$D$6:$X$47,21,FALSE()))</f>
        <v/>
      </c>
      <c r="AG37" s="795" t="str">
        <f aca="false">IF(AG36="","",VLOOKUP(AG36,'標準様式１シフト記号表（勤務時間帯）'!$D$6:$X$47,21,FALSE()))</f>
        <v/>
      </c>
      <c r="AH37" s="796" t="str">
        <f aca="false">IF(AH36="","",VLOOKUP(AH36,'標準様式１シフト記号表（勤務時間帯）'!$D$6:$X$47,21,FALSE()))</f>
        <v/>
      </c>
      <c r="AI37" s="794" t="str">
        <f aca="false">IF(AI36="","",VLOOKUP(AI36,'標準様式１シフト記号表（勤務時間帯）'!$D$6:$X$47,21,FALSE()))</f>
        <v/>
      </c>
      <c r="AJ37" s="795" t="str">
        <f aca="false">IF(AJ36="","",VLOOKUP(AJ36,'標準様式１シフト記号表（勤務時間帯）'!$D$6:$X$47,21,FALSE()))</f>
        <v/>
      </c>
      <c r="AK37" s="795" t="str">
        <f aca="false">IF(AK36="","",VLOOKUP(AK36,'標準様式１シフト記号表（勤務時間帯）'!$D$6:$X$47,21,FALSE()))</f>
        <v/>
      </c>
      <c r="AL37" s="795" t="str">
        <f aca="false">IF(AL36="","",VLOOKUP(AL36,'標準様式１シフト記号表（勤務時間帯）'!$D$6:$X$47,21,FALSE()))</f>
        <v/>
      </c>
      <c r="AM37" s="795" t="str">
        <f aca="false">IF(AM36="","",VLOOKUP(AM36,'標準様式１シフト記号表（勤務時間帯）'!$D$6:$X$47,21,FALSE()))</f>
        <v/>
      </c>
      <c r="AN37" s="795" t="str">
        <f aca="false">IF(AN36="","",VLOOKUP(AN36,'標準様式１シフト記号表（勤務時間帯）'!$D$6:$X$47,21,FALSE()))</f>
        <v/>
      </c>
      <c r="AO37" s="796" t="str">
        <f aca="false">IF(AO36="","",VLOOKUP(AO36,'標準様式１シフト記号表（勤務時間帯）'!$D$6:$X$47,21,FALSE()))</f>
        <v/>
      </c>
      <c r="AP37" s="794" t="str">
        <f aca="false">IF(AP36="","",VLOOKUP(AP36,'標準様式１シフト記号表（勤務時間帯）'!$D$6:$X$47,21,FALSE()))</f>
        <v/>
      </c>
      <c r="AQ37" s="795" t="str">
        <f aca="false">IF(AQ36="","",VLOOKUP(AQ36,'標準様式１シフト記号表（勤務時間帯）'!$D$6:$X$47,21,FALSE()))</f>
        <v/>
      </c>
      <c r="AR37" s="795" t="str">
        <f aca="false">IF(AR36="","",VLOOKUP(AR36,'標準様式１シフト記号表（勤務時間帯）'!$D$6:$X$47,21,FALSE()))</f>
        <v/>
      </c>
      <c r="AS37" s="795" t="str">
        <f aca="false">IF(AS36="","",VLOOKUP(AS36,'標準様式１シフト記号表（勤務時間帯）'!$D$6:$X$47,21,FALSE()))</f>
        <v/>
      </c>
      <c r="AT37" s="795" t="str">
        <f aca="false">IF(AT36="","",VLOOKUP(AT36,'標準様式１シフト記号表（勤務時間帯）'!$D$6:$X$47,21,FALSE()))</f>
        <v/>
      </c>
      <c r="AU37" s="795" t="str">
        <f aca="false">IF(AU36="","",VLOOKUP(AU36,'標準様式１シフト記号表（勤務時間帯）'!$D$6:$X$47,21,FALSE()))</f>
        <v/>
      </c>
      <c r="AV37" s="796" t="str">
        <f aca="false">IF(AV36="","",VLOOKUP(AV36,'標準様式１シフト記号表（勤務時間帯）'!$D$6:$X$47,21,FALSE()))</f>
        <v/>
      </c>
      <c r="AW37" s="794" t="str">
        <f aca="false">IF(AW36="","",VLOOKUP(AW36,'標準様式１シフト記号表（勤務時間帯）'!$D$6:$X$47,21,FALSE()))</f>
        <v/>
      </c>
      <c r="AX37" s="795" t="str">
        <f aca="false">IF(AX36="","",VLOOKUP(AX36,'標準様式１シフト記号表（勤務時間帯）'!$D$6:$X$47,21,FALSE()))</f>
        <v/>
      </c>
      <c r="AY37" s="795" t="str">
        <f aca="false">IF(AY36="","",VLOOKUP(AY36,'標準様式１シフト記号表（勤務時間帯）'!$D$6:$X$47,21,FALSE()))</f>
        <v/>
      </c>
      <c r="AZ37" s="797" t="n">
        <f aca="false">IF($BC$3="４週",SUM(U37:AV37),IF($BC$3="暦月",SUM(U37:AY37),""))</f>
        <v>0</v>
      </c>
      <c r="BA37" s="797"/>
      <c r="BB37" s="798" t="n">
        <f aca="false">IF($BC$3="４週",AZ37/4,IF($BC$3="暦月",(AZ37/($BC$8/7)),""))</f>
        <v>0</v>
      </c>
      <c r="BC37" s="798"/>
      <c r="BD37" s="826"/>
      <c r="BE37" s="826"/>
      <c r="BF37" s="826"/>
      <c r="BG37" s="826"/>
      <c r="BH37" s="826"/>
    </row>
    <row r="38" customFormat="false" ht="20.25" hidden="false" customHeight="true" outlineLevel="0" collapsed="false">
      <c r="B38" s="799"/>
      <c r="C38" s="812"/>
      <c r="D38" s="812"/>
      <c r="E38" s="812"/>
      <c r="F38" s="800"/>
      <c r="G38" s="801" t="n">
        <f aca="false">C36</f>
        <v>0</v>
      </c>
      <c r="H38" s="827"/>
      <c r="I38" s="815"/>
      <c r="J38" s="815"/>
      <c r="K38" s="815"/>
      <c r="L38" s="815"/>
      <c r="M38" s="816"/>
      <c r="N38" s="816"/>
      <c r="O38" s="816"/>
      <c r="P38" s="802" t="s">
        <v>673</v>
      </c>
      <c r="Q38" s="831"/>
      <c r="R38" s="831"/>
      <c r="S38" s="804"/>
      <c r="T38" s="805"/>
      <c r="U38" s="806" t="str">
        <f aca="false">IF(U36="","",VLOOKUP(U36,'標準様式１シフト記号表（勤務時間帯）'!$D$6:$Z$47,23,FALSE()))</f>
        <v/>
      </c>
      <c r="V38" s="807" t="str">
        <f aca="false">IF(V36="","",VLOOKUP(V36,'標準様式１シフト記号表（勤務時間帯）'!$D$6:$Z$47,23,FALSE()))</f>
        <v/>
      </c>
      <c r="W38" s="807" t="str">
        <f aca="false">IF(W36="","",VLOOKUP(W36,'標準様式１シフト記号表（勤務時間帯）'!$D$6:$Z$47,23,FALSE()))</f>
        <v/>
      </c>
      <c r="X38" s="807" t="str">
        <f aca="false">IF(X36="","",VLOOKUP(X36,'標準様式１シフト記号表（勤務時間帯）'!$D$6:$Z$47,23,FALSE()))</f>
        <v/>
      </c>
      <c r="Y38" s="807" t="str">
        <f aca="false">IF(Y36="","",VLOOKUP(Y36,'標準様式１シフト記号表（勤務時間帯）'!$D$6:$Z$47,23,FALSE()))</f>
        <v/>
      </c>
      <c r="Z38" s="807" t="str">
        <f aca="false">IF(Z36="","",VLOOKUP(Z36,'標準様式１シフト記号表（勤務時間帯）'!$D$6:$Z$47,23,FALSE()))</f>
        <v/>
      </c>
      <c r="AA38" s="808" t="str">
        <f aca="false">IF(AA36="","",VLOOKUP(AA36,'標準様式１シフト記号表（勤務時間帯）'!$D$6:$Z$47,23,FALSE()))</f>
        <v/>
      </c>
      <c r="AB38" s="806" t="str">
        <f aca="false">IF(AB36="","",VLOOKUP(AB36,'標準様式１シフト記号表（勤務時間帯）'!$D$6:$Z$47,23,FALSE()))</f>
        <v/>
      </c>
      <c r="AC38" s="807" t="str">
        <f aca="false">IF(AC36="","",VLOOKUP(AC36,'標準様式１シフト記号表（勤務時間帯）'!$D$6:$Z$47,23,FALSE()))</f>
        <v/>
      </c>
      <c r="AD38" s="807" t="str">
        <f aca="false">IF(AD36="","",VLOOKUP(AD36,'標準様式１シフト記号表（勤務時間帯）'!$D$6:$Z$47,23,FALSE()))</f>
        <v/>
      </c>
      <c r="AE38" s="807" t="str">
        <f aca="false">IF(AE36="","",VLOOKUP(AE36,'標準様式１シフト記号表（勤務時間帯）'!$D$6:$Z$47,23,FALSE()))</f>
        <v/>
      </c>
      <c r="AF38" s="807" t="str">
        <f aca="false">IF(AF36="","",VLOOKUP(AF36,'標準様式１シフト記号表（勤務時間帯）'!$D$6:$Z$47,23,FALSE()))</f>
        <v/>
      </c>
      <c r="AG38" s="807" t="str">
        <f aca="false">IF(AG36="","",VLOOKUP(AG36,'標準様式１シフト記号表（勤務時間帯）'!$D$6:$Z$47,23,FALSE()))</f>
        <v/>
      </c>
      <c r="AH38" s="808" t="str">
        <f aca="false">IF(AH36="","",VLOOKUP(AH36,'標準様式１シフト記号表（勤務時間帯）'!$D$6:$Z$47,23,FALSE()))</f>
        <v/>
      </c>
      <c r="AI38" s="806" t="str">
        <f aca="false">IF(AI36="","",VLOOKUP(AI36,'標準様式１シフト記号表（勤務時間帯）'!$D$6:$Z$47,23,FALSE()))</f>
        <v/>
      </c>
      <c r="AJ38" s="807" t="str">
        <f aca="false">IF(AJ36="","",VLOOKUP(AJ36,'標準様式１シフト記号表（勤務時間帯）'!$D$6:$Z$47,23,FALSE()))</f>
        <v/>
      </c>
      <c r="AK38" s="807" t="str">
        <f aca="false">IF(AK36="","",VLOOKUP(AK36,'標準様式１シフト記号表（勤務時間帯）'!$D$6:$Z$47,23,FALSE()))</f>
        <v/>
      </c>
      <c r="AL38" s="807" t="str">
        <f aca="false">IF(AL36="","",VLOOKUP(AL36,'標準様式１シフト記号表（勤務時間帯）'!$D$6:$Z$47,23,FALSE()))</f>
        <v/>
      </c>
      <c r="AM38" s="807" t="str">
        <f aca="false">IF(AM36="","",VLOOKUP(AM36,'標準様式１シフト記号表（勤務時間帯）'!$D$6:$Z$47,23,FALSE()))</f>
        <v/>
      </c>
      <c r="AN38" s="807" t="str">
        <f aca="false">IF(AN36="","",VLOOKUP(AN36,'標準様式１シフト記号表（勤務時間帯）'!$D$6:$Z$47,23,FALSE()))</f>
        <v/>
      </c>
      <c r="AO38" s="808" t="str">
        <f aca="false">IF(AO36="","",VLOOKUP(AO36,'標準様式１シフト記号表（勤務時間帯）'!$D$6:$Z$47,23,FALSE()))</f>
        <v/>
      </c>
      <c r="AP38" s="806" t="str">
        <f aca="false">IF(AP36="","",VLOOKUP(AP36,'標準様式１シフト記号表（勤務時間帯）'!$D$6:$Z$47,23,FALSE()))</f>
        <v/>
      </c>
      <c r="AQ38" s="807" t="str">
        <f aca="false">IF(AQ36="","",VLOOKUP(AQ36,'標準様式１シフト記号表（勤務時間帯）'!$D$6:$Z$47,23,FALSE()))</f>
        <v/>
      </c>
      <c r="AR38" s="807" t="str">
        <f aca="false">IF(AR36="","",VLOOKUP(AR36,'標準様式１シフト記号表（勤務時間帯）'!$D$6:$Z$47,23,FALSE()))</f>
        <v/>
      </c>
      <c r="AS38" s="807" t="str">
        <f aca="false">IF(AS36="","",VLOOKUP(AS36,'標準様式１シフト記号表（勤務時間帯）'!$D$6:$Z$47,23,FALSE()))</f>
        <v/>
      </c>
      <c r="AT38" s="807" t="str">
        <f aca="false">IF(AT36="","",VLOOKUP(AT36,'標準様式１シフト記号表（勤務時間帯）'!$D$6:$Z$47,23,FALSE()))</f>
        <v/>
      </c>
      <c r="AU38" s="807" t="str">
        <f aca="false">IF(AU36="","",VLOOKUP(AU36,'標準様式１シフト記号表（勤務時間帯）'!$D$6:$Z$47,23,FALSE()))</f>
        <v/>
      </c>
      <c r="AV38" s="808" t="str">
        <f aca="false">IF(AV36="","",VLOOKUP(AV36,'標準様式１シフト記号表（勤務時間帯）'!$D$6:$Z$47,23,FALSE()))</f>
        <v/>
      </c>
      <c r="AW38" s="806" t="str">
        <f aca="false">IF(AW36="","",VLOOKUP(AW36,'標準様式１シフト記号表（勤務時間帯）'!$D$6:$Z$47,23,FALSE()))</f>
        <v/>
      </c>
      <c r="AX38" s="807" t="str">
        <f aca="false">IF(AX36="","",VLOOKUP(AX36,'標準様式１シフト記号表（勤務時間帯）'!$D$6:$Z$47,23,FALSE()))</f>
        <v/>
      </c>
      <c r="AY38" s="807" t="str">
        <f aca="false">IF(AY36="","",VLOOKUP(AY36,'標準様式１シフト記号表（勤務時間帯）'!$D$6:$Z$47,23,FALSE()))</f>
        <v/>
      </c>
      <c r="AZ38" s="809" t="n">
        <f aca="false">IF($BC$3="４週",SUM(U38:AV38),IF($BC$3="暦月",SUM(U38:AY38),""))</f>
        <v>0</v>
      </c>
      <c r="BA38" s="809"/>
      <c r="BB38" s="810" t="n">
        <f aca="false">IF($BC$3="４週",AZ38/4,IF($BC$3="暦月",(AZ38/($BC$8/7)),""))</f>
        <v>0</v>
      </c>
      <c r="BC38" s="810"/>
      <c r="BD38" s="826"/>
      <c r="BE38" s="826"/>
      <c r="BF38" s="826"/>
      <c r="BG38" s="826"/>
      <c r="BH38" s="826"/>
    </row>
    <row r="39" customFormat="false" ht="20.25" hidden="false" customHeight="true" outlineLevel="0" collapsed="false">
      <c r="B39" s="811"/>
      <c r="C39" s="812"/>
      <c r="D39" s="812"/>
      <c r="E39" s="812"/>
      <c r="F39" s="788"/>
      <c r="G39" s="789"/>
      <c r="H39" s="827"/>
      <c r="I39" s="815"/>
      <c r="J39" s="815"/>
      <c r="K39" s="815"/>
      <c r="L39" s="815"/>
      <c r="M39" s="816"/>
      <c r="N39" s="816"/>
      <c r="O39" s="816"/>
      <c r="P39" s="817" t="s">
        <v>671</v>
      </c>
      <c r="Q39" s="818"/>
      <c r="R39" s="818"/>
      <c r="S39" s="819"/>
      <c r="T39" s="820"/>
      <c r="U39" s="821"/>
      <c r="V39" s="822"/>
      <c r="W39" s="822"/>
      <c r="X39" s="822"/>
      <c r="Y39" s="822"/>
      <c r="Z39" s="822"/>
      <c r="AA39" s="823"/>
      <c r="AB39" s="821"/>
      <c r="AC39" s="822"/>
      <c r="AD39" s="822"/>
      <c r="AE39" s="822"/>
      <c r="AF39" s="822"/>
      <c r="AG39" s="822"/>
      <c r="AH39" s="823"/>
      <c r="AI39" s="821"/>
      <c r="AJ39" s="822"/>
      <c r="AK39" s="822"/>
      <c r="AL39" s="822"/>
      <c r="AM39" s="822"/>
      <c r="AN39" s="822"/>
      <c r="AO39" s="823"/>
      <c r="AP39" s="821"/>
      <c r="AQ39" s="822"/>
      <c r="AR39" s="822"/>
      <c r="AS39" s="822"/>
      <c r="AT39" s="822"/>
      <c r="AU39" s="822"/>
      <c r="AV39" s="823"/>
      <c r="AW39" s="821"/>
      <c r="AX39" s="822"/>
      <c r="AY39" s="822"/>
      <c r="AZ39" s="824"/>
      <c r="BA39" s="824"/>
      <c r="BB39" s="825"/>
      <c r="BC39" s="825"/>
      <c r="BD39" s="826"/>
      <c r="BE39" s="826"/>
      <c r="BF39" s="826"/>
      <c r="BG39" s="826"/>
      <c r="BH39" s="826"/>
    </row>
    <row r="40" customFormat="false" ht="20.25" hidden="false" customHeight="true" outlineLevel="0" collapsed="false">
      <c r="B40" s="787" t="n">
        <f aca="false">B37+1</f>
        <v>7</v>
      </c>
      <c r="C40" s="812"/>
      <c r="D40" s="812"/>
      <c r="E40" s="812"/>
      <c r="F40" s="788" t="n">
        <f aca="false">C39</f>
        <v>0</v>
      </c>
      <c r="G40" s="789"/>
      <c r="H40" s="827"/>
      <c r="I40" s="815"/>
      <c r="J40" s="815"/>
      <c r="K40" s="815"/>
      <c r="L40" s="815"/>
      <c r="M40" s="816"/>
      <c r="N40" s="816"/>
      <c r="O40" s="816"/>
      <c r="P40" s="790" t="s">
        <v>672</v>
      </c>
      <c r="Q40" s="791"/>
      <c r="R40" s="791"/>
      <c r="S40" s="792"/>
      <c r="T40" s="793"/>
      <c r="U40" s="794" t="str">
        <f aca="false">IF(U39="","",VLOOKUP(U39,'標準様式１シフト記号表（勤務時間帯）'!$D$6:$X$47,21,FALSE()))</f>
        <v/>
      </c>
      <c r="V40" s="795" t="str">
        <f aca="false">IF(V39="","",VLOOKUP(V39,'標準様式１シフト記号表（勤務時間帯）'!$D$6:$X$47,21,FALSE()))</f>
        <v/>
      </c>
      <c r="W40" s="795" t="str">
        <f aca="false">IF(W39="","",VLOOKUP(W39,'標準様式１シフト記号表（勤務時間帯）'!$D$6:$X$47,21,FALSE()))</f>
        <v/>
      </c>
      <c r="X40" s="795" t="str">
        <f aca="false">IF(X39="","",VLOOKUP(X39,'標準様式１シフト記号表（勤務時間帯）'!$D$6:$X$47,21,FALSE()))</f>
        <v/>
      </c>
      <c r="Y40" s="795" t="str">
        <f aca="false">IF(Y39="","",VLOOKUP(Y39,'標準様式１シフト記号表（勤務時間帯）'!$D$6:$X$47,21,FALSE()))</f>
        <v/>
      </c>
      <c r="Z40" s="795" t="str">
        <f aca="false">IF(Z39="","",VLOOKUP(Z39,'標準様式１シフト記号表（勤務時間帯）'!$D$6:$X$47,21,FALSE()))</f>
        <v/>
      </c>
      <c r="AA40" s="796" t="str">
        <f aca="false">IF(AA39="","",VLOOKUP(AA39,'標準様式１シフト記号表（勤務時間帯）'!$D$6:$X$47,21,FALSE()))</f>
        <v/>
      </c>
      <c r="AB40" s="794" t="str">
        <f aca="false">IF(AB39="","",VLOOKUP(AB39,'標準様式１シフト記号表（勤務時間帯）'!$D$6:$X$47,21,FALSE()))</f>
        <v/>
      </c>
      <c r="AC40" s="795" t="str">
        <f aca="false">IF(AC39="","",VLOOKUP(AC39,'標準様式１シフト記号表（勤務時間帯）'!$D$6:$X$47,21,FALSE()))</f>
        <v/>
      </c>
      <c r="AD40" s="795" t="str">
        <f aca="false">IF(AD39="","",VLOOKUP(AD39,'標準様式１シフト記号表（勤務時間帯）'!$D$6:$X$47,21,FALSE()))</f>
        <v/>
      </c>
      <c r="AE40" s="795" t="str">
        <f aca="false">IF(AE39="","",VLOOKUP(AE39,'標準様式１シフト記号表（勤務時間帯）'!$D$6:$X$47,21,FALSE()))</f>
        <v/>
      </c>
      <c r="AF40" s="795" t="str">
        <f aca="false">IF(AF39="","",VLOOKUP(AF39,'標準様式１シフト記号表（勤務時間帯）'!$D$6:$X$47,21,FALSE()))</f>
        <v/>
      </c>
      <c r="AG40" s="795" t="str">
        <f aca="false">IF(AG39="","",VLOOKUP(AG39,'標準様式１シフト記号表（勤務時間帯）'!$D$6:$X$47,21,FALSE()))</f>
        <v/>
      </c>
      <c r="AH40" s="796" t="str">
        <f aca="false">IF(AH39="","",VLOOKUP(AH39,'標準様式１シフト記号表（勤務時間帯）'!$D$6:$X$47,21,FALSE()))</f>
        <v/>
      </c>
      <c r="AI40" s="794" t="str">
        <f aca="false">IF(AI39="","",VLOOKUP(AI39,'標準様式１シフト記号表（勤務時間帯）'!$D$6:$X$47,21,FALSE()))</f>
        <v/>
      </c>
      <c r="AJ40" s="795" t="str">
        <f aca="false">IF(AJ39="","",VLOOKUP(AJ39,'標準様式１シフト記号表（勤務時間帯）'!$D$6:$X$47,21,FALSE()))</f>
        <v/>
      </c>
      <c r="AK40" s="795" t="str">
        <f aca="false">IF(AK39="","",VLOOKUP(AK39,'標準様式１シフト記号表（勤務時間帯）'!$D$6:$X$47,21,FALSE()))</f>
        <v/>
      </c>
      <c r="AL40" s="795" t="str">
        <f aca="false">IF(AL39="","",VLOOKUP(AL39,'標準様式１シフト記号表（勤務時間帯）'!$D$6:$X$47,21,FALSE()))</f>
        <v/>
      </c>
      <c r="AM40" s="795" t="str">
        <f aca="false">IF(AM39="","",VLOOKUP(AM39,'標準様式１シフト記号表（勤務時間帯）'!$D$6:$X$47,21,FALSE()))</f>
        <v/>
      </c>
      <c r="AN40" s="795" t="str">
        <f aca="false">IF(AN39="","",VLOOKUP(AN39,'標準様式１シフト記号表（勤務時間帯）'!$D$6:$X$47,21,FALSE()))</f>
        <v/>
      </c>
      <c r="AO40" s="796" t="str">
        <f aca="false">IF(AO39="","",VLOOKUP(AO39,'標準様式１シフト記号表（勤務時間帯）'!$D$6:$X$47,21,FALSE()))</f>
        <v/>
      </c>
      <c r="AP40" s="794" t="str">
        <f aca="false">IF(AP39="","",VLOOKUP(AP39,'標準様式１シフト記号表（勤務時間帯）'!$D$6:$X$47,21,FALSE()))</f>
        <v/>
      </c>
      <c r="AQ40" s="795" t="str">
        <f aca="false">IF(AQ39="","",VLOOKUP(AQ39,'標準様式１シフト記号表（勤務時間帯）'!$D$6:$X$47,21,FALSE()))</f>
        <v/>
      </c>
      <c r="AR40" s="795" t="str">
        <f aca="false">IF(AR39="","",VLOOKUP(AR39,'標準様式１シフト記号表（勤務時間帯）'!$D$6:$X$47,21,FALSE()))</f>
        <v/>
      </c>
      <c r="AS40" s="795" t="str">
        <f aca="false">IF(AS39="","",VLOOKUP(AS39,'標準様式１シフト記号表（勤務時間帯）'!$D$6:$X$47,21,FALSE()))</f>
        <v/>
      </c>
      <c r="AT40" s="795" t="str">
        <f aca="false">IF(AT39="","",VLOOKUP(AT39,'標準様式１シフト記号表（勤務時間帯）'!$D$6:$X$47,21,FALSE()))</f>
        <v/>
      </c>
      <c r="AU40" s="795" t="str">
        <f aca="false">IF(AU39="","",VLOOKUP(AU39,'標準様式１シフト記号表（勤務時間帯）'!$D$6:$X$47,21,FALSE()))</f>
        <v/>
      </c>
      <c r="AV40" s="796" t="str">
        <f aca="false">IF(AV39="","",VLOOKUP(AV39,'標準様式１シフト記号表（勤務時間帯）'!$D$6:$X$47,21,FALSE()))</f>
        <v/>
      </c>
      <c r="AW40" s="794" t="str">
        <f aca="false">IF(AW39="","",VLOOKUP(AW39,'標準様式１シフト記号表（勤務時間帯）'!$D$6:$X$47,21,FALSE()))</f>
        <v/>
      </c>
      <c r="AX40" s="795" t="str">
        <f aca="false">IF(AX39="","",VLOOKUP(AX39,'標準様式１シフト記号表（勤務時間帯）'!$D$6:$X$47,21,FALSE()))</f>
        <v/>
      </c>
      <c r="AY40" s="795" t="str">
        <f aca="false">IF(AY39="","",VLOOKUP(AY39,'標準様式１シフト記号表（勤務時間帯）'!$D$6:$X$47,21,FALSE()))</f>
        <v/>
      </c>
      <c r="AZ40" s="797" t="n">
        <f aca="false">IF($BC$3="４週",SUM(U40:AV40),IF($BC$3="暦月",SUM(U40:AY40),""))</f>
        <v>0</v>
      </c>
      <c r="BA40" s="797"/>
      <c r="BB40" s="798" t="n">
        <f aca="false">IF($BC$3="４週",AZ40/4,IF($BC$3="暦月",(AZ40/($BC$8/7)),""))</f>
        <v>0</v>
      </c>
      <c r="BC40" s="798"/>
      <c r="BD40" s="826"/>
      <c r="BE40" s="826"/>
      <c r="BF40" s="826"/>
      <c r="BG40" s="826"/>
      <c r="BH40" s="826"/>
    </row>
    <row r="41" customFormat="false" ht="20.25" hidden="false" customHeight="true" outlineLevel="0" collapsed="false">
      <c r="B41" s="799"/>
      <c r="C41" s="812"/>
      <c r="D41" s="812"/>
      <c r="E41" s="812"/>
      <c r="F41" s="800"/>
      <c r="G41" s="801" t="n">
        <f aca="false">C39</f>
        <v>0</v>
      </c>
      <c r="H41" s="827"/>
      <c r="I41" s="815"/>
      <c r="J41" s="815"/>
      <c r="K41" s="815"/>
      <c r="L41" s="815"/>
      <c r="M41" s="816"/>
      <c r="N41" s="816"/>
      <c r="O41" s="816"/>
      <c r="P41" s="802" t="s">
        <v>673</v>
      </c>
      <c r="Q41" s="828"/>
      <c r="R41" s="828"/>
      <c r="S41" s="829"/>
      <c r="T41" s="830"/>
      <c r="U41" s="806" t="str">
        <f aca="false">IF(U39="","",VLOOKUP(U39,'標準様式１シフト記号表（勤務時間帯）'!$D$6:$Z$47,23,FALSE()))</f>
        <v/>
      </c>
      <c r="V41" s="807" t="str">
        <f aca="false">IF(V39="","",VLOOKUP(V39,'標準様式１シフト記号表（勤務時間帯）'!$D$6:$Z$47,23,FALSE()))</f>
        <v/>
      </c>
      <c r="W41" s="807" t="str">
        <f aca="false">IF(W39="","",VLOOKUP(W39,'標準様式１シフト記号表（勤務時間帯）'!$D$6:$Z$47,23,FALSE()))</f>
        <v/>
      </c>
      <c r="X41" s="807" t="str">
        <f aca="false">IF(X39="","",VLOOKUP(X39,'標準様式１シフト記号表（勤務時間帯）'!$D$6:$Z$47,23,FALSE()))</f>
        <v/>
      </c>
      <c r="Y41" s="807" t="str">
        <f aca="false">IF(Y39="","",VLOOKUP(Y39,'標準様式１シフト記号表（勤務時間帯）'!$D$6:$Z$47,23,FALSE()))</f>
        <v/>
      </c>
      <c r="Z41" s="807" t="str">
        <f aca="false">IF(Z39="","",VLOOKUP(Z39,'標準様式１シフト記号表（勤務時間帯）'!$D$6:$Z$47,23,FALSE()))</f>
        <v/>
      </c>
      <c r="AA41" s="808" t="str">
        <f aca="false">IF(AA39="","",VLOOKUP(AA39,'標準様式１シフト記号表（勤務時間帯）'!$D$6:$Z$47,23,FALSE()))</f>
        <v/>
      </c>
      <c r="AB41" s="806" t="str">
        <f aca="false">IF(AB39="","",VLOOKUP(AB39,'標準様式１シフト記号表（勤務時間帯）'!$D$6:$Z$47,23,FALSE()))</f>
        <v/>
      </c>
      <c r="AC41" s="807" t="str">
        <f aca="false">IF(AC39="","",VLOOKUP(AC39,'標準様式１シフト記号表（勤務時間帯）'!$D$6:$Z$47,23,FALSE()))</f>
        <v/>
      </c>
      <c r="AD41" s="807" t="str">
        <f aca="false">IF(AD39="","",VLOOKUP(AD39,'標準様式１シフト記号表（勤務時間帯）'!$D$6:$Z$47,23,FALSE()))</f>
        <v/>
      </c>
      <c r="AE41" s="807" t="str">
        <f aca="false">IF(AE39="","",VLOOKUP(AE39,'標準様式１シフト記号表（勤務時間帯）'!$D$6:$Z$47,23,FALSE()))</f>
        <v/>
      </c>
      <c r="AF41" s="807" t="str">
        <f aca="false">IF(AF39="","",VLOOKUP(AF39,'標準様式１シフト記号表（勤務時間帯）'!$D$6:$Z$47,23,FALSE()))</f>
        <v/>
      </c>
      <c r="AG41" s="807" t="str">
        <f aca="false">IF(AG39="","",VLOOKUP(AG39,'標準様式１シフト記号表（勤務時間帯）'!$D$6:$Z$47,23,FALSE()))</f>
        <v/>
      </c>
      <c r="AH41" s="808" t="str">
        <f aca="false">IF(AH39="","",VLOOKUP(AH39,'標準様式１シフト記号表（勤務時間帯）'!$D$6:$Z$47,23,FALSE()))</f>
        <v/>
      </c>
      <c r="AI41" s="806" t="str">
        <f aca="false">IF(AI39="","",VLOOKUP(AI39,'標準様式１シフト記号表（勤務時間帯）'!$D$6:$Z$47,23,FALSE()))</f>
        <v/>
      </c>
      <c r="AJ41" s="807" t="str">
        <f aca="false">IF(AJ39="","",VLOOKUP(AJ39,'標準様式１シフト記号表（勤務時間帯）'!$D$6:$Z$47,23,FALSE()))</f>
        <v/>
      </c>
      <c r="AK41" s="807" t="str">
        <f aca="false">IF(AK39="","",VLOOKUP(AK39,'標準様式１シフト記号表（勤務時間帯）'!$D$6:$Z$47,23,FALSE()))</f>
        <v/>
      </c>
      <c r="AL41" s="807" t="str">
        <f aca="false">IF(AL39="","",VLOOKUP(AL39,'標準様式１シフト記号表（勤務時間帯）'!$D$6:$Z$47,23,FALSE()))</f>
        <v/>
      </c>
      <c r="AM41" s="807" t="str">
        <f aca="false">IF(AM39="","",VLOOKUP(AM39,'標準様式１シフト記号表（勤務時間帯）'!$D$6:$Z$47,23,FALSE()))</f>
        <v/>
      </c>
      <c r="AN41" s="807" t="str">
        <f aca="false">IF(AN39="","",VLOOKUP(AN39,'標準様式１シフト記号表（勤務時間帯）'!$D$6:$Z$47,23,FALSE()))</f>
        <v/>
      </c>
      <c r="AO41" s="808" t="str">
        <f aca="false">IF(AO39="","",VLOOKUP(AO39,'標準様式１シフト記号表（勤務時間帯）'!$D$6:$Z$47,23,FALSE()))</f>
        <v/>
      </c>
      <c r="AP41" s="806" t="str">
        <f aca="false">IF(AP39="","",VLOOKUP(AP39,'標準様式１シフト記号表（勤務時間帯）'!$D$6:$Z$47,23,FALSE()))</f>
        <v/>
      </c>
      <c r="AQ41" s="807" t="str">
        <f aca="false">IF(AQ39="","",VLOOKUP(AQ39,'標準様式１シフト記号表（勤務時間帯）'!$D$6:$Z$47,23,FALSE()))</f>
        <v/>
      </c>
      <c r="AR41" s="807" t="str">
        <f aca="false">IF(AR39="","",VLOOKUP(AR39,'標準様式１シフト記号表（勤務時間帯）'!$D$6:$Z$47,23,FALSE()))</f>
        <v/>
      </c>
      <c r="AS41" s="807" t="str">
        <f aca="false">IF(AS39="","",VLOOKUP(AS39,'標準様式１シフト記号表（勤務時間帯）'!$D$6:$Z$47,23,FALSE()))</f>
        <v/>
      </c>
      <c r="AT41" s="807" t="str">
        <f aca="false">IF(AT39="","",VLOOKUP(AT39,'標準様式１シフト記号表（勤務時間帯）'!$D$6:$Z$47,23,FALSE()))</f>
        <v/>
      </c>
      <c r="AU41" s="807" t="str">
        <f aca="false">IF(AU39="","",VLOOKUP(AU39,'標準様式１シフト記号表（勤務時間帯）'!$D$6:$Z$47,23,FALSE()))</f>
        <v/>
      </c>
      <c r="AV41" s="808" t="str">
        <f aca="false">IF(AV39="","",VLOOKUP(AV39,'標準様式１シフト記号表（勤務時間帯）'!$D$6:$Z$47,23,FALSE()))</f>
        <v/>
      </c>
      <c r="AW41" s="806" t="str">
        <f aca="false">IF(AW39="","",VLOOKUP(AW39,'標準様式１シフト記号表（勤務時間帯）'!$D$6:$Z$47,23,FALSE()))</f>
        <v/>
      </c>
      <c r="AX41" s="807" t="str">
        <f aca="false">IF(AX39="","",VLOOKUP(AX39,'標準様式１シフト記号表（勤務時間帯）'!$D$6:$Z$47,23,FALSE()))</f>
        <v/>
      </c>
      <c r="AY41" s="807" t="str">
        <f aca="false">IF(AY39="","",VLOOKUP(AY39,'標準様式１シフト記号表（勤務時間帯）'!$D$6:$Z$47,23,FALSE()))</f>
        <v/>
      </c>
      <c r="AZ41" s="809" t="n">
        <f aca="false">IF($BC$3="４週",SUM(U41:AV41),IF($BC$3="暦月",SUM(U41:AY41),""))</f>
        <v>0</v>
      </c>
      <c r="BA41" s="809"/>
      <c r="BB41" s="810" t="n">
        <f aca="false">IF($BC$3="４週",AZ41/4,IF($BC$3="暦月",(AZ41/($BC$8/7)),""))</f>
        <v>0</v>
      </c>
      <c r="BC41" s="810"/>
      <c r="BD41" s="826"/>
      <c r="BE41" s="826"/>
      <c r="BF41" s="826"/>
      <c r="BG41" s="826"/>
      <c r="BH41" s="826"/>
    </row>
    <row r="42" customFormat="false" ht="20.25" hidden="false" customHeight="true" outlineLevel="0" collapsed="false">
      <c r="B42" s="811"/>
      <c r="C42" s="812"/>
      <c r="D42" s="812"/>
      <c r="E42" s="812"/>
      <c r="F42" s="788"/>
      <c r="G42" s="789"/>
      <c r="H42" s="827"/>
      <c r="I42" s="815"/>
      <c r="J42" s="815"/>
      <c r="K42" s="815"/>
      <c r="L42" s="815"/>
      <c r="M42" s="816"/>
      <c r="N42" s="816"/>
      <c r="O42" s="816"/>
      <c r="P42" s="817" t="s">
        <v>671</v>
      </c>
      <c r="Q42" s="818"/>
      <c r="R42" s="818"/>
      <c r="S42" s="819"/>
      <c r="T42" s="820"/>
      <c r="U42" s="821"/>
      <c r="V42" s="822"/>
      <c r="W42" s="822"/>
      <c r="X42" s="822"/>
      <c r="Y42" s="822"/>
      <c r="Z42" s="822"/>
      <c r="AA42" s="823"/>
      <c r="AB42" s="821"/>
      <c r="AC42" s="822"/>
      <c r="AD42" s="822"/>
      <c r="AE42" s="822"/>
      <c r="AF42" s="822"/>
      <c r="AG42" s="822"/>
      <c r="AH42" s="823"/>
      <c r="AI42" s="821"/>
      <c r="AJ42" s="822"/>
      <c r="AK42" s="822"/>
      <c r="AL42" s="822"/>
      <c r="AM42" s="822"/>
      <c r="AN42" s="822"/>
      <c r="AO42" s="823"/>
      <c r="AP42" s="821"/>
      <c r="AQ42" s="822"/>
      <c r="AR42" s="822"/>
      <c r="AS42" s="822"/>
      <c r="AT42" s="822"/>
      <c r="AU42" s="822"/>
      <c r="AV42" s="823"/>
      <c r="AW42" s="821"/>
      <c r="AX42" s="822"/>
      <c r="AY42" s="822"/>
      <c r="AZ42" s="824"/>
      <c r="BA42" s="824"/>
      <c r="BB42" s="825"/>
      <c r="BC42" s="825"/>
      <c r="BD42" s="826"/>
      <c r="BE42" s="826"/>
      <c r="BF42" s="826"/>
      <c r="BG42" s="826"/>
      <c r="BH42" s="826"/>
    </row>
    <row r="43" customFormat="false" ht="20.25" hidden="false" customHeight="true" outlineLevel="0" collapsed="false">
      <c r="B43" s="787" t="n">
        <f aca="false">B40+1</f>
        <v>8</v>
      </c>
      <c r="C43" s="812"/>
      <c r="D43" s="812"/>
      <c r="E43" s="812"/>
      <c r="F43" s="788" t="n">
        <f aca="false">C42</f>
        <v>0</v>
      </c>
      <c r="G43" s="789"/>
      <c r="H43" s="827"/>
      <c r="I43" s="815"/>
      <c r="J43" s="815"/>
      <c r="K43" s="815"/>
      <c r="L43" s="815"/>
      <c r="M43" s="816"/>
      <c r="N43" s="816"/>
      <c r="O43" s="816"/>
      <c r="P43" s="790" t="s">
        <v>672</v>
      </c>
      <c r="Q43" s="791"/>
      <c r="R43" s="791"/>
      <c r="S43" s="792"/>
      <c r="T43" s="793"/>
      <c r="U43" s="794" t="str">
        <f aca="false">IF(U42="","",VLOOKUP(U42,'標準様式１シフト記号表（勤務時間帯）'!$D$6:$X$47,21,FALSE()))</f>
        <v/>
      </c>
      <c r="V43" s="795" t="str">
        <f aca="false">IF(V42="","",VLOOKUP(V42,'標準様式１シフト記号表（勤務時間帯）'!$D$6:$X$47,21,FALSE()))</f>
        <v/>
      </c>
      <c r="W43" s="795" t="str">
        <f aca="false">IF(W42="","",VLOOKUP(W42,'標準様式１シフト記号表（勤務時間帯）'!$D$6:$X$47,21,FALSE()))</f>
        <v/>
      </c>
      <c r="X43" s="795" t="str">
        <f aca="false">IF(X42="","",VLOOKUP(X42,'標準様式１シフト記号表（勤務時間帯）'!$D$6:$X$47,21,FALSE()))</f>
        <v/>
      </c>
      <c r="Y43" s="795" t="str">
        <f aca="false">IF(Y42="","",VLOOKUP(Y42,'標準様式１シフト記号表（勤務時間帯）'!$D$6:$X$47,21,FALSE()))</f>
        <v/>
      </c>
      <c r="Z43" s="795" t="str">
        <f aca="false">IF(Z42="","",VLOOKUP(Z42,'標準様式１シフト記号表（勤務時間帯）'!$D$6:$X$47,21,FALSE()))</f>
        <v/>
      </c>
      <c r="AA43" s="796" t="str">
        <f aca="false">IF(AA42="","",VLOOKUP(AA42,'標準様式１シフト記号表（勤務時間帯）'!$D$6:$X$47,21,FALSE()))</f>
        <v/>
      </c>
      <c r="AB43" s="794" t="str">
        <f aca="false">IF(AB42="","",VLOOKUP(AB42,'標準様式１シフト記号表（勤務時間帯）'!$D$6:$X$47,21,FALSE()))</f>
        <v/>
      </c>
      <c r="AC43" s="795" t="str">
        <f aca="false">IF(AC42="","",VLOOKUP(AC42,'標準様式１シフト記号表（勤務時間帯）'!$D$6:$X$47,21,FALSE()))</f>
        <v/>
      </c>
      <c r="AD43" s="795" t="str">
        <f aca="false">IF(AD42="","",VLOOKUP(AD42,'標準様式１シフト記号表（勤務時間帯）'!$D$6:$X$47,21,FALSE()))</f>
        <v/>
      </c>
      <c r="AE43" s="795" t="str">
        <f aca="false">IF(AE42="","",VLOOKUP(AE42,'標準様式１シフト記号表（勤務時間帯）'!$D$6:$X$47,21,FALSE()))</f>
        <v/>
      </c>
      <c r="AF43" s="795" t="str">
        <f aca="false">IF(AF42="","",VLOOKUP(AF42,'標準様式１シフト記号表（勤務時間帯）'!$D$6:$X$47,21,FALSE()))</f>
        <v/>
      </c>
      <c r="AG43" s="795" t="str">
        <f aca="false">IF(AG42="","",VLOOKUP(AG42,'標準様式１シフト記号表（勤務時間帯）'!$D$6:$X$47,21,FALSE()))</f>
        <v/>
      </c>
      <c r="AH43" s="796" t="str">
        <f aca="false">IF(AH42="","",VLOOKUP(AH42,'標準様式１シフト記号表（勤務時間帯）'!$D$6:$X$47,21,FALSE()))</f>
        <v/>
      </c>
      <c r="AI43" s="794" t="str">
        <f aca="false">IF(AI42="","",VLOOKUP(AI42,'標準様式１シフト記号表（勤務時間帯）'!$D$6:$X$47,21,FALSE()))</f>
        <v/>
      </c>
      <c r="AJ43" s="795" t="str">
        <f aca="false">IF(AJ42="","",VLOOKUP(AJ42,'標準様式１シフト記号表（勤務時間帯）'!$D$6:$X$47,21,FALSE()))</f>
        <v/>
      </c>
      <c r="AK43" s="795" t="str">
        <f aca="false">IF(AK42="","",VLOOKUP(AK42,'標準様式１シフト記号表（勤務時間帯）'!$D$6:$X$47,21,FALSE()))</f>
        <v/>
      </c>
      <c r="AL43" s="795" t="str">
        <f aca="false">IF(AL42="","",VLOOKUP(AL42,'標準様式１シフト記号表（勤務時間帯）'!$D$6:$X$47,21,FALSE()))</f>
        <v/>
      </c>
      <c r="AM43" s="795" t="str">
        <f aca="false">IF(AM42="","",VLOOKUP(AM42,'標準様式１シフト記号表（勤務時間帯）'!$D$6:$X$47,21,FALSE()))</f>
        <v/>
      </c>
      <c r="AN43" s="795" t="str">
        <f aca="false">IF(AN42="","",VLOOKUP(AN42,'標準様式１シフト記号表（勤務時間帯）'!$D$6:$X$47,21,FALSE()))</f>
        <v/>
      </c>
      <c r="AO43" s="796" t="str">
        <f aca="false">IF(AO42="","",VLOOKUP(AO42,'標準様式１シフト記号表（勤務時間帯）'!$D$6:$X$47,21,FALSE()))</f>
        <v/>
      </c>
      <c r="AP43" s="794" t="str">
        <f aca="false">IF(AP42="","",VLOOKUP(AP42,'標準様式１シフト記号表（勤務時間帯）'!$D$6:$X$47,21,FALSE()))</f>
        <v/>
      </c>
      <c r="AQ43" s="795" t="str">
        <f aca="false">IF(AQ42="","",VLOOKUP(AQ42,'標準様式１シフト記号表（勤務時間帯）'!$D$6:$X$47,21,FALSE()))</f>
        <v/>
      </c>
      <c r="AR43" s="795" t="str">
        <f aca="false">IF(AR42="","",VLOOKUP(AR42,'標準様式１シフト記号表（勤務時間帯）'!$D$6:$X$47,21,FALSE()))</f>
        <v/>
      </c>
      <c r="AS43" s="795" t="str">
        <f aca="false">IF(AS42="","",VLOOKUP(AS42,'標準様式１シフト記号表（勤務時間帯）'!$D$6:$X$47,21,FALSE()))</f>
        <v/>
      </c>
      <c r="AT43" s="795" t="str">
        <f aca="false">IF(AT42="","",VLOOKUP(AT42,'標準様式１シフト記号表（勤務時間帯）'!$D$6:$X$47,21,FALSE()))</f>
        <v/>
      </c>
      <c r="AU43" s="795" t="str">
        <f aca="false">IF(AU42="","",VLOOKUP(AU42,'標準様式１シフト記号表（勤務時間帯）'!$D$6:$X$47,21,FALSE()))</f>
        <v/>
      </c>
      <c r="AV43" s="796" t="str">
        <f aca="false">IF(AV42="","",VLOOKUP(AV42,'標準様式１シフト記号表（勤務時間帯）'!$D$6:$X$47,21,FALSE()))</f>
        <v/>
      </c>
      <c r="AW43" s="794" t="str">
        <f aca="false">IF(AW42="","",VLOOKUP(AW42,'標準様式１シフト記号表（勤務時間帯）'!$D$6:$X$47,21,FALSE()))</f>
        <v/>
      </c>
      <c r="AX43" s="795" t="str">
        <f aca="false">IF(AX42="","",VLOOKUP(AX42,'標準様式１シフト記号表（勤務時間帯）'!$D$6:$X$47,21,FALSE()))</f>
        <v/>
      </c>
      <c r="AY43" s="795" t="str">
        <f aca="false">IF(AY42="","",VLOOKUP(AY42,'標準様式１シフト記号表（勤務時間帯）'!$D$6:$X$47,21,FALSE()))</f>
        <v/>
      </c>
      <c r="AZ43" s="797" t="n">
        <f aca="false">IF($BC$3="４週",SUM(U43:AV43),IF($BC$3="暦月",SUM(U43:AY43),""))</f>
        <v>0</v>
      </c>
      <c r="BA43" s="797"/>
      <c r="BB43" s="798" t="n">
        <f aca="false">IF($BC$3="４週",AZ43/4,IF($BC$3="暦月",(AZ43/($BC$8/7)),""))</f>
        <v>0</v>
      </c>
      <c r="BC43" s="798"/>
      <c r="BD43" s="826"/>
      <c r="BE43" s="826"/>
      <c r="BF43" s="826"/>
      <c r="BG43" s="826"/>
      <c r="BH43" s="826"/>
    </row>
    <row r="44" customFormat="false" ht="20.25" hidden="false" customHeight="true" outlineLevel="0" collapsed="false">
      <c r="B44" s="799"/>
      <c r="C44" s="812"/>
      <c r="D44" s="812"/>
      <c r="E44" s="812"/>
      <c r="F44" s="800"/>
      <c r="G44" s="801" t="n">
        <f aca="false">C42</f>
        <v>0</v>
      </c>
      <c r="H44" s="827"/>
      <c r="I44" s="815"/>
      <c r="J44" s="815"/>
      <c r="K44" s="815"/>
      <c r="L44" s="815"/>
      <c r="M44" s="816"/>
      <c r="N44" s="816"/>
      <c r="O44" s="816"/>
      <c r="P44" s="802" t="s">
        <v>673</v>
      </c>
      <c r="Q44" s="831"/>
      <c r="R44" s="831"/>
      <c r="S44" s="804"/>
      <c r="T44" s="805"/>
      <c r="U44" s="806" t="str">
        <f aca="false">IF(U42="","",VLOOKUP(U42,'標準様式１シフト記号表（勤務時間帯）'!$D$6:$Z$47,23,FALSE()))</f>
        <v/>
      </c>
      <c r="V44" s="807" t="str">
        <f aca="false">IF(V42="","",VLOOKUP(V42,'標準様式１シフト記号表（勤務時間帯）'!$D$6:$Z$47,23,FALSE()))</f>
        <v/>
      </c>
      <c r="W44" s="807" t="str">
        <f aca="false">IF(W42="","",VLOOKUP(W42,'標準様式１シフト記号表（勤務時間帯）'!$D$6:$Z$47,23,FALSE()))</f>
        <v/>
      </c>
      <c r="X44" s="807" t="str">
        <f aca="false">IF(X42="","",VLOOKUP(X42,'標準様式１シフト記号表（勤務時間帯）'!$D$6:$Z$47,23,FALSE()))</f>
        <v/>
      </c>
      <c r="Y44" s="807" t="str">
        <f aca="false">IF(Y42="","",VLOOKUP(Y42,'標準様式１シフト記号表（勤務時間帯）'!$D$6:$Z$47,23,FALSE()))</f>
        <v/>
      </c>
      <c r="Z44" s="807" t="str">
        <f aca="false">IF(Z42="","",VLOOKUP(Z42,'標準様式１シフト記号表（勤務時間帯）'!$D$6:$Z$47,23,FALSE()))</f>
        <v/>
      </c>
      <c r="AA44" s="808" t="str">
        <f aca="false">IF(AA42="","",VLOOKUP(AA42,'標準様式１シフト記号表（勤務時間帯）'!$D$6:$Z$47,23,FALSE()))</f>
        <v/>
      </c>
      <c r="AB44" s="806" t="str">
        <f aca="false">IF(AB42="","",VLOOKUP(AB42,'標準様式１シフト記号表（勤務時間帯）'!$D$6:$Z$47,23,FALSE()))</f>
        <v/>
      </c>
      <c r="AC44" s="807" t="str">
        <f aca="false">IF(AC42="","",VLOOKUP(AC42,'標準様式１シフト記号表（勤務時間帯）'!$D$6:$Z$47,23,FALSE()))</f>
        <v/>
      </c>
      <c r="AD44" s="807" t="str">
        <f aca="false">IF(AD42="","",VLOOKUP(AD42,'標準様式１シフト記号表（勤務時間帯）'!$D$6:$Z$47,23,FALSE()))</f>
        <v/>
      </c>
      <c r="AE44" s="807" t="str">
        <f aca="false">IF(AE42="","",VLOOKUP(AE42,'標準様式１シフト記号表（勤務時間帯）'!$D$6:$Z$47,23,FALSE()))</f>
        <v/>
      </c>
      <c r="AF44" s="807" t="str">
        <f aca="false">IF(AF42="","",VLOOKUP(AF42,'標準様式１シフト記号表（勤務時間帯）'!$D$6:$Z$47,23,FALSE()))</f>
        <v/>
      </c>
      <c r="AG44" s="807" t="str">
        <f aca="false">IF(AG42="","",VLOOKUP(AG42,'標準様式１シフト記号表（勤務時間帯）'!$D$6:$Z$47,23,FALSE()))</f>
        <v/>
      </c>
      <c r="AH44" s="808" t="str">
        <f aca="false">IF(AH42="","",VLOOKUP(AH42,'標準様式１シフト記号表（勤務時間帯）'!$D$6:$Z$47,23,FALSE()))</f>
        <v/>
      </c>
      <c r="AI44" s="806" t="str">
        <f aca="false">IF(AI42="","",VLOOKUP(AI42,'標準様式１シフト記号表（勤務時間帯）'!$D$6:$Z$47,23,FALSE()))</f>
        <v/>
      </c>
      <c r="AJ44" s="807" t="str">
        <f aca="false">IF(AJ42="","",VLOOKUP(AJ42,'標準様式１シフト記号表（勤務時間帯）'!$D$6:$Z$47,23,FALSE()))</f>
        <v/>
      </c>
      <c r="AK44" s="807" t="str">
        <f aca="false">IF(AK42="","",VLOOKUP(AK42,'標準様式１シフト記号表（勤務時間帯）'!$D$6:$Z$47,23,FALSE()))</f>
        <v/>
      </c>
      <c r="AL44" s="807" t="str">
        <f aca="false">IF(AL42="","",VLOOKUP(AL42,'標準様式１シフト記号表（勤務時間帯）'!$D$6:$Z$47,23,FALSE()))</f>
        <v/>
      </c>
      <c r="AM44" s="807" t="str">
        <f aca="false">IF(AM42="","",VLOOKUP(AM42,'標準様式１シフト記号表（勤務時間帯）'!$D$6:$Z$47,23,FALSE()))</f>
        <v/>
      </c>
      <c r="AN44" s="807" t="str">
        <f aca="false">IF(AN42="","",VLOOKUP(AN42,'標準様式１シフト記号表（勤務時間帯）'!$D$6:$Z$47,23,FALSE()))</f>
        <v/>
      </c>
      <c r="AO44" s="808" t="str">
        <f aca="false">IF(AO42="","",VLOOKUP(AO42,'標準様式１シフト記号表（勤務時間帯）'!$D$6:$Z$47,23,FALSE()))</f>
        <v/>
      </c>
      <c r="AP44" s="806" t="str">
        <f aca="false">IF(AP42="","",VLOOKUP(AP42,'標準様式１シフト記号表（勤務時間帯）'!$D$6:$Z$47,23,FALSE()))</f>
        <v/>
      </c>
      <c r="AQ44" s="807" t="str">
        <f aca="false">IF(AQ42="","",VLOOKUP(AQ42,'標準様式１シフト記号表（勤務時間帯）'!$D$6:$Z$47,23,FALSE()))</f>
        <v/>
      </c>
      <c r="AR44" s="807" t="str">
        <f aca="false">IF(AR42="","",VLOOKUP(AR42,'標準様式１シフト記号表（勤務時間帯）'!$D$6:$Z$47,23,FALSE()))</f>
        <v/>
      </c>
      <c r="AS44" s="807" t="str">
        <f aca="false">IF(AS42="","",VLOOKUP(AS42,'標準様式１シフト記号表（勤務時間帯）'!$D$6:$Z$47,23,FALSE()))</f>
        <v/>
      </c>
      <c r="AT44" s="807" t="str">
        <f aca="false">IF(AT42="","",VLOOKUP(AT42,'標準様式１シフト記号表（勤務時間帯）'!$D$6:$Z$47,23,FALSE()))</f>
        <v/>
      </c>
      <c r="AU44" s="807" t="str">
        <f aca="false">IF(AU42="","",VLOOKUP(AU42,'標準様式１シフト記号表（勤務時間帯）'!$D$6:$Z$47,23,FALSE()))</f>
        <v/>
      </c>
      <c r="AV44" s="808" t="str">
        <f aca="false">IF(AV42="","",VLOOKUP(AV42,'標準様式１シフト記号表（勤務時間帯）'!$D$6:$Z$47,23,FALSE()))</f>
        <v/>
      </c>
      <c r="AW44" s="806" t="str">
        <f aca="false">IF(AW42="","",VLOOKUP(AW42,'標準様式１シフト記号表（勤務時間帯）'!$D$6:$Z$47,23,FALSE()))</f>
        <v/>
      </c>
      <c r="AX44" s="807" t="str">
        <f aca="false">IF(AX42="","",VLOOKUP(AX42,'標準様式１シフト記号表（勤務時間帯）'!$D$6:$Z$47,23,FALSE()))</f>
        <v/>
      </c>
      <c r="AY44" s="807" t="str">
        <f aca="false">IF(AY42="","",VLOOKUP(AY42,'標準様式１シフト記号表（勤務時間帯）'!$D$6:$Z$47,23,FALSE()))</f>
        <v/>
      </c>
      <c r="AZ44" s="809" t="n">
        <f aca="false">IF($BC$3="４週",SUM(U44:AV44),IF($BC$3="暦月",SUM(U44:AY44),""))</f>
        <v>0</v>
      </c>
      <c r="BA44" s="809"/>
      <c r="BB44" s="810" t="n">
        <f aca="false">IF($BC$3="４週",AZ44/4,IF($BC$3="暦月",(AZ44/($BC$8/7)),""))</f>
        <v>0</v>
      </c>
      <c r="BC44" s="810"/>
      <c r="BD44" s="826"/>
      <c r="BE44" s="826"/>
      <c r="BF44" s="826"/>
      <c r="BG44" s="826"/>
      <c r="BH44" s="826"/>
    </row>
    <row r="45" customFormat="false" ht="20.25" hidden="false" customHeight="true" outlineLevel="0" collapsed="false">
      <c r="B45" s="811"/>
      <c r="C45" s="812"/>
      <c r="D45" s="812"/>
      <c r="E45" s="812"/>
      <c r="F45" s="788"/>
      <c r="G45" s="789"/>
      <c r="H45" s="827"/>
      <c r="I45" s="815"/>
      <c r="J45" s="815"/>
      <c r="K45" s="815"/>
      <c r="L45" s="815"/>
      <c r="M45" s="816"/>
      <c r="N45" s="816"/>
      <c r="O45" s="816"/>
      <c r="P45" s="817" t="s">
        <v>671</v>
      </c>
      <c r="Q45" s="818"/>
      <c r="R45" s="818"/>
      <c r="S45" s="819"/>
      <c r="T45" s="820"/>
      <c r="U45" s="821"/>
      <c r="V45" s="822"/>
      <c r="W45" s="822"/>
      <c r="X45" s="822"/>
      <c r="Y45" s="822"/>
      <c r="Z45" s="822"/>
      <c r="AA45" s="823"/>
      <c r="AB45" s="821"/>
      <c r="AC45" s="822"/>
      <c r="AD45" s="822"/>
      <c r="AE45" s="822"/>
      <c r="AF45" s="822"/>
      <c r="AG45" s="822"/>
      <c r="AH45" s="823"/>
      <c r="AI45" s="821"/>
      <c r="AJ45" s="822"/>
      <c r="AK45" s="822"/>
      <c r="AL45" s="822"/>
      <c r="AM45" s="822"/>
      <c r="AN45" s="822"/>
      <c r="AO45" s="823"/>
      <c r="AP45" s="821"/>
      <c r="AQ45" s="822"/>
      <c r="AR45" s="822"/>
      <c r="AS45" s="822"/>
      <c r="AT45" s="822"/>
      <c r="AU45" s="822"/>
      <c r="AV45" s="823"/>
      <c r="AW45" s="821"/>
      <c r="AX45" s="822"/>
      <c r="AY45" s="822"/>
      <c r="AZ45" s="824"/>
      <c r="BA45" s="824"/>
      <c r="BB45" s="825"/>
      <c r="BC45" s="825"/>
      <c r="BD45" s="826"/>
      <c r="BE45" s="826"/>
      <c r="BF45" s="826"/>
      <c r="BG45" s="826"/>
      <c r="BH45" s="826"/>
    </row>
    <row r="46" customFormat="false" ht="20.25" hidden="false" customHeight="true" outlineLevel="0" collapsed="false">
      <c r="B46" s="787" t="n">
        <f aca="false">B43+1</f>
        <v>9</v>
      </c>
      <c r="C46" s="812"/>
      <c r="D46" s="812"/>
      <c r="E46" s="812"/>
      <c r="F46" s="788" t="n">
        <f aca="false">C45</f>
        <v>0</v>
      </c>
      <c r="G46" s="789"/>
      <c r="H46" s="827"/>
      <c r="I46" s="815"/>
      <c r="J46" s="815"/>
      <c r="K46" s="815"/>
      <c r="L46" s="815"/>
      <c r="M46" s="816"/>
      <c r="N46" s="816"/>
      <c r="O46" s="816"/>
      <c r="P46" s="790" t="s">
        <v>672</v>
      </c>
      <c r="Q46" s="791"/>
      <c r="R46" s="791"/>
      <c r="S46" s="792"/>
      <c r="T46" s="793"/>
      <c r="U46" s="794" t="str">
        <f aca="false">IF(U45="","",VLOOKUP(U45,'標準様式１シフト記号表（勤務時間帯）'!$D$6:$X$47,21,FALSE()))</f>
        <v/>
      </c>
      <c r="V46" s="795" t="str">
        <f aca="false">IF(V45="","",VLOOKUP(V45,'標準様式１シフト記号表（勤務時間帯）'!$D$6:$X$47,21,FALSE()))</f>
        <v/>
      </c>
      <c r="W46" s="795" t="str">
        <f aca="false">IF(W45="","",VLOOKUP(W45,'標準様式１シフト記号表（勤務時間帯）'!$D$6:$X$47,21,FALSE()))</f>
        <v/>
      </c>
      <c r="X46" s="795" t="str">
        <f aca="false">IF(X45="","",VLOOKUP(X45,'標準様式１シフト記号表（勤務時間帯）'!$D$6:$X$47,21,FALSE()))</f>
        <v/>
      </c>
      <c r="Y46" s="795" t="str">
        <f aca="false">IF(Y45="","",VLOOKUP(Y45,'標準様式１シフト記号表（勤務時間帯）'!$D$6:$X$47,21,FALSE()))</f>
        <v/>
      </c>
      <c r="Z46" s="795" t="str">
        <f aca="false">IF(Z45="","",VLOOKUP(Z45,'標準様式１シフト記号表（勤務時間帯）'!$D$6:$X$47,21,FALSE()))</f>
        <v/>
      </c>
      <c r="AA46" s="796" t="str">
        <f aca="false">IF(AA45="","",VLOOKUP(AA45,'標準様式１シフト記号表（勤務時間帯）'!$D$6:$X$47,21,FALSE()))</f>
        <v/>
      </c>
      <c r="AB46" s="794" t="str">
        <f aca="false">IF(AB45="","",VLOOKUP(AB45,'標準様式１シフト記号表（勤務時間帯）'!$D$6:$X$47,21,FALSE()))</f>
        <v/>
      </c>
      <c r="AC46" s="795" t="str">
        <f aca="false">IF(AC45="","",VLOOKUP(AC45,'標準様式１シフト記号表（勤務時間帯）'!$D$6:$X$47,21,FALSE()))</f>
        <v/>
      </c>
      <c r="AD46" s="795" t="str">
        <f aca="false">IF(AD45="","",VLOOKUP(AD45,'標準様式１シフト記号表（勤務時間帯）'!$D$6:$X$47,21,FALSE()))</f>
        <v/>
      </c>
      <c r="AE46" s="795" t="str">
        <f aca="false">IF(AE45="","",VLOOKUP(AE45,'標準様式１シフト記号表（勤務時間帯）'!$D$6:$X$47,21,FALSE()))</f>
        <v/>
      </c>
      <c r="AF46" s="795" t="str">
        <f aca="false">IF(AF45="","",VLOOKUP(AF45,'標準様式１シフト記号表（勤務時間帯）'!$D$6:$X$47,21,FALSE()))</f>
        <v/>
      </c>
      <c r="AG46" s="795" t="str">
        <f aca="false">IF(AG45="","",VLOOKUP(AG45,'標準様式１シフト記号表（勤務時間帯）'!$D$6:$X$47,21,FALSE()))</f>
        <v/>
      </c>
      <c r="AH46" s="796" t="str">
        <f aca="false">IF(AH45="","",VLOOKUP(AH45,'標準様式１シフト記号表（勤務時間帯）'!$D$6:$X$47,21,FALSE()))</f>
        <v/>
      </c>
      <c r="AI46" s="794" t="str">
        <f aca="false">IF(AI45="","",VLOOKUP(AI45,'標準様式１シフト記号表（勤務時間帯）'!$D$6:$X$47,21,FALSE()))</f>
        <v/>
      </c>
      <c r="AJ46" s="795" t="str">
        <f aca="false">IF(AJ45="","",VLOOKUP(AJ45,'標準様式１シフト記号表（勤務時間帯）'!$D$6:$X$47,21,FALSE()))</f>
        <v/>
      </c>
      <c r="AK46" s="795" t="str">
        <f aca="false">IF(AK45="","",VLOOKUP(AK45,'標準様式１シフト記号表（勤務時間帯）'!$D$6:$X$47,21,FALSE()))</f>
        <v/>
      </c>
      <c r="AL46" s="795" t="str">
        <f aca="false">IF(AL45="","",VLOOKUP(AL45,'標準様式１シフト記号表（勤務時間帯）'!$D$6:$X$47,21,FALSE()))</f>
        <v/>
      </c>
      <c r="AM46" s="795" t="str">
        <f aca="false">IF(AM45="","",VLOOKUP(AM45,'標準様式１シフト記号表（勤務時間帯）'!$D$6:$X$47,21,FALSE()))</f>
        <v/>
      </c>
      <c r="AN46" s="795" t="str">
        <f aca="false">IF(AN45="","",VLOOKUP(AN45,'標準様式１シフト記号表（勤務時間帯）'!$D$6:$X$47,21,FALSE()))</f>
        <v/>
      </c>
      <c r="AO46" s="796" t="str">
        <f aca="false">IF(AO45="","",VLOOKUP(AO45,'標準様式１シフト記号表（勤務時間帯）'!$D$6:$X$47,21,FALSE()))</f>
        <v/>
      </c>
      <c r="AP46" s="794" t="str">
        <f aca="false">IF(AP45="","",VLOOKUP(AP45,'標準様式１シフト記号表（勤務時間帯）'!$D$6:$X$47,21,FALSE()))</f>
        <v/>
      </c>
      <c r="AQ46" s="795" t="str">
        <f aca="false">IF(AQ45="","",VLOOKUP(AQ45,'標準様式１シフト記号表（勤務時間帯）'!$D$6:$X$47,21,FALSE()))</f>
        <v/>
      </c>
      <c r="AR46" s="795" t="str">
        <f aca="false">IF(AR45="","",VLOOKUP(AR45,'標準様式１シフト記号表（勤務時間帯）'!$D$6:$X$47,21,FALSE()))</f>
        <v/>
      </c>
      <c r="AS46" s="795" t="str">
        <f aca="false">IF(AS45="","",VLOOKUP(AS45,'標準様式１シフト記号表（勤務時間帯）'!$D$6:$X$47,21,FALSE()))</f>
        <v/>
      </c>
      <c r="AT46" s="795" t="str">
        <f aca="false">IF(AT45="","",VLOOKUP(AT45,'標準様式１シフト記号表（勤務時間帯）'!$D$6:$X$47,21,FALSE()))</f>
        <v/>
      </c>
      <c r="AU46" s="795" t="str">
        <f aca="false">IF(AU45="","",VLOOKUP(AU45,'標準様式１シフト記号表（勤務時間帯）'!$D$6:$X$47,21,FALSE()))</f>
        <v/>
      </c>
      <c r="AV46" s="796" t="str">
        <f aca="false">IF(AV45="","",VLOOKUP(AV45,'標準様式１シフト記号表（勤務時間帯）'!$D$6:$X$47,21,FALSE()))</f>
        <v/>
      </c>
      <c r="AW46" s="794" t="str">
        <f aca="false">IF(AW45="","",VLOOKUP(AW45,'標準様式１シフト記号表（勤務時間帯）'!$D$6:$X$47,21,FALSE()))</f>
        <v/>
      </c>
      <c r="AX46" s="795" t="str">
        <f aca="false">IF(AX45="","",VLOOKUP(AX45,'標準様式１シフト記号表（勤務時間帯）'!$D$6:$X$47,21,FALSE()))</f>
        <v/>
      </c>
      <c r="AY46" s="795" t="str">
        <f aca="false">IF(AY45="","",VLOOKUP(AY45,'標準様式１シフト記号表（勤務時間帯）'!$D$6:$X$47,21,FALSE()))</f>
        <v/>
      </c>
      <c r="AZ46" s="797" t="n">
        <f aca="false">IF($BC$3="４週",SUM(U46:AV46),IF($BC$3="暦月",SUM(U46:AY46),""))</f>
        <v>0</v>
      </c>
      <c r="BA46" s="797"/>
      <c r="BB46" s="798" t="n">
        <f aca="false">IF($BC$3="４週",AZ46/4,IF($BC$3="暦月",(AZ46/($BC$8/7)),""))</f>
        <v>0</v>
      </c>
      <c r="BC46" s="798"/>
      <c r="BD46" s="826"/>
      <c r="BE46" s="826"/>
      <c r="BF46" s="826"/>
      <c r="BG46" s="826"/>
      <c r="BH46" s="826"/>
    </row>
    <row r="47" customFormat="false" ht="20.25" hidden="false" customHeight="true" outlineLevel="0" collapsed="false">
      <c r="B47" s="799"/>
      <c r="C47" s="812"/>
      <c r="D47" s="812"/>
      <c r="E47" s="812"/>
      <c r="F47" s="800"/>
      <c r="G47" s="801" t="n">
        <f aca="false">C45</f>
        <v>0</v>
      </c>
      <c r="H47" s="827"/>
      <c r="I47" s="815"/>
      <c r="J47" s="815"/>
      <c r="K47" s="815"/>
      <c r="L47" s="815"/>
      <c r="M47" s="816"/>
      <c r="N47" s="816"/>
      <c r="O47" s="816"/>
      <c r="P47" s="802" t="s">
        <v>673</v>
      </c>
      <c r="Q47" s="803"/>
      <c r="R47" s="803"/>
      <c r="S47" s="832"/>
      <c r="T47" s="833"/>
      <c r="U47" s="806" t="str">
        <f aca="false">IF(U45="","",VLOOKUP(U45,'標準様式１シフト記号表（勤務時間帯）'!$D$6:$Z$47,23,FALSE()))</f>
        <v/>
      </c>
      <c r="V47" s="807" t="str">
        <f aca="false">IF(V45="","",VLOOKUP(V45,'標準様式１シフト記号表（勤務時間帯）'!$D$6:$Z$47,23,FALSE()))</f>
        <v/>
      </c>
      <c r="W47" s="807" t="str">
        <f aca="false">IF(W45="","",VLOOKUP(W45,'標準様式１シフト記号表（勤務時間帯）'!$D$6:$Z$47,23,FALSE()))</f>
        <v/>
      </c>
      <c r="X47" s="807" t="str">
        <f aca="false">IF(X45="","",VLOOKUP(X45,'標準様式１シフト記号表（勤務時間帯）'!$D$6:$Z$47,23,FALSE()))</f>
        <v/>
      </c>
      <c r="Y47" s="807" t="str">
        <f aca="false">IF(Y45="","",VLOOKUP(Y45,'標準様式１シフト記号表（勤務時間帯）'!$D$6:$Z$47,23,FALSE()))</f>
        <v/>
      </c>
      <c r="Z47" s="807" t="str">
        <f aca="false">IF(Z45="","",VLOOKUP(Z45,'標準様式１シフト記号表（勤務時間帯）'!$D$6:$Z$47,23,FALSE()))</f>
        <v/>
      </c>
      <c r="AA47" s="808" t="str">
        <f aca="false">IF(AA45="","",VLOOKUP(AA45,'標準様式１シフト記号表（勤務時間帯）'!$D$6:$Z$47,23,FALSE()))</f>
        <v/>
      </c>
      <c r="AB47" s="806" t="str">
        <f aca="false">IF(AB45="","",VLOOKUP(AB45,'標準様式１シフト記号表（勤務時間帯）'!$D$6:$Z$47,23,FALSE()))</f>
        <v/>
      </c>
      <c r="AC47" s="807" t="str">
        <f aca="false">IF(AC45="","",VLOOKUP(AC45,'標準様式１シフト記号表（勤務時間帯）'!$D$6:$Z$47,23,FALSE()))</f>
        <v/>
      </c>
      <c r="AD47" s="807" t="str">
        <f aca="false">IF(AD45="","",VLOOKUP(AD45,'標準様式１シフト記号表（勤務時間帯）'!$D$6:$Z$47,23,FALSE()))</f>
        <v/>
      </c>
      <c r="AE47" s="807" t="str">
        <f aca="false">IF(AE45="","",VLOOKUP(AE45,'標準様式１シフト記号表（勤務時間帯）'!$D$6:$Z$47,23,FALSE()))</f>
        <v/>
      </c>
      <c r="AF47" s="807" t="str">
        <f aca="false">IF(AF45="","",VLOOKUP(AF45,'標準様式１シフト記号表（勤務時間帯）'!$D$6:$Z$47,23,FALSE()))</f>
        <v/>
      </c>
      <c r="AG47" s="807" t="str">
        <f aca="false">IF(AG45="","",VLOOKUP(AG45,'標準様式１シフト記号表（勤務時間帯）'!$D$6:$Z$47,23,FALSE()))</f>
        <v/>
      </c>
      <c r="AH47" s="808" t="str">
        <f aca="false">IF(AH45="","",VLOOKUP(AH45,'標準様式１シフト記号表（勤務時間帯）'!$D$6:$Z$47,23,FALSE()))</f>
        <v/>
      </c>
      <c r="AI47" s="806" t="str">
        <f aca="false">IF(AI45="","",VLOOKUP(AI45,'標準様式１シフト記号表（勤務時間帯）'!$D$6:$Z$47,23,FALSE()))</f>
        <v/>
      </c>
      <c r="AJ47" s="807" t="str">
        <f aca="false">IF(AJ45="","",VLOOKUP(AJ45,'標準様式１シフト記号表（勤務時間帯）'!$D$6:$Z$47,23,FALSE()))</f>
        <v/>
      </c>
      <c r="AK47" s="807" t="str">
        <f aca="false">IF(AK45="","",VLOOKUP(AK45,'標準様式１シフト記号表（勤務時間帯）'!$D$6:$Z$47,23,FALSE()))</f>
        <v/>
      </c>
      <c r="AL47" s="807" t="str">
        <f aca="false">IF(AL45="","",VLOOKUP(AL45,'標準様式１シフト記号表（勤務時間帯）'!$D$6:$Z$47,23,FALSE()))</f>
        <v/>
      </c>
      <c r="AM47" s="807" t="str">
        <f aca="false">IF(AM45="","",VLOOKUP(AM45,'標準様式１シフト記号表（勤務時間帯）'!$D$6:$Z$47,23,FALSE()))</f>
        <v/>
      </c>
      <c r="AN47" s="807" t="str">
        <f aca="false">IF(AN45="","",VLOOKUP(AN45,'標準様式１シフト記号表（勤務時間帯）'!$D$6:$Z$47,23,FALSE()))</f>
        <v/>
      </c>
      <c r="AO47" s="808" t="str">
        <f aca="false">IF(AO45="","",VLOOKUP(AO45,'標準様式１シフト記号表（勤務時間帯）'!$D$6:$Z$47,23,FALSE()))</f>
        <v/>
      </c>
      <c r="AP47" s="806" t="str">
        <f aca="false">IF(AP45="","",VLOOKUP(AP45,'標準様式１シフト記号表（勤務時間帯）'!$D$6:$Z$47,23,FALSE()))</f>
        <v/>
      </c>
      <c r="AQ47" s="807" t="str">
        <f aca="false">IF(AQ45="","",VLOOKUP(AQ45,'標準様式１シフト記号表（勤務時間帯）'!$D$6:$Z$47,23,FALSE()))</f>
        <v/>
      </c>
      <c r="AR47" s="807" t="str">
        <f aca="false">IF(AR45="","",VLOOKUP(AR45,'標準様式１シフト記号表（勤務時間帯）'!$D$6:$Z$47,23,FALSE()))</f>
        <v/>
      </c>
      <c r="AS47" s="807" t="str">
        <f aca="false">IF(AS45="","",VLOOKUP(AS45,'標準様式１シフト記号表（勤務時間帯）'!$D$6:$Z$47,23,FALSE()))</f>
        <v/>
      </c>
      <c r="AT47" s="807" t="str">
        <f aca="false">IF(AT45="","",VLOOKUP(AT45,'標準様式１シフト記号表（勤務時間帯）'!$D$6:$Z$47,23,FALSE()))</f>
        <v/>
      </c>
      <c r="AU47" s="807" t="str">
        <f aca="false">IF(AU45="","",VLOOKUP(AU45,'標準様式１シフト記号表（勤務時間帯）'!$D$6:$Z$47,23,FALSE()))</f>
        <v/>
      </c>
      <c r="AV47" s="808" t="str">
        <f aca="false">IF(AV45="","",VLOOKUP(AV45,'標準様式１シフト記号表（勤務時間帯）'!$D$6:$Z$47,23,FALSE()))</f>
        <v/>
      </c>
      <c r="AW47" s="806" t="str">
        <f aca="false">IF(AW45="","",VLOOKUP(AW45,'標準様式１シフト記号表（勤務時間帯）'!$D$6:$Z$47,23,FALSE()))</f>
        <v/>
      </c>
      <c r="AX47" s="807" t="str">
        <f aca="false">IF(AX45="","",VLOOKUP(AX45,'標準様式１シフト記号表（勤務時間帯）'!$D$6:$Z$47,23,FALSE()))</f>
        <v/>
      </c>
      <c r="AY47" s="807" t="str">
        <f aca="false">IF(AY45="","",VLOOKUP(AY45,'標準様式１シフト記号表（勤務時間帯）'!$D$6:$Z$47,23,FALSE()))</f>
        <v/>
      </c>
      <c r="AZ47" s="809" t="n">
        <f aca="false">IF($BC$3="４週",SUM(U47:AV47),IF($BC$3="暦月",SUM(U47:AY47),""))</f>
        <v>0</v>
      </c>
      <c r="BA47" s="809"/>
      <c r="BB47" s="810" t="n">
        <f aca="false">IF($BC$3="４週",AZ47/4,IF($BC$3="暦月",(AZ47/($BC$8/7)),""))</f>
        <v>0</v>
      </c>
      <c r="BC47" s="810"/>
      <c r="BD47" s="826"/>
      <c r="BE47" s="826"/>
      <c r="BF47" s="826"/>
      <c r="BG47" s="826"/>
      <c r="BH47" s="826"/>
    </row>
    <row r="48" customFormat="false" ht="20.25" hidden="false" customHeight="true" outlineLevel="0" collapsed="false">
      <c r="B48" s="811"/>
      <c r="C48" s="812"/>
      <c r="D48" s="812"/>
      <c r="E48" s="812"/>
      <c r="F48" s="788"/>
      <c r="G48" s="789"/>
      <c r="H48" s="827"/>
      <c r="I48" s="815"/>
      <c r="J48" s="815"/>
      <c r="K48" s="815"/>
      <c r="L48" s="815"/>
      <c r="M48" s="816"/>
      <c r="N48" s="816"/>
      <c r="O48" s="816"/>
      <c r="P48" s="817" t="s">
        <v>671</v>
      </c>
      <c r="Q48" s="828"/>
      <c r="R48" s="828"/>
      <c r="S48" s="829"/>
      <c r="T48" s="834"/>
      <c r="U48" s="821"/>
      <c r="V48" s="822"/>
      <c r="W48" s="822"/>
      <c r="X48" s="822"/>
      <c r="Y48" s="822"/>
      <c r="Z48" s="822"/>
      <c r="AA48" s="823"/>
      <c r="AB48" s="821"/>
      <c r="AC48" s="822"/>
      <c r="AD48" s="822"/>
      <c r="AE48" s="822"/>
      <c r="AF48" s="822"/>
      <c r="AG48" s="822"/>
      <c r="AH48" s="823"/>
      <c r="AI48" s="821"/>
      <c r="AJ48" s="822"/>
      <c r="AK48" s="822"/>
      <c r="AL48" s="822"/>
      <c r="AM48" s="822"/>
      <c r="AN48" s="822"/>
      <c r="AO48" s="823"/>
      <c r="AP48" s="821"/>
      <c r="AQ48" s="822"/>
      <c r="AR48" s="822"/>
      <c r="AS48" s="822"/>
      <c r="AT48" s="822"/>
      <c r="AU48" s="822"/>
      <c r="AV48" s="823"/>
      <c r="AW48" s="821"/>
      <c r="AX48" s="822"/>
      <c r="AY48" s="822"/>
      <c r="AZ48" s="824"/>
      <c r="BA48" s="824"/>
      <c r="BB48" s="825"/>
      <c r="BC48" s="825"/>
      <c r="BD48" s="826"/>
      <c r="BE48" s="826"/>
      <c r="BF48" s="826"/>
      <c r="BG48" s="826"/>
      <c r="BH48" s="826"/>
    </row>
    <row r="49" customFormat="false" ht="20.25" hidden="false" customHeight="true" outlineLevel="0" collapsed="false">
      <c r="B49" s="787" t="n">
        <f aca="false">B46+1</f>
        <v>10</v>
      </c>
      <c r="C49" s="812"/>
      <c r="D49" s="812"/>
      <c r="E49" s="812"/>
      <c r="F49" s="788" t="n">
        <f aca="false">C48</f>
        <v>0</v>
      </c>
      <c r="G49" s="789"/>
      <c r="H49" s="827"/>
      <c r="I49" s="815"/>
      <c r="J49" s="815"/>
      <c r="K49" s="815"/>
      <c r="L49" s="815"/>
      <c r="M49" s="816"/>
      <c r="N49" s="816"/>
      <c r="O49" s="816"/>
      <c r="P49" s="790" t="s">
        <v>672</v>
      </c>
      <c r="Q49" s="791"/>
      <c r="R49" s="791"/>
      <c r="S49" s="792"/>
      <c r="T49" s="793"/>
      <c r="U49" s="794" t="str">
        <f aca="false">IF(U48="","",VLOOKUP(U48,'標準様式１シフト記号表（勤務時間帯）'!$D$6:$X$47,21,FALSE()))</f>
        <v/>
      </c>
      <c r="V49" s="795" t="str">
        <f aca="false">IF(V48="","",VLOOKUP(V48,'標準様式１シフト記号表（勤務時間帯）'!$D$6:$X$47,21,FALSE()))</f>
        <v/>
      </c>
      <c r="W49" s="795" t="str">
        <f aca="false">IF(W48="","",VLOOKUP(W48,'標準様式１シフト記号表（勤務時間帯）'!$D$6:$X$47,21,FALSE()))</f>
        <v/>
      </c>
      <c r="X49" s="795" t="str">
        <f aca="false">IF(X48="","",VLOOKUP(X48,'標準様式１シフト記号表（勤務時間帯）'!$D$6:$X$47,21,FALSE()))</f>
        <v/>
      </c>
      <c r="Y49" s="795" t="str">
        <f aca="false">IF(Y48="","",VLOOKUP(Y48,'標準様式１シフト記号表（勤務時間帯）'!$D$6:$X$47,21,FALSE()))</f>
        <v/>
      </c>
      <c r="Z49" s="795" t="str">
        <f aca="false">IF(Z48="","",VLOOKUP(Z48,'標準様式１シフト記号表（勤務時間帯）'!$D$6:$X$47,21,FALSE()))</f>
        <v/>
      </c>
      <c r="AA49" s="796" t="str">
        <f aca="false">IF(AA48="","",VLOOKUP(AA48,'標準様式１シフト記号表（勤務時間帯）'!$D$6:$X$47,21,FALSE()))</f>
        <v/>
      </c>
      <c r="AB49" s="794" t="str">
        <f aca="false">IF(AB48="","",VLOOKUP(AB48,'標準様式１シフト記号表（勤務時間帯）'!$D$6:$X$47,21,FALSE()))</f>
        <v/>
      </c>
      <c r="AC49" s="795" t="str">
        <f aca="false">IF(AC48="","",VLOOKUP(AC48,'標準様式１シフト記号表（勤務時間帯）'!$D$6:$X$47,21,FALSE()))</f>
        <v/>
      </c>
      <c r="AD49" s="795" t="str">
        <f aca="false">IF(AD48="","",VLOOKUP(AD48,'標準様式１シフト記号表（勤務時間帯）'!$D$6:$X$47,21,FALSE()))</f>
        <v/>
      </c>
      <c r="AE49" s="795" t="str">
        <f aca="false">IF(AE48="","",VLOOKUP(AE48,'標準様式１シフト記号表（勤務時間帯）'!$D$6:$X$47,21,FALSE()))</f>
        <v/>
      </c>
      <c r="AF49" s="795" t="str">
        <f aca="false">IF(AF48="","",VLOOKUP(AF48,'標準様式１シフト記号表（勤務時間帯）'!$D$6:$X$47,21,FALSE()))</f>
        <v/>
      </c>
      <c r="AG49" s="795" t="str">
        <f aca="false">IF(AG48="","",VLOOKUP(AG48,'標準様式１シフト記号表（勤務時間帯）'!$D$6:$X$47,21,FALSE()))</f>
        <v/>
      </c>
      <c r="AH49" s="796" t="str">
        <f aca="false">IF(AH48="","",VLOOKUP(AH48,'標準様式１シフト記号表（勤務時間帯）'!$D$6:$X$47,21,FALSE()))</f>
        <v/>
      </c>
      <c r="AI49" s="794" t="str">
        <f aca="false">IF(AI48="","",VLOOKUP(AI48,'標準様式１シフト記号表（勤務時間帯）'!$D$6:$X$47,21,FALSE()))</f>
        <v/>
      </c>
      <c r="AJ49" s="795" t="str">
        <f aca="false">IF(AJ48="","",VLOOKUP(AJ48,'標準様式１シフト記号表（勤務時間帯）'!$D$6:$X$47,21,FALSE()))</f>
        <v/>
      </c>
      <c r="AK49" s="795" t="str">
        <f aca="false">IF(AK48="","",VLOOKUP(AK48,'標準様式１シフト記号表（勤務時間帯）'!$D$6:$X$47,21,FALSE()))</f>
        <v/>
      </c>
      <c r="AL49" s="795" t="str">
        <f aca="false">IF(AL48="","",VLOOKUP(AL48,'標準様式１シフト記号表（勤務時間帯）'!$D$6:$X$47,21,FALSE()))</f>
        <v/>
      </c>
      <c r="AM49" s="795" t="str">
        <f aca="false">IF(AM48="","",VLOOKUP(AM48,'標準様式１シフト記号表（勤務時間帯）'!$D$6:$X$47,21,FALSE()))</f>
        <v/>
      </c>
      <c r="AN49" s="795" t="str">
        <f aca="false">IF(AN48="","",VLOOKUP(AN48,'標準様式１シフト記号表（勤務時間帯）'!$D$6:$X$47,21,FALSE()))</f>
        <v/>
      </c>
      <c r="AO49" s="796" t="str">
        <f aca="false">IF(AO48="","",VLOOKUP(AO48,'標準様式１シフト記号表（勤務時間帯）'!$D$6:$X$47,21,FALSE()))</f>
        <v/>
      </c>
      <c r="AP49" s="794" t="str">
        <f aca="false">IF(AP48="","",VLOOKUP(AP48,'標準様式１シフト記号表（勤務時間帯）'!$D$6:$X$47,21,FALSE()))</f>
        <v/>
      </c>
      <c r="AQ49" s="795" t="str">
        <f aca="false">IF(AQ48="","",VLOOKUP(AQ48,'標準様式１シフト記号表（勤務時間帯）'!$D$6:$X$47,21,FALSE()))</f>
        <v/>
      </c>
      <c r="AR49" s="795" t="str">
        <f aca="false">IF(AR48="","",VLOOKUP(AR48,'標準様式１シフト記号表（勤務時間帯）'!$D$6:$X$47,21,FALSE()))</f>
        <v/>
      </c>
      <c r="AS49" s="795" t="str">
        <f aca="false">IF(AS48="","",VLOOKUP(AS48,'標準様式１シフト記号表（勤務時間帯）'!$D$6:$X$47,21,FALSE()))</f>
        <v/>
      </c>
      <c r="AT49" s="795" t="str">
        <f aca="false">IF(AT48="","",VLOOKUP(AT48,'標準様式１シフト記号表（勤務時間帯）'!$D$6:$X$47,21,FALSE()))</f>
        <v/>
      </c>
      <c r="AU49" s="795" t="str">
        <f aca="false">IF(AU48="","",VLOOKUP(AU48,'標準様式１シフト記号表（勤務時間帯）'!$D$6:$X$47,21,FALSE()))</f>
        <v/>
      </c>
      <c r="AV49" s="796" t="str">
        <f aca="false">IF(AV48="","",VLOOKUP(AV48,'標準様式１シフト記号表（勤務時間帯）'!$D$6:$X$47,21,FALSE()))</f>
        <v/>
      </c>
      <c r="AW49" s="794" t="str">
        <f aca="false">IF(AW48="","",VLOOKUP(AW48,'標準様式１シフト記号表（勤務時間帯）'!$D$6:$X$47,21,FALSE()))</f>
        <v/>
      </c>
      <c r="AX49" s="795" t="str">
        <f aca="false">IF(AX48="","",VLOOKUP(AX48,'標準様式１シフト記号表（勤務時間帯）'!$D$6:$X$47,21,FALSE()))</f>
        <v/>
      </c>
      <c r="AY49" s="795" t="str">
        <f aca="false">IF(AY48="","",VLOOKUP(AY48,'標準様式１シフト記号表（勤務時間帯）'!$D$6:$X$47,21,FALSE()))</f>
        <v/>
      </c>
      <c r="AZ49" s="797" t="n">
        <f aca="false">IF($BC$3="４週",SUM(U49:AV49),IF($BC$3="暦月",SUM(U49:AY49),""))</f>
        <v>0</v>
      </c>
      <c r="BA49" s="797"/>
      <c r="BB49" s="798" t="n">
        <f aca="false">IF($BC$3="４週",AZ49/4,IF($BC$3="暦月",(AZ49/($BC$8/7)),""))</f>
        <v>0</v>
      </c>
      <c r="BC49" s="798"/>
      <c r="BD49" s="826"/>
      <c r="BE49" s="826"/>
      <c r="BF49" s="826"/>
      <c r="BG49" s="826"/>
      <c r="BH49" s="826"/>
    </row>
    <row r="50" customFormat="false" ht="20.25" hidden="false" customHeight="true" outlineLevel="0" collapsed="false">
      <c r="B50" s="799"/>
      <c r="C50" s="812"/>
      <c r="D50" s="812"/>
      <c r="E50" s="812"/>
      <c r="F50" s="800"/>
      <c r="G50" s="801" t="n">
        <f aca="false">C48</f>
        <v>0</v>
      </c>
      <c r="H50" s="827"/>
      <c r="I50" s="815"/>
      <c r="J50" s="815"/>
      <c r="K50" s="815"/>
      <c r="L50" s="815"/>
      <c r="M50" s="816"/>
      <c r="N50" s="816"/>
      <c r="O50" s="816"/>
      <c r="P50" s="835" t="s">
        <v>673</v>
      </c>
      <c r="Q50" s="836"/>
      <c r="R50" s="836"/>
      <c r="S50" s="837"/>
      <c r="T50" s="838"/>
      <c r="U50" s="806" t="str">
        <f aca="false">IF(U48="","",VLOOKUP(U48,'標準様式１シフト記号表（勤務時間帯）'!$D$6:$Z$47,23,FALSE()))</f>
        <v/>
      </c>
      <c r="V50" s="807" t="str">
        <f aca="false">IF(V48="","",VLOOKUP(V48,'標準様式１シフト記号表（勤務時間帯）'!$D$6:$Z$47,23,FALSE()))</f>
        <v/>
      </c>
      <c r="W50" s="807" t="str">
        <f aca="false">IF(W48="","",VLOOKUP(W48,'標準様式１シフト記号表（勤務時間帯）'!$D$6:$Z$47,23,FALSE()))</f>
        <v/>
      </c>
      <c r="X50" s="807" t="str">
        <f aca="false">IF(X48="","",VLOOKUP(X48,'標準様式１シフト記号表（勤務時間帯）'!$D$6:$Z$47,23,FALSE()))</f>
        <v/>
      </c>
      <c r="Y50" s="807" t="str">
        <f aca="false">IF(Y48="","",VLOOKUP(Y48,'標準様式１シフト記号表（勤務時間帯）'!$D$6:$Z$47,23,FALSE()))</f>
        <v/>
      </c>
      <c r="Z50" s="807" t="str">
        <f aca="false">IF(Z48="","",VLOOKUP(Z48,'標準様式１シフト記号表（勤務時間帯）'!$D$6:$Z$47,23,FALSE()))</f>
        <v/>
      </c>
      <c r="AA50" s="808" t="str">
        <f aca="false">IF(AA48="","",VLOOKUP(AA48,'標準様式１シフト記号表（勤務時間帯）'!$D$6:$Z$47,23,FALSE()))</f>
        <v/>
      </c>
      <c r="AB50" s="806" t="str">
        <f aca="false">IF(AB48="","",VLOOKUP(AB48,'標準様式１シフト記号表（勤務時間帯）'!$D$6:$Z$47,23,FALSE()))</f>
        <v/>
      </c>
      <c r="AC50" s="807" t="str">
        <f aca="false">IF(AC48="","",VLOOKUP(AC48,'標準様式１シフト記号表（勤務時間帯）'!$D$6:$Z$47,23,FALSE()))</f>
        <v/>
      </c>
      <c r="AD50" s="807" t="str">
        <f aca="false">IF(AD48="","",VLOOKUP(AD48,'標準様式１シフト記号表（勤務時間帯）'!$D$6:$Z$47,23,FALSE()))</f>
        <v/>
      </c>
      <c r="AE50" s="807" t="str">
        <f aca="false">IF(AE48="","",VLOOKUP(AE48,'標準様式１シフト記号表（勤務時間帯）'!$D$6:$Z$47,23,FALSE()))</f>
        <v/>
      </c>
      <c r="AF50" s="807" t="str">
        <f aca="false">IF(AF48="","",VLOOKUP(AF48,'標準様式１シフト記号表（勤務時間帯）'!$D$6:$Z$47,23,FALSE()))</f>
        <v/>
      </c>
      <c r="AG50" s="807" t="str">
        <f aca="false">IF(AG48="","",VLOOKUP(AG48,'標準様式１シフト記号表（勤務時間帯）'!$D$6:$Z$47,23,FALSE()))</f>
        <v/>
      </c>
      <c r="AH50" s="808" t="str">
        <f aca="false">IF(AH48="","",VLOOKUP(AH48,'標準様式１シフト記号表（勤務時間帯）'!$D$6:$Z$47,23,FALSE()))</f>
        <v/>
      </c>
      <c r="AI50" s="806" t="str">
        <f aca="false">IF(AI48="","",VLOOKUP(AI48,'標準様式１シフト記号表（勤務時間帯）'!$D$6:$Z$47,23,FALSE()))</f>
        <v/>
      </c>
      <c r="AJ50" s="807" t="str">
        <f aca="false">IF(AJ48="","",VLOOKUP(AJ48,'標準様式１シフト記号表（勤務時間帯）'!$D$6:$Z$47,23,FALSE()))</f>
        <v/>
      </c>
      <c r="AK50" s="807" t="str">
        <f aca="false">IF(AK48="","",VLOOKUP(AK48,'標準様式１シフト記号表（勤務時間帯）'!$D$6:$Z$47,23,FALSE()))</f>
        <v/>
      </c>
      <c r="AL50" s="807" t="str">
        <f aca="false">IF(AL48="","",VLOOKUP(AL48,'標準様式１シフト記号表（勤務時間帯）'!$D$6:$Z$47,23,FALSE()))</f>
        <v/>
      </c>
      <c r="AM50" s="807" t="str">
        <f aca="false">IF(AM48="","",VLOOKUP(AM48,'標準様式１シフト記号表（勤務時間帯）'!$D$6:$Z$47,23,FALSE()))</f>
        <v/>
      </c>
      <c r="AN50" s="807" t="str">
        <f aca="false">IF(AN48="","",VLOOKUP(AN48,'標準様式１シフト記号表（勤務時間帯）'!$D$6:$Z$47,23,FALSE()))</f>
        <v/>
      </c>
      <c r="AO50" s="808" t="str">
        <f aca="false">IF(AO48="","",VLOOKUP(AO48,'標準様式１シフト記号表（勤務時間帯）'!$D$6:$Z$47,23,FALSE()))</f>
        <v/>
      </c>
      <c r="AP50" s="806" t="str">
        <f aca="false">IF(AP48="","",VLOOKUP(AP48,'標準様式１シフト記号表（勤務時間帯）'!$D$6:$Z$47,23,FALSE()))</f>
        <v/>
      </c>
      <c r="AQ50" s="807" t="str">
        <f aca="false">IF(AQ48="","",VLOOKUP(AQ48,'標準様式１シフト記号表（勤務時間帯）'!$D$6:$Z$47,23,FALSE()))</f>
        <v/>
      </c>
      <c r="AR50" s="807" t="str">
        <f aca="false">IF(AR48="","",VLOOKUP(AR48,'標準様式１シフト記号表（勤務時間帯）'!$D$6:$Z$47,23,FALSE()))</f>
        <v/>
      </c>
      <c r="AS50" s="807" t="str">
        <f aca="false">IF(AS48="","",VLOOKUP(AS48,'標準様式１シフト記号表（勤務時間帯）'!$D$6:$Z$47,23,FALSE()))</f>
        <v/>
      </c>
      <c r="AT50" s="807" t="str">
        <f aca="false">IF(AT48="","",VLOOKUP(AT48,'標準様式１シフト記号表（勤務時間帯）'!$D$6:$Z$47,23,FALSE()))</f>
        <v/>
      </c>
      <c r="AU50" s="807" t="str">
        <f aca="false">IF(AU48="","",VLOOKUP(AU48,'標準様式１シフト記号表（勤務時間帯）'!$D$6:$Z$47,23,FALSE()))</f>
        <v/>
      </c>
      <c r="AV50" s="808" t="str">
        <f aca="false">IF(AV48="","",VLOOKUP(AV48,'標準様式１シフト記号表（勤務時間帯）'!$D$6:$Z$47,23,FALSE()))</f>
        <v/>
      </c>
      <c r="AW50" s="806" t="str">
        <f aca="false">IF(AW48="","",VLOOKUP(AW48,'標準様式１シフト記号表（勤務時間帯）'!$D$6:$Z$47,23,FALSE()))</f>
        <v/>
      </c>
      <c r="AX50" s="807" t="str">
        <f aca="false">IF(AX48="","",VLOOKUP(AX48,'標準様式１シフト記号表（勤務時間帯）'!$D$6:$Z$47,23,FALSE()))</f>
        <v/>
      </c>
      <c r="AY50" s="807" t="str">
        <f aca="false">IF(AY48="","",VLOOKUP(AY48,'標準様式１シフト記号表（勤務時間帯）'!$D$6:$Z$47,23,FALSE()))</f>
        <v/>
      </c>
      <c r="AZ50" s="809" t="n">
        <f aca="false">IF($BC$3="４週",SUM(U50:AV50),IF($BC$3="暦月",SUM(U50:AY50),""))</f>
        <v>0</v>
      </c>
      <c r="BA50" s="809"/>
      <c r="BB50" s="810" t="n">
        <f aca="false">IF($BC$3="４週",AZ50/4,IF($BC$3="暦月",(AZ50/($BC$8/7)),""))</f>
        <v>0</v>
      </c>
      <c r="BC50" s="810"/>
      <c r="BD50" s="826"/>
      <c r="BE50" s="826"/>
      <c r="BF50" s="826"/>
      <c r="BG50" s="826"/>
      <c r="BH50" s="826"/>
    </row>
    <row r="51" customFormat="false" ht="20.25" hidden="false" customHeight="true" outlineLevel="0" collapsed="false">
      <c r="B51" s="811"/>
      <c r="C51" s="812"/>
      <c r="D51" s="812"/>
      <c r="E51" s="812"/>
      <c r="F51" s="788"/>
      <c r="G51" s="789"/>
      <c r="H51" s="827"/>
      <c r="I51" s="815"/>
      <c r="J51" s="815"/>
      <c r="K51" s="815"/>
      <c r="L51" s="815"/>
      <c r="M51" s="816"/>
      <c r="N51" s="816"/>
      <c r="O51" s="816"/>
      <c r="P51" s="817" t="s">
        <v>671</v>
      </c>
      <c r="Q51" s="828"/>
      <c r="R51" s="828"/>
      <c r="S51" s="829"/>
      <c r="T51" s="834"/>
      <c r="U51" s="821"/>
      <c r="V51" s="822"/>
      <c r="W51" s="822"/>
      <c r="X51" s="822"/>
      <c r="Y51" s="822"/>
      <c r="Z51" s="822"/>
      <c r="AA51" s="823"/>
      <c r="AB51" s="821"/>
      <c r="AC51" s="822"/>
      <c r="AD51" s="822"/>
      <c r="AE51" s="822"/>
      <c r="AF51" s="822"/>
      <c r="AG51" s="822"/>
      <c r="AH51" s="823"/>
      <c r="AI51" s="821"/>
      <c r="AJ51" s="822"/>
      <c r="AK51" s="822"/>
      <c r="AL51" s="822"/>
      <c r="AM51" s="822"/>
      <c r="AN51" s="822"/>
      <c r="AO51" s="823"/>
      <c r="AP51" s="821"/>
      <c r="AQ51" s="822"/>
      <c r="AR51" s="822"/>
      <c r="AS51" s="822"/>
      <c r="AT51" s="822"/>
      <c r="AU51" s="822"/>
      <c r="AV51" s="823"/>
      <c r="AW51" s="821"/>
      <c r="AX51" s="822"/>
      <c r="AY51" s="822"/>
      <c r="AZ51" s="824"/>
      <c r="BA51" s="824"/>
      <c r="BB51" s="825"/>
      <c r="BC51" s="825"/>
      <c r="BD51" s="826"/>
      <c r="BE51" s="826"/>
      <c r="BF51" s="826"/>
      <c r="BG51" s="826"/>
      <c r="BH51" s="826"/>
    </row>
    <row r="52" customFormat="false" ht="20.25" hidden="false" customHeight="true" outlineLevel="0" collapsed="false">
      <c r="B52" s="787" t="n">
        <f aca="false">B49+1</f>
        <v>11</v>
      </c>
      <c r="C52" s="812"/>
      <c r="D52" s="812"/>
      <c r="E52" s="812"/>
      <c r="F52" s="788" t="n">
        <f aca="false">C51</f>
        <v>0</v>
      </c>
      <c r="G52" s="789"/>
      <c r="H52" s="827"/>
      <c r="I52" s="815"/>
      <c r="J52" s="815"/>
      <c r="K52" s="815"/>
      <c r="L52" s="815"/>
      <c r="M52" s="816"/>
      <c r="N52" s="816"/>
      <c r="O52" s="816"/>
      <c r="P52" s="790" t="s">
        <v>672</v>
      </c>
      <c r="Q52" s="791"/>
      <c r="R52" s="791"/>
      <c r="S52" s="792"/>
      <c r="T52" s="793"/>
      <c r="U52" s="794" t="str">
        <f aca="false">IF(U51="","",VLOOKUP(U51,'標準様式１シフト記号表（勤務時間帯）'!$D$6:$X$47,21,FALSE()))</f>
        <v/>
      </c>
      <c r="V52" s="795" t="str">
        <f aca="false">IF(V51="","",VLOOKUP(V51,'標準様式１シフト記号表（勤務時間帯）'!$D$6:$X$47,21,FALSE()))</f>
        <v/>
      </c>
      <c r="W52" s="795" t="str">
        <f aca="false">IF(W51="","",VLOOKUP(W51,'標準様式１シフト記号表（勤務時間帯）'!$D$6:$X$47,21,FALSE()))</f>
        <v/>
      </c>
      <c r="X52" s="795" t="str">
        <f aca="false">IF(X51="","",VLOOKUP(X51,'標準様式１シフト記号表（勤務時間帯）'!$D$6:$X$47,21,FALSE()))</f>
        <v/>
      </c>
      <c r="Y52" s="795" t="str">
        <f aca="false">IF(Y51="","",VLOOKUP(Y51,'標準様式１シフト記号表（勤務時間帯）'!$D$6:$X$47,21,FALSE()))</f>
        <v/>
      </c>
      <c r="Z52" s="795" t="str">
        <f aca="false">IF(Z51="","",VLOOKUP(Z51,'標準様式１シフト記号表（勤務時間帯）'!$D$6:$X$47,21,FALSE()))</f>
        <v/>
      </c>
      <c r="AA52" s="796" t="str">
        <f aca="false">IF(AA51="","",VLOOKUP(AA51,'標準様式１シフト記号表（勤務時間帯）'!$D$6:$X$47,21,FALSE()))</f>
        <v/>
      </c>
      <c r="AB52" s="794" t="str">
        <f aca="false">IF(AB51="","",VLOOKUP(AB51,'標準様式１シフト記号表（勤務時間帯）'!$D$6:$X$47,21,FALSE()))</f>
        <v/>
      </c>
      <c r="AC52" s="795" t="str">
        <f aca="false">IF(AC51="","",VLOOKUP(AC51,'標準様式１シフト記号表（勤務時間帯）'!$D$6:$X$47,21,FALSE()))</f>
        <v/>
      </c>
      <c r="AD52" s="795" t="str">
        <f aca="false">IF(AD51="","",VLOOKUP(AD51,'標準様式１シフト記号表（勤務時間帯）'!$D$6:$X$47,21,FALSE()))</f>
        <v/>
      </c>
      <c r="AE52" s="795" t="str">
        <f aca="false">IF(AE51="","",VLOOKUP(AE51,'標準様式１シフト記号表（勤務時間帯）'!$D$6:$X$47,21,FALSE()))</f>
        <v/>
      </c>
      <c r="AF52" s="795" t="str">
        <f aca="false">IF(AF51="","",VLOOKUP(AF51,'標準様式１シフト記号表（勤務時間帯）'!$D$6:$X$47,21,FALSE()))</f>
        <v/>
      </c>
      <c r="AG52" s="795" t="str">
        <f aca="false">IF(AG51="","",VLOOKUP(AG51,'標準様式１シフト記号表（勤務時間帯）'!$D$6:$X$47,21,FALSE()))</f>
        <v/>
      </c>
      <c r="AH52" s="796" t="str">
        <f aca="false">IF(AH51="","",VLOOKUP(AH51,'標準様式１シフト記号表（勤務時間帯）'!$D$6:$X$47,21,FALSE()))</f>
        <v/>
      </c>
      <c r="AI52" s="794" t="str">
        <f aca="false">IF(AI51="","",VLOOKUP(AI51,'標準様式１シフト記号表（勤務時間帯）'!$D$6:$X$47,21,FALSE()))</f>
        <v/>
      </c>
      <c r="AJ52" s="795" t="str">
        <f aca="false">IF(AJ51="","",VLOOKUP(AJ51,'標準様式１シフト記号表（勤務時間帯）'!$D$6:$X$47,21,FALSE()))</f>
        <v/>
      </c>
      <c r="AK52" s="795" t="str">
        <f aca="false">IF(AK51="","",VLOOKUP(AK51,'標準様式１シフト記号表（勤務時間帯）'!$D$6:$X$47,21,FALSE()))</f>
        <v/>
      </c>
      <c r="AL52" s="795" t="str">
        <f aca="false">IF(AL51="","",VLOOKUP(AL51,'標準様式１シフト記号表（勤務時間帯）'!$D$6:$X$47,21,FALSE()))</f>
        <v/>
      </c>
      <c r="AM52" s="795" t="str">
        <f aca="false">IF(AM51="","",VLOOKUP(AM51,'標準様式１シフト記号表（勤務時間帯）'!$D$6:$X$47,21,FALSE()))</f>
        <v/>
      </c>
      <c r="AN52" s="795" t="str">
        <f aca="false">IF(AN51="","",VLOOKUP(AN51,'標準様式１シフト記号表（勤務時間帯）'!$D$6:$X$47,21,FALSE()))</f>
        <v/>
      </c>
      <c r="AO52" s="796" t="str">
        <f aca="false">IF(AO51="","",VLOOKUP(AO51,'標準様式１シフト記号表（勤務時間帯）'!$D$6:$X$47,21,FALSE()))</f>
        <v/>
      </c>
      <c r="AP52" s="794" t="str">
        <f aca="false">IF(AP51="","",VLOOKUP(AP51,'標準様式１シフト記号表（勤務時間帯）'!$D$6:$X$47,21,FALSE()))</f>
        <v/>
      </c>
      <c r="AQ52" s="795" t="str">
        <f aca="false">IF(AQ51="","",VLOOKUP(AQ51,'標準様式１シフト記号表（勤務時間帯）'!$D$6:$X$47,21,FALSE()))</f>
        <v/>
      </c>
      <c r="AR52" s="795" t="str">
        <f aca="false">IF(AR51="","",VLOOKUP(AR51,'標準様式１シフト記号表（勤務時間帯）'!$D$6:$X$47,21,FALSE()))</f>
        <v/>
      </c>
      <c r="AS52" s="795" t="str">
        <f aca="false">IF(AS51="","",VLOOKUP(AS51,'標準様式１シフト記号表（勤務時間帯）'!$D$6:$X$47,21,FALSE()))</f>
        <v/>
      </c>
      <c r="AT52" s="795" t="str">
        <f aca="false">IF(AT51="","",VLOOKUP(AT51,'標準様式１シフト記号表（勤務時間帯）'!$D$6:$X$47,21,FALSE()))</f>
        <v/>
      </c>
      <c r="AU52" s="795" t="str">
        <f aca="false">IF(AU51="","",VLOOKUP(AU51,'標準様式１シフト記号表（勤務時間帯）'!$D$6:$X$47,21,FALSE()))</f>
        <v/>
      </c>
      <c r="AV52" s="796" t="str">
        <f aca="false">IF(AV51="","",VLOOKUP(AV51,'標準様式１シフト記号表（勤務時間帯）'!$D$6:$X$47,21,FALSE()))</f>
        <v/>
      </c>
      <c r="AW52" s="794" t="str">
        <f aca="false">IF(AW51="","",VLOOKUP(AW51,'標準様式１シフト記号表（勤務時間帯）'!$D$6:$X$47,21,FALSE()))</f>
        <v/>
      </c>
      <c r="AX52" s="795" t="str">
        <f aca="false">IF(AX51="","",VLOOKUP(AX51,'標準様式１シフト記号表（勤務時間帯）'!$D$6:$X$47,21,FALSE()))</f>
        <v/>
      </c>
      <c r="AY52" s="795" t="str">
        <f aca="false">IF(AY51="","",VLOOKUP(AY51,'標準様式１シフト記号表（勤務時間帯）'!$D$6:$X$47,21,FALSE()))</f>
        <v/>
      </c>
      <c r="AZ52" s="797" t="n">
        <f aca="false">IF($BC$3="４週",SUM(U52:AV52),IF($BC$3="暦月",SUM(U52:AY52),""))</f>
        <v>0</v>
      </c>
      <c r="BA52" s="797"/>
      <c r="BB52" s="798" t="n">
        <f aca="false">IF($BC$3="４週",AZ52/4,IF($BC$3="暦月",(AZ52/($BC$8/7)),""))</f>
        <v>0</v>
      </c>
      <c r="BC52" s="798"/>
      <c r="BD52" s="826"/>
      <c r="BE52" s="826"/>
      <c r="BF52" s="826"/>
      <c r="BG52" s="826"/>
      <c r="BH52" s="826"/>
    </row>
    <row r="53" customFormat="false" ht="20.25" hidden="false" customHeight="true" outlineLevel="0" collapsed="false">
      <c r="B53" s="799"/>
      <c r="C53" s="812"/>
      <c r="D53" s="812"/>
      <c r="E53" s="812"/>
      <c r="F53" s="800"/>
      <c r="G53" s="801" t="n">
        <f aca="false">C51</f>
        <v>0</v>
      </c>
      <c r="H53" s="827"/>
      <c r="I53" s="815"/>
      <c r="J53" s="815"/>
      <c r="K53" s="815"/>
      <c r="L53" s="815"/>
      <c r="M53" s="816"/>
      <c r="N53" s="816"/>
      <c r="O53" s="816"/>
      <c r="P53" s="835" t="s">
        <v>673</v>
      </c>
      <c r="Q53" s="836"/>
      <c r="R53" s="836"/>
      <c r="S53" s="837"/>
      <c r="T53" s="838"/>
      <c r="U53" s="806" t="str">
        <f aca="false">IF(U51="","",VLOOKUP(U51,'標準様式１シフト記号表（勤務時間帯）'!$D$6:$Z$47,23,FALSE()))</f>
        <v/>
      </c>
      <c r="V53" s="807" t="str">
        <f aca="false">IF(V51="","",VLOOKUP(V51,'標準様式１シフト記号表（勤務時間帯）'!$D$6:$Z$47,23,FALSE()))</f>
        <v/>
      </c>
      <c r="W53" s="807" t="str">
        <f aca="false">IF(W51="","",VLOOKUP(W51,'標準様式１シフト記号表（勤務時間帯）'!$D$6:$Z$47,23,FALSE()))</f>
        <v/>
      </c>
      <c r="X53" s="807" t="str">
        <f aca="false">IF(X51="","",VLOOKUP(X51,'標準様式１シフト記号表（勤務時間帯）'!$D$6:$Z$47,23,FALSE()))</f>
        <v/>
      </c>
      <c r="Y53" s="807" t="str">
        <f aca="false">IF(Y51="","",VLOOKUP(Y51,'標準様式１シフト記号表（勤務時間帯）'!$D$6:$Z$47,23,FALSE()))</f>
        <v/>
      </c>
      <c r="Z53" s="807" t="str">
        <f aca="false">IF(Z51="","",VLOOKUP(Z51,'標準様式１シフト記号表（勤務時間帯）'!$D$6:$Z$47,23,FALSE()))</f>
        <v/>
      </c>
      <c r="AA53" s="808" t="str">
        <f aca="false">IF(AA51="","",VLOOKUP(AA51,'標準様式１シフト記号表（勤務時間帯）'!$D$6:$Z$47,23,FALSE()))</f>
        <v/>
      </c>
      <c r="AB53" s="806" t="str">
        <f aca="false">IF(AB51="","",VLOOKUP(AB51,'標準様式１シフト記号表（勤務時間帯）'!$D$6:$Z$47,23,FALSE()))</f>
        <v/>
      </c>
      <c r="AC53" s="807" t="str">
        <f aca="false">IF(AC51="","",VLOOKUP(AC51,'標準様式１シフト記号表（勤務時間帯）'!$D$6:$Z$47,23,FALSE()))</f>
        <v/>
      </c>
      <c r="AD53" s="807" t="str">
        <f aca="false">IF(AD51="","",VLOOKUP(AD51,'標準様式１シフト記号表（勤務時間帯）'!$D$6:$Z$47,23,FALSE()))</f>
        <v/>
      </c>
      <c r="AE53" s="807" t="str">
        <f aca="false">IF(AE51="","",VLOOKUP(AE51,'標準様式１シフト記号表（勤務時間帯）'!$D$6:$Z$47,23,FALSE()))</f>
        <v/>
      </c>
      <c r="AF53" s="807" t="str">
        <f aca="false">IF(AF51="","",VLOOKUP(AF51,'標準様式１シフト記号表（勤務時間帯）'!$D$6:$Z$47,23,FALSE()))</f>
        <v/>
      </c>
      <c r="AG53" s="807" t="str">
        <f aca="false">IF(AG51="","",VLOOKUP(AG51,'標準様式１シフト記号表（勤務時間帯）'!$D$6:$Z$47,23,FALSE()))</f>
        <v/>
      </c>
      <c r="AH53" s="808" t="str">
        <f aca="false">IF(AH51="","",VLOOKUP(AH51,'標準様式１シフト記号表（勤務時間帯）'!$D$6:$Z$47,23,FALSE()))</f>
        <v/>
      </c>
      <c r="AI53" s="806" t="str">
        <f aca="false">IF(AI51="","",VLOOKUP(AI51,'標準様式１シフト記号表（勤務時間帯）'!$D$6:$Z$47,23,FALSE()))</f>
        <v/>
      </c>
      <c r="AJ53" s="807" t="str">
        <f aca="false">IF(AJ51="","",VLOOKUP(AJ51,'標準様式１シフト記号表（勤務時間帯）'!$D$6:$Z$47,23,FALSE()))</f>
        <v/>
      </c>
      <c r="AK53" s="807" t="str">
        <f aca="false">IF(AK51="","",VLOOKUP(AK51,'標準様式１シフト記号表（勤務時間帯）'!$D$6:$Z$47,23,FALSE()))</f>
        <v/>
      </c>
      <c r="AL53" s="807" t="str">
        <f aca="false">IF(AL51="","",VLOOKUP(AL51,'標準様式１シフト記号表（勤務時間帯）'!$D$6:$Z$47,23,FALSE()))</f>
        <v/>
      </c>
      <c r="AM53" s="807" t="str">
        <f aca="false">IF(AM51="","",VLOOKUP(AM51,'標準様式１シフト記号表（勤務時間帯）'!$D$6:$Z$47,23,FALSE()))</f>
        <v/>
      </c>
      <c r="AN53" s="807" t="str">
        <f aca="false">IF(AN51="","",VLOOKUP(AN51,'標準様式１シフト記号表（勤務時間帯）'!$D$6:$Z$47,23,FALSE()))</f>
        <v/>
      </c>
      <c r="AO53" s="808" t="str">
        <f aca="false">IF(AO51="","",VLOOKUP(AO51,'標準様式１シフト記号表（勤務時間帯）'!$D$6:$Z$47,23,FALSE()))</f>
        <v/>
      </c>
      <c r="AP53" s="806" t="str">
        <f aca="false">IF(AP51="","",VLOOKUP(AP51,'標準様式１シフト記号表（勤務時間帯）'!$D$6:$Z$47,23,FALSE()))</f>
        <v/>
      </c>
      <c r="AQ53" s="807" t="str">
        <f aca="false">IF(AQ51="","",VLOOKUP(AQ51,'標準様式１シフト記号表（勤務時間帯）'!$D$6:$Z$47,23,FALSE()))</f>
        <v/>
      </c>
      <c r="AR53" s="807" t="str">
        <f aca="false">IF(AR51="","",VLOOKUP(AR51,'標準様式１シフト記号表（勤務時間帯）'!$D$6:$Z$47,23,FALSE()))</f>
        <v/>
      </c>
      <c r="AS53" s="807" t="str">
        <f aca="false">IF(AS51="","",VLOOKUP(AS51,'標準様式１シフト記号表（勤務時間帯）'!$D$6:$Z$47,23,FALSE()))</f>
        <v/>
      </c>
      <c r="AT53" s="807" t="str">
        <f aca="false">IF(AT51="","",VLOOKUP(AT51,'標準様式１シフト記号表（勤務時間帯）'!$D$6:$Z$47,23,FALSE()))</f>
        <v/>
      </c>
      <c r="AU53" s="807" t="str">
        <f aca="false">IF(AU51="","",VLOOKUP(AU51,'標準様式１シフト記号表（勤務時間帯）'!$D$6:$Z$47,23,FALSE()))</f>
        <v/>
      </c>
      <c r="AV53" s="808" t="str">
        <f aca="false">IF(AV51="","",VLOOKUP(AV51,'標準様式１シフト記号表（勤務時間帯）'!$D$6:$Z$47,23,FALSE()))</f>
        <v/>
      </c>
      <c r="AW53" s="806" t="str">
        <f aca="false">IF(AW51="","",VLOOKUP(AW51,'標準様式１シフト記号表（勤務時間帯）'!$D$6:$Z$47,23,FALSE()))</f>
        <v/>
      </c>
      <c r="AX53" s="807" t="str">
        <f aca="false">IF(AX51="","",VLOOKUP(AX51,'標準様式１シフト記号表（勤務時間帯）'!$D$6:$Z$47,23,FALSE()))</f>
        <v/>
      </c>
      <c r="AY53" s="807" t="str">
        <f aca="false">IF(AY51="","",VLOOKUP(AY51,'標準様式１シフト記号表（勤務時間帯）'!$D$6:$Z$47,23,FALSE()))</f>
        <v/>
      </c>
      <c r="AZ53" s="809" t="n">
        <f aca="false">IF($BC$3="４週",SUM(U53:AV53),IF($BC$3="暦月",SUM(U53:AY53),""))</f>
        <v>0</v>
      </c>
      <c r="BA53" s="809"/>
      <c r="BB53" s="810" t="n">
        <f aca="false">IF($BC$3="４週",AZ53/4,IF($BC$3="暦月",(AZ53/($BC$8/7)),""))</f>
        <v>0</v>
      </c>
      <c r="BC53" s="810"/>
      <c r="BD53" s="826"/>
      <c r="BE53" s="826"/>
      <c r="BF53" s="826"/>
      <c r="BG53" s="826"/>
      <c r="BH53" s="826"/>
    </row>
    <row r="54" customFormat="false" ht="20.25" hidden="false" customHeight="true" outlineLevel="0" collapsed="false">
      <c r="B54" s="811"/>
      <c r="C54" s="812"/>
      <c r="D54" s="812"/>
      <c r="E54" s="812"/>
      <c r="F54" s="788"/>
      <c r="G54" s="789"/>
      <c r="H54" s="827"/>
      <c r="I54" s="815"/>
      <c r="J54" s="815"/>
      <c r="K54" s="815"/>
      <c r="L54" s="815"/>
      <c r="M54" s="816"/>
      <c r="N54" s="816"/>
      <c r="O54" s="816"/>
      <c r="P54" s="817" t="s">
        <v>671</v>
      </c>
      <c r="Q54" s="828"/>
      <c r="R54" s="828"/>
      <c r="S54" s="829"/>
      <c r="T54" s="834"/>
      <c r="U54" s="821"/>
      <c r="V54" s="822"/>
      <c r="W54" s="822"/>
      <c r="X54" s="822"/>
      <c r="Y54" s="822"/>
      <c r="Z54" s="822"/>
      <c r="AA54" s="823"/>
      <c r="AB54" s="821"/>
      <c r="AC54" s="822"/>
      <c r="AD54" s="822"/>
      <c r="AE54" s="822"/>
      <c r="AF54" s="822"/>
      <c r="AG54" s="822"/>
      <c r="AH54" s="823"/>
      <c r="AI54" s="821"/>
      <c r="AJ54" s="822"/>
      <c r="AK54" s="822"/>
      <c r="AL54" s="822"/>
      <c r="AM54" s="822"/>
      <c r="AN54" s="822"/>
      <c r="AO54" s="823"/>
      <c r="AP54" s="821"/>
      <c r="AQ54" s="822"/>
      <c r="AR54" s="822"/>
      <c r="AS54" s="822"/>
      <c r="AT54" s="822"/>
      <c r="AU54" s="822"/>
      <c r="AV54" s="823"/>
      <c r="AW54" s="821"/>
      <c r="AX54" s="822"/>
      <c r="AY54" s="822"/>
      <c r="AZ54" s="824"/>
      <c r="BA54" s="824"/>
      <c r="BB54" s="825"/>
      <c r="BC54" s="825"/>
      <c r="BD54" s="826"/>
      <c r="BE54" s="826"/>
      <c r="BF54" s="826"/>
      <c r="BG54" s="826"/>
      <c r="BH54" s="826"/>
    </row>
    <row r="55" customFormat="false" ht="20.25" hidden="false" customHeight="true" outlineLevel="0" collapsed="false">
      <c r="B55" s="787" t="n">
        <f aca="false">B52+1</f>
        <v>12</v>
      </c>
      <c r="C55" s="812"/>
      <c r="D55" s="812"/>
      <c r="E55" s="812"/>
      <c r="F55" s="788" t="n">
        <f aca="false">C54</f>
        <v>0</v>
      </c>
      <c r="G55" s="789"/>
      <c r="H55" s="827"/>
      <c r="I55" s="815"/>
      <c r="J55" s="815"/>
      <c r="K55" s="815"/>
      <c r="L55" s="815"/>
      <c r="M55" s="816"/>
      <c r="N55" s="816"/>
      <c r="O55" s="816"/>
      <c r="P55" s="790" t="s">
        <v>672</v>
      </c>
      <c r="Q55" s="791"/>
      <c r="R55" s="791"/>
      <c r="S55" s="792"/>
      <c r="T55" s="793"/>
      <c r="U55" s="794" t="str">
        <f aca="false">IF(U54="","",VLOOKUP(U54,'標準様式１シフト記号表（勤務時間帯）'!$D$6:$X$47,21,FALSE()))</f>
        <v/>
      </c>
      <c r="V55" s="795" t="str">
        <f aca="false">IF(V54="","",VLOOKUP(V54,'標準様式１シフト記号表（勤務時間帯）'!$D$6:$X$47,21,FALSE()))</f>
        <v/>
      </c>
      <c r="W55" s="795" t="str">
        <f aca="false">IF(W54="","",VLOOKUP(W54,'標準様式１シフト記号表（勤務時間帯）'!$D$6:$X$47,21,FALSE()))</f>
        <v/>
      </c>
      <c r="X55" s="795" t="str">
        <f aca="false">IF(X54="","",VLOOKUP(X54,'標準様式１シフト記号表（勤務時間帯）'!$D$6:$X$47,21,FALSE()))</f>
        <v/>
      </c>
      <c r="Y55" s="795" t="str">
        <f aca="false">IF(Y54="","",VLOOKUP(Y54,'標準様式１シフト記号表（勤務時間帯）'!$D$6:$X$47,21,FALSE()))</f>
        <v/>
      </c>
      <c r="Z55" s="795" t="str">
        <f aca="false">IF(Z54="","",VLOOKUP(Z54,'標準様式１シフト記号表（勤務時間帯）'!$D$6:$X$47,21,FALSE()))</f>
        <v/>
      </c>
      <c r="AA55" s="796" t="str">
        <f aca="false">IF(AA54="","",VLOOKUP(AA54,'標準様式１シフト記号表（勤務時間帯）'!$D$6:$X$47,21,FALSE()))</f>
        <v/>
      </c>
      <c r="AB55" s="794" t="str">
        <f aca="false">IF(AB54="","",VLOOKUP(AB54,'標準様式１シフト記号表（勤務時間帯）'!$D$6:$X$47,21,FALSE()))</f>
        <v/>
      </c>
      <c r="AC55" s="795" t="str">
        <f aca="false">IF(AC54="","",VLOOKUP(AC54,'標準様式１シフト記号表（勤務時間帯）'!$D$6:$X$47,21,FALSE()))</f>
        <v/>
      </c>
      <c r="AD55" s="795" t="str">
        <f aca="false">IF(AD54="","",VLOOKUP(AD54,'標準様式１シフト記号表（勤務時間帯）'!$D$6:$X$47,21,FALSE()))</f>
        <v/>
      </c>
      <c r="AE55" s="795" t="str">
        <f aca="false">IF(AE54="","",VLOOKUP(AE54,'標準様式１シフト記号表（勤務時間帯）'!$D$6:$X$47,21,FALSE()))</f>
        <v/>
      </c>
      <c r="AF55" s="795" t="str">
        <f aca="false">IF(AF54="","",VLOOKUP(AF54,'標準様式１シフト記号表（勤務時間帯）'!$D$6:$X$47,21,FALSE()))</f>
        <v/>
      </c>
      <c r="AG55" s="795" t="str">
        <f aca="false">IF(AG54="","",VLOOKUP(AG54,'標準様式１シフト記号表（勤務時間帯）'!$D$6:$X$47,21,FALSE()))</f>
        <v/>
      </c>
      <c r="AH55" s="796" t="str">
        <f aca="false">IF(AH54="","",VLOOKUP(AH54,'標準様式１シフト記号表（勤務時間帯）'!$D$6:$X$47,21,FALSE()))</f>
        <v/>
      </c>
      <c r="AI55" s="794" t="str">
        <f aca="false">IF(AI54="","",VLOOKUP(AI54,'標準様式１シフト記号表（勤務時間帯）'!$D$6:$X$47,21,FALSE()))</f>
        <v/>
      </c>
      <c r="AJ55" s="795" t="str">
        <f aca="false">IF(AJ54="","",VLOOKUP(AJ54,'標準様式１シフト記号表（勤務時間帯）'!$D$6:$X$47,21,FALSE()))</f>
        <v/>
      </c>
      <c r="AK55" s="795" t="str">
        <f aca="false">IF(AK54="","",VLOOKUP(AK54,'標準様式１シフト記号表（勤務時間帯）'!$D$6:$X$47,21,FALSE()))</f>
        <v/>
      </c>
      <c r="AL55" s="795" t="str">
        <f aca="false">IF(AL54="","",VLOOKUP(AL54,'標準様式１シフト記号表（勤務時間帯）'!$D$6:$X$47,21,FALSE()))</f>
        <v/>
      </c>
      <c r="AM55" s="795" t="str">
        <f aca="false">IF(AM54="","",VLOOKUP(AM54,'標準様式１シフト記号表（勤務時間帯）'!$D$6:$X$47,21,FALSE()))</f>
        <v/>
      </c>
      <c r="AN55" s="795" t="str">
        <f aca="false">IF(AN54="","",VLOOKUP(AN54,'標準様式１シフト記号表（勤務時間帯）'!$D$6:$X$47,21,FALSE()))</f>
        <v/>
      </c>
      <c r="AO55" s="796" t="str">
        <f aca="false">IF(AO54="","",VLOOKUP(AO54,'標準様式１シフト記号表（勤務時間帯）'!$D$6:$X$47,21,FALSE()))</f>
        <v/>
      </c>
      <c r="AP55" s="794" t="str">
        <f aca="false">IF(AP54="","",VLOOKUP(AP54,'標準様式１シフト記号表（勤務時間帯）'!$D$6:$X$47,21,FALSE()))</f>
        <v/>
      </c>
      <c r="AQ55" s="795" t="str">
        <f aca="false">IF(AQ54="","",VLOOKUP(AQ54,'標準様式１シフト記号表（勤務時間帯）'!$D$6:$X$47,21,FALSE()))</f>
        <v/>
      </c>
      <c r="AR55" s="795" t="str">
        <f aca="false">IF(AR54="","",VLOOKUP(AR54,'標準様式１シフト記号表（勤務時間帯）'!$D$6:$X$47,21,FALSE()))</f>
        <v/>
      </c>
      <c r="AS55" s="795" t="str">
        <f aca="false">IF(AS54="","",VLOOKUP(AS54,'標準様式１シフト記号表（勤務時間帯）'!$D$6:$X$47,21,FALSE()))</f>
        <v/>
      </c>
      <c r="AT55" s="795" t="str">
        <f aca="false">IF(AT54="","",VLOOKUP(AT54,'標準様式１シフト記号表（勤務時間帯）'!$D$6:$X$47,21,FALSE()))</f>
        <v/>
      </c>
      <c r="AU55" s="795" t="str">
        <f aca="false">IF(AU54="","",VLOOKUP(AU54,'標準様式１シフト記号表（勤務時間帯）'!$D$6:$X$47,21,FALSE()))</f>
        <v/>
      </c>
      <c r="AV55" s="796" t="str">
        <f aca="false">IF(AV54="","",VLOOKUP(AV54,'標準様式１シフト記号表（勤務時間帯）'!$D$6:$X$47,21,FALSE()))</f>
        <v/>
      </c>
      <c r="AW55" s="794" t="str">
        <f aca="false">IF(AW54="","",VLOOKUP(AW54,'標準様式１シフト記号表（勤務時間帯）'!$D$6:$X$47,21,FALSE()))</f>
        <v/>
      </c>
      <c r="AX55" s="795" t="str">
        <f aca="false">IF(AX54="","",VLOOKUP(AX54,'標準様式１シフト記号表（勤務時間帯）'!$D$6:$X$47,21,FALSE()))</f>
        <v/>
      </c>
      <c r="AY55" s="795" t="str">
        <f aca="false">IF(AY54="","",VLOOKUP(AY54,'標準様式１シフト記号表（勤務時間帯）'!$D$6:$X$47,21,FALSE()))</f>
        <v/>
      </c>
      <c r="AZ55" s="797" t="n">
        <f aca="false">IF($BC$3="４週",SUM(U55:AV55),IF($BC$3="暦月",SUM(U55:AY55),""))</f>
        <v>0</v>
      </c>
      <c r="BA55" s="797"/>
      <c r="BB55" s="798" t="n">
        <f aca="false">IF($BC$3="４週",AZ55/4,IF($BC$3="暦月",(AZ55/($BC$8/7)),""))</f>
        <v>0</v>
      </c>
      <c r="BC55" s="798"/>
      <c r="BD55" s="826"/>
      <c r="BE55" s="826"/>
      <c r="BF55" s="826"/>
      <c r="BG55" s="826"/>
      <c r="BH55" s="826"/>
    </row>
    <row r="56" customFormat="false" ht="20.25" hidden="false" customHeight="true" outlineLevel="0" collapsed="false">
      <c r="B56" s="799"/>
      <c r="C56" s="812"/>
      <c r="D56" s="812"/>
      <c r="E56" s="812"/>
      <c r="F56" s="800"/>
      <c r="G56" s="801" t="n">
        <f aca="false">C54</f>
        <v>0</v>
      </c>
      <c r="H56" s="827"/>
      <c r="I56" s="815"/>
      <c r="J56" s="815"/>
      <c r="K56" s="815"/>
      <c r="L56" s="815"/>
      <c r="M56" s="816"/>
      <c r="N56" s="816"/>
      <c r="O56" s="816"/>
      <c r="P56" s="835" t="s">
        <v>673</v>
      </c>
      <c r="Q56" s="836"/>
      <c r="R56" s="836"/>
      <c r="S56" s="837"/>
      <c r="T56" s="838"/>
      <c r="U56" s="806" t="str">
        <f aca="false">IF(U54="","",VLOOKUP(U54,'標準様式１シフト記号表（勤務時間帯）'!$D$6:$Z$47,23,FALSE()))</f>
        <v/>
      </c>
      <c r="V56" s="807" t="str">
        <f aca="false">IF(V54="","",VLOOKUP(V54,'標準様式１シフト記号表（勤務時間帯）'!$D$6:$Z$47,23,FALSE()))</f>
        <v/>
      </c>
      <c r="W56" s="807" t="str">
        <f aca="false">IF(W54="","",VLOOKUP(W54,'標準様式１シフト記号表（勤務時間帯）'!$D$6:$Z$47,23,FALSE()))</f>
        <v/>
      </c>
      <c r="X56" s="807" t="str">
        <f aca="false">IF(X54="","",VLOOKUP(X54,'標準様式１シフト記号表（勤務時間帯）'!$D$6:$Z$47,23,FALSE()))</f>
        <v/>
      </c>
      <c r="Y56" s="807" t="str">
        <f aca="false">IF(Y54="","",VLOOKUP(Y54,'標準様式１シフト記号表（勤務時間帯）'!$D$6:$Z$47,23,FALSE()))</f>
        <v/>
      </c>
      <c r="Z56" s="807" t="str">
        <f aca="false">IF(Z54="","",VLOOKUP(Z54,'標準様式１シフト記号表（勤務時間帯）'!$D$6:$Z$47,23,FALSE()))</f>
        <v/>
      </c>
      <c r="AA56" s="808" t="str">
        <f aca="false">IF(AA54="","",VLOOKUP(AA54,'標準様式１シフト記号表（勤務時間帯）'!$D$6:$Z$47,23,FALSE()))</f>
        <v/>
      </c>
      <c r="AB56" s="806" t="str">
        <f aca="false">IF(AB54="","",VLOOKUP(AB54,'標準様式１シフト記号表（勤務時間帯）'!$D$6:$Z$47,23,FALSE()))</f>
        <v/>
      </c>
      <c r="AC56" s="807" t="str">
        <f aca="false">IF(AC54="","",VLOOKUP(AC54,'標準様式１シフト記号表（勤務時間帯）'!$D$6:$Z$47,23,FALSE()))</f>
        <v/>
      </c>
      <c r="AD56" s="807" t="str">
        <f aca="false">IF(AD54="","",VLOOKUP(AD54,'標準様式１シフト記号表（勤務時間帯）'!$D$6:$Z$47,23,FALSE()))</f>
        <v/>
      </c>
      <c r="AE56" s="807" t="str">
        <f aca="false">IF(AE54="","",VLOOKUP(AE54,'標準様式１シフト記号表（勤務時間帯）'!$D$6:$Z$47,23,FALSE()))</f>
        <v/>
      </c>
      <c r="AF56" s="807" t="str">
        <f aca="false">IF(AF54="","",VLOOKUP(AF54,'標準様式１シフト記号表（勤務時間帯）'!$D$6:$Z$47,23,FALSE()))</f>
        <v/>
      </c>
      <c r="AG56" s="807" t="str">
        <f aca="false">IF(AG54="","",VLOOKUP(AG54,'標準様式１シフト記号表（勤務時間帯）'!$D$6:$Z$47,23,FALSE()))</f>
        <v/>
      </c>
      <c r="AH56" s="808" t="str">
        <f aca="false">IF(AH54="","",VLOOKUP(AH54,'標準様式１シフト記号表（勤務時間帯）'!$D$6:$Z$47,23,FALSE()))</f>
        <v/>
      </c>
      <c r="AI56" s="806" t="str">
        <f aca="false">IF(AI54="","",VLOOKUP(AI54,'標準様式１シフト記号表（勤務時間帯）'!$D$6:$Z$47,23,FALSE()))</f>
        <v/>
      </c>
      <c r="AJ56" s="807" t="str">
        <f aca="false">IF(AJ54="","",VLOOKUP(AJ54,'標準様式１シフト記号表（勤務時間帯）'!$D$6:$Z$47,23,FALSE()))</f>
        <v/>
      </c>
      <c r="AK56" s="807" t="str">
        <f aca="false">IF(AK54="","",VLOOKUP(AK54,'標準様式１シフト記号表（勤務時間帯）'!$D$6:$Z$47,23,FALSE()))</f>
        <v/>
      </c>
      <c r="AL56" s="807" t="str">
        <f aca="false">IF(AL54="","",VLOOKUP(AL54,'標準様式１シフト記号表（勤務時間帯）'!$D$6:$Z$47,23,FALSE()))</f>
        <v/>
      </c>
      <c r="AM56" s="807" t="str">
        <f aca="false">IF(AM54="","",VLOOKUP(AM54,'標準様式１シフト記号表（勤務時間帯）'!$D$6:$Z$47,23,FALSE()))</f>
        <v/>
      </c>
      <c r="AN56" s="807" t="str">
        <f aca="false">IF(AN54="","",VLOOKUP(AN54,'標準様式１シフト記号表（勤務時間帯）'!$D$6:$Z$47,23,FALSE()))</f>
        <v/>
      </c>
      <c r="AO56" s="808" t="str">
        <f aca="false">IF(AO54="","",VLOOKUP(AO54,'標準様式１シフト記号表（勤務時間帯）'!$D$6:$Z$47,23,FALSE()))</f>
        <v/>
      </c>
      <c r="AP56" s="806" t="str">
        <f aca="false">IF(AP54="","",VLOOKUP(AP54,'標準様式１シフト記号表（勤務時間帯）'!$D$6:$Z$47,23,FALSE()))</f>
        <v/>
      </c>
      <c r="AQ56" s="807" t="str">
        <f aca="false">IF(AQ54="","",VLOOKUP(AQ54,'標準様式１シフト記号表（勤務時間帯）'!$D$6:$Z$47,23,FALSE()))</f>
        <v/>
      </c>
      <c r="AR56" s="807" t="str">
        <f aca="false">IF(AR54="","",VLOOKUP(AR54,'標準様式１シフト記号表（勤務時間帯）'!$D$6:$Z$47,23,FALSE()))</f>
        <v/>
      </c>
      <c r="AS56" s="807" t="str">
        <f aca="false">IF(AS54="","",VLOOKUP(AS54,'標準様式１シフト記号表（勤務時間帯）'!$D$6:$Z$47,23,FALSE()))</f>
        <v/>
      </c>
      <c r="AT56" s="807" t="str">
        <f aca="false">IF(AT54="","",VLOOKUP(AT54,'標準様式１シフト記号表（勤務時間帯）'!$D$6:$Z$47,23,FALSE()))</f>
        <v/>
      </c>
      <c r="AU56" s="807" t="str">
        <f aca="false">IF(AU54="","",VLOOKUP(AU54,'標準様式１シフト記号表（勤務時間帯）'!$D$6:$Z$47,23,FALSE()))</f>
        <v/>
      </c>
      <c r="AV56" s="808" t="str">
        <f aca="false">IF(AV54="","",VLOOKUP(AV54,'標準様式１シフト記号表（勤務時間帯）'!$D$6:$Z$47,23,FALSE()))</f>
        <v/>
      </c>
      <c r="AW56" s="806" t="str">
        <f aca="false">IF(AW54="","",VLOOKUP(AW54,'標準様式１シフト記号表（勤務時間帯）'!$D$6:$Z$47,23,FALSE()))</f>
        <v/>
      </c>
      <c r="AX56" s="807" t="str">
        <f aca="false">IF(AX54="","",VLOOKUP(AX54,'標準様式１シフト記号表（勤務時間帯）'!$D$6:$Z$47,23,FALSE()))</f>
        <v/>
      </c>
      <c r="AY56" s="807" t="str">
        <f aca="false">IF(AY54="","",VLOOKUP(AY54,'標準様式１シフト記号表（勤務時間帯）'!$D$6:$Z$47,23,FALSE()))</f>
        <v/>
      </c>
      <c r="AZ56" s="809" t="n">
        <f aca="false">IF($BC$3="４週",SUM(U56:AV56),IF($BC$3="暦月",SUM(U56:AY56),""))</f>
        <v>0</v>
      </c>
      <c r="BA56" s="809"/>
      <c r="BB56" s="810" t="n">
        <f aca="false">IF($BC$3="４週",AZ56/4,IF($BC$3="暦月",(AZ56/($BC$8/7)),""))</f>
        <v>0</v>
      </c>
      <c r="BC56" s="810"/>
      <c r="BD56" s="826"/>
      <c r="BE56" s="826"/>
      <c r="BF56" s="826"/>
      <c r="BG56" s="826"/>
      <c r="BH56" s="826"/>
    </row>
    <row r="57" customFormat="false" ht="20.25" hidden="false" customHeight="true" outlineLevel="0" collapsed="false">
      <c r="B57" s="811"/>
      <c r="C57" s="812"/>
      <c r="D57" s="812"/>
      <c r="E57" s="812"/>
      <c r="F57" s="788"/>
      <c r="G57" s="789"/>
      <c r="H57" s="827"/>
      <c r="I57" s="815"/>
      <c r="J57" s="815"/>
      <c r="K57" s="815"/>
      <c r="L57" s="815"/>
      <c r="M57" s="816"/>
      <c r="N57" s="816"/>
      <c r="O57" s="816"/>
      <c r="P57" s="817" t="s">
        <v>671</v>
      </c>
      <c r="Q57" s="828"/>
      <c r="R57" s="828"/>
      <c r="S57" s="829"/>
      <c r="T57" s="834"/>
      <c r="U57" s="821"/>
      <c r="V57" s="822"/>
      <c r="W57" s="822"/>
      <c r="X57" s="822"/>
      <c r="Y57" s="822"/>
      <c r="Z57" s="822"/>
      <c r="AA57" s="823"/>
      <c r="AB57" s="821"/>
      <c r="AC57" s="822"/>
      <c r="AD57" s="822"/>
      <c r="AE57" s="822"/>
      <c r="AF57" s="822"/>
      <c r="AG57" s="822"/>
      <c r="AH57" s="823"/>
      <c r="AI57" s="821"/>
      <c r="AJ57" s="822"/>
      <c r="AK57" s="822"/>
      <c r="AL57" s="822"/>
      <c r="AM57" s="822"/>
      <c r="AN57" s="822"/>
      <c r="AO57" s="823"/>
      <c r="AP57" s="821"/>
      <c r="AQ57" s="822"/>
      <c r="AR57" s="822"/>
      <c r="AS57" s="822"/>
      <c r="AT57" s="822"/>
      <c r="AU57" s="822"/>
      <c r="AV57" s="823"/>
      <c r="AW57" s="821"/>
      <c r="AX57" s="822"/>
      <c r="AY57" s="822"/>
      <c r="AZ57" s="824"/>
      <c r="BA57" s="824"/>
      <c r="BB57" s="825"/>
      <c r="BC57" s="825"/>
      <c r="BD57" s="826"/>
      <c r="BE57" s="826"/>
      <c r="BF57" s="826"/>
      <c r="BG57" s="826"/>
      <c r="BH57" s="826"/>
    </row>
    <row r="58" customFormat="false" ht="20.25" hidden="false" customHeight="true" outlineLevel="0" collapsed="false">
      <c r="B58" s="787" t="n">
        <f aca="false">B55+1</f>
        <v>13</v>
      </c>
      <c r="C58" s="812"/>
      <c r="D58" s="812"/>
      <c r="E58" s="812"/>
      <c r="F58" s="788" t="n">
        <f aca="false">C57</f>
        <v>0</v>
      </c>
      <c r="G58" s="789"/>
      <c r="H58" s="827"/>
      <c r="I58" s="815"/>
      <c r="J58" s="815"/>
      <c r="K58" s="815"/>
      <c r="L58" s="815"/>
      <c r="M58" s="816"/>
      <c r="N58" s="816"/>
      <c r="O58" s="816"/>
      <c r="P58" s="790" t="s">
        <v>672</v>
      </c>
      <c r="Q58" s="791"/>
      <c r="R58" s="791"/>
      <c r="S58" s="792"/>
      <c r="T58" s="793"/>
      <c r="U58" s="794" t="str">
        <f aca="false">IF(U57="","",VLOOKUP(U57,'標準様式１シフト記号表（勤務時間帯）'!$D$6:$X$47,21,FALSE()))</f>
        <v/>
      </c>
      <c r="V58" s="795" t="str">
        <f aca="false">IF(V57="","",VLOOKUP(V57,'標準様式１シフト記号表（勤務時間帯）'!$D$6:$X$47,21,FALSE()))</f>
        <v/>
      </c>
      <c r="W58" s="795" t="str">
        <f aca="false">IF(W57="","",VLOOKUP(W57,'標準様式１シフト記号表（勤務時間帯）'!$D$6:$X$47,21,FALSE()))</f>
        <v/>
      </c>
      <c r="X58" s="795" t="str">
        <f aca="false">IF(X57="","",VLOOKUP(X57,'標準様式１シフト記号表（勤務時間帯）'!$D$6:$X$47,21,FALSE()))</f>
        <v/>
      </c>
      <c r="Y58" s="795" t="str">
        <f aca="false">IF(Y57="","",VLOOKUP(Y57,'標準様式１シフト記号表（勤務時間帯）'!$D$6:$X$47,21,FALSE()))</f>
        <v/>
      </c>
      <c r="Z58" s="795" t="str">
        <f aca="false">IF(Z57="","",VLOOKUP(Z57,'標準様式１シフト記号表（勤務時間帯）'!$D$6:$X$47,21,FALSE()))</f>
        <v/>
      </c>
      <c r="AA58" s="796" t="str">
        <f aca="false">IF(AA57="","",VLOOKUP(AA57,'標準様式１シフト記号表（勤務時間帯）'!$D$6:$X$47,21,FALSE()))</f>
        <v/>
      </c>
      <c r="AB58" s="794" t="str">
        <f aca="false">IF(AB57="","",VLOOKUP(AB57,'標準様式１シフト記号表（勤務時間帯）'!$D$6:$X$47,21,FALSE()))</f>
        <v/>
      </c>
      <c r="AC58" s="795" t="str">
        <f aca="false">IF(AC57="","",VLOOKUP(AC57,'標準様式１シフト記号表（勤務時間帯）'!$D$6:$X$47,21,FALSE()))</f>
        <v/>
      </c>
      <c r="AD58" s="795" t="str">
        <f aca="false">IF(AD57="","",VLOOKUP(AD57,'標準様式１シフト記号表（勤務時間帯）'!$D$6:$X$47,21,FALSE()))</f>
        <v/>
      </c>
      <c r="AE58" s="795" t="str">
        <f aca="false">IF(AE57="","",VLOOKUP(AE57,'標準様式１シフト記号表（勤務時間帯）'!$D$6:$X$47,21,FALSE()))</f>
        <v/>
      </c>
      <c r="AF58" s="795" t="str">
        <f aca="false">IF(AF57="","",VLOOKUP(AF57,'標準様式１シフト記号表（勤務時間帯）'!$D$6:$X$47,21,FALSE()))</f>
        <v/>
      </c>
      <c r="AG58" s="795" t="str">
        <f aca="false">IF(AG57="","",VLOOKUP(AG57,'標準様式１シフト記号表（勤務時間帯）'!$D$6:$X$47,21,FALSE()))</f>
        <v/>
      </c>
      <c r="AH58" s="796" t="str">
        <f aca="false">IF(AH57="","",VLOOKUP(AH57,'標準様式１シフト記号表（勤務時間帯）'!$D$6:$X$47,21,FALSE()))</f>
        <v/>
      </c>
      <c r="AI58" s="794" t="str">
        <f aca="false">IF(AI57="","",VLOOKUP(AI57,'標準様式１シフト記号表（勤務時間帯）'!$D$6:$X$47,21,FALSE()))</f>
        <v/>
      </c>
      <c r="AJ58" s="795" t="str">
        <f aca="false">IF(AJ57="","",VLOOKUP(AJ57,'標準様式１シフト記号表（勤務時間帯）'!$D$6:$X$47,21,FALSE()))</f>
        <v/>
      </c>
      <c r="AK58" s="795" t="str">
        <f aca="false">IF(AK57="","",VLOOKUP(AK57,'標準様式１シフト記号表（勤務時間帯）'!$D$6:$X$47,21,FALSE()))</f>
        <v/>
      </c>
      <c r="AL58" s="795" t="str">
        <f aca="false">IF(AL57="","",VLOOKUP(AL57,'標準様式１シフト記号表（勤務時間帯）'!$D$6:$X$47,21,FALSE()))</f>
        <v/>
      </c>
      <c r="AM58" s="795" t="str">
        <f aca="false">IF(AM57="","",VLOOKUP(AM57,'標準様式１シフト記号表（勤務時間帯）'!$D$6:$X$47,21,FALSE()))</f>
        <v/>
      </c>
      <c r="AN58" s="795" t="str">
        <f aca="false">IF(AN57="","",VLOOKUP(AN57,'標準様式１シフト記号表（勤務時間帯）'!$D$6:$X$47,21,FALSE()))</f>
        <v/>
      </c>
      <c r="AO58" s="796" t="str">
        <f aca="false">IF(AO57="","",VLOOKUP(AO57,'標準様式１シフト記号表（勤務時間帯）'!$D$6:$X$47,21,FALSE()))</f>
        <v/>
      </c>
      <c r="AP58" s="794" t="str">
        <f aca="false">IF(AP57="","",VLOOKUP(AP57,'標準様式１シフト記号表（勤務時間帯）'!$D$6:$X$47,21,FALSE()))</f>
        <v/>
      </c>
      <c r="AQ58" s="795" t="str">
        <f aca="false">IF(AQ57="","",VLOOKUP(AQ57,'標準様式１シフト記号表（勤務時間帯）'!$D$6:$X$47,21,FALSE()))</f>
        <v/>
      </c>
      <c r="AR58" s="795" t="str">
        <f aca="false">IF(AR57="","",VLOOKUP(AR57,'標準様式１シフト記号表（勤務時間帯）'!$D$6:$X$47,21,FALSE()))</f>
        <v/>
      </c>
      <c r="AS58" s="795" t="str">
        <f aca="false">IF(AS57="","",VLOOKUP(AS57,'標準様式１シフト記号表（勤務時間帯）'!$D$6:$X$47,21,FALSE()))</f>
        <v/>
      </c>
      <c r="AT58" s="795" t="str">
        <f aca="false">IF(AT57="","",VLOOKUP(AT57,'標準様式１シフト記号表（勤務時間帯）'!$D$6:$X$47,21,FALSE()))</f>
        <v/>
      </c>
      <c r="AU58" s="795" t="str">
        <f aca="false">IF(AU57="","",VLOOKUP(AU57,'標準様式１シフト記号表（勤務時間帯）'!$D$6:$X$47,21,FALSE()))</f>
        <v/>
      </c>
      <c r="AV58" s="796" t="str">
        <f aca="false">IF(AV57="","",VLOOKUP(AV57,'標準様式１シフト記号表（勤務時間帯）'!$D$6:$X$47,21,FALSE()))</f>
        <v/>
      </c>
      <c r="AW58" s="794" t="str">
        <f aca="false">IF(AW57="","",VLOOKUP(AW57,'標準様式１シフト記号表（勤務時間帯）'!$D$6:$X$47,21,FALSE()))</f>
        <v/>
      </c>
      <c r="AX58" s="795" t="str">
        <f aca="false">IF(AX57="","",VLOOKUP(AX57,'標準様式１シフト記号表（勤務時間帯）'!$D$6:$X$47,21,FALSE()))</f>
        <v/>
      </c>
      <c r="AY58" s="795" t="str">
        <f aca="false">IF(AY57="","",VLOOKUP(AY57,'標準様式１シフト記号表（勤務時間帯）'!$D$6:$X$47,21,FALSE()))</f>
        <v/>
      </c>
      <c r="AZ58" s="797" t="n">
        <f aca="false">IF($BC$3="４週",SUM(U58:AV58),IF($BC$3="暦月",SUM(U58:AY58),""))</f>
        <v>0</v>
      </c>
      <c r="BA58" s="797"/>
      <c r="BB58" s="798" t="n">
        <f aca="false">IF($BC$3="４週",AZ58/4,IF($BC$3="暦月",(AZ58/($BC$8/7)),""))</f>
        <v>0</v>
      </c>
      <c r="BC58" s="798"/>
      <c r="BD58" s="826"/>
      <c r="BE58" s="826"/>
      <c r="BF58" s="826"/>
      <c r="BG58" s="826"/>
      <c r="BH58" s="826"/>
    </row>
    <row r="59" customFormat="false" ht="20.25" hidden="false" customHeight="true" outlineLevel="0" collapsed="false">
      <c r="B59" s="799"/>
      <c r="C59" s="812"/>
      <c r="D59" s="812"/>
      <c r="E59" s="812"/>
      <c r="F59" s="800"/>
      <c r="G59" s="801" t="n">
        <f aca="false">C57</f>
        <v>0</v>
      </c>
      <c r="H59" s="827"/>
      <c r="I59" s="815"/>
      <c r="J59" s="815"/>
      <c r="K59" s="815"/>
      <c r="L59" s="815"/>
      <c r="M59" s="816"/>
      <c r="N59" s="816"/>
      <c r="O59" s="816"/>
      <c r="P59" s="835" t="s">
        <v>673</v>
      </c>
      <c r="Q59" s="836"/>
      <c r="R59" s="836"/>
      <c r="S59" s="837"/>
      <c r="T59" s="838"/>
      <c r="U59" s="806" t="str">
        <f aca="false">IF(U57="","",VLOOKUP(U57,'標準様式１シフト記号表（勤務時間帯）'!$D$6:$Z$47,23,FALSE()))</f>
        <v/>
      </c>
      <c r="V59" s="807" t="str">
        <f aca="false">IF(V57="","",VLOOKUP(V57,'標準様式１シフト記号表（勤務時間帯）'!$D$6:$Z$47,23,FALSE()))</f>
        <v/>
      </c>
      <c r="W59" s="807" t="str">
        <f aca="false">IF(W57="","",VLOOKUP(W57,'標準様式１シフト記号表（勤務時間帯）'!$D$6:$Z$47,23,FALSE()))</f>
        <v/>
      </c>
      <c r="X59" s="807" t="str">
        <f aca="false">IF(X57="","",VLOOKUP(X57,'標準様式１シフト記号表（勤務時間帯）'!$D$6:$Z$47,23,FALSE()))</f>
        <v/>
      </c>
      <c r="Y59" s="807" t="str">
        <f aca="false">IF(Y57="","",VLOOKUP(Y57,'標準様式１シフト記号表（勤務時間帯）'!$D$6:$Z$47,23,FALSE()))</f>
        <v/>
      </c>
      <c r="Z59" s="807" t="str">
        <f aca="false">IF(Z57="","",VLOOKUP(Z57,'標準様式１シフト記号表（勤務時間帯）'!$D$6:$Z$47,23,FALSE()))</f>
        <v/>
      </c>
      <c r="AA59" s="808" t="str">
        <f aca="false">IF(AA57="","",VLOOKUP(AA57,'標準様式１シフト記号表（勤務時間帯）'!$D$6:$Z$47,23,FALSE()))</f>
        <v/>
      </c>
      <c r="AB59" s="806" t="str">
        <f aca="false">IF(AB57="","",VLOOKUP(AB57,'標準様式１シフト記号表（勤務時間帯）'!$D$6:$Z$47,23,FALSE()))</f>
        <v/>
      </c>
      <c r="AC59" s="807" t="str">
        <f aca="false">IF(AC57="","",VLOOKUP(AC57,'標準様式１シフト記号表（勤務時間帯）'!$D$6:$Z$47,23,FALSE()))</f>
        <v/>
      </c>
      <c r="AD59" s="807" t="str">
        <f aca="false">IF(AD57="","",VLOOKUP(AD57,'標準様式１シフト記号表（勤務時間帯）'!$D$6:$Z$47,23,FALSE()))</f>
        <v/>
      </c>
      <c r="AE59" s="807" t="str">
        <f aca="false">IF(AE57="","",VLOOKUP(AE57,'標準様式１シフト記号表（勤務時間帯）'!$D$6:$Z$47,23,FALSE()))</f>
        <v/>
      </c>
      <c r="AF59" s="807" t="str">
        <f aca="false">IF(AF57="","",VLOOKUP(AF57,'標準様式１シフト記号表（勤務時間帯）'!$D$6:$Z$47,23,FALSE()))</f>
        <v/>
      </c>
      <c r="AG59" s="807" t="str">
        <f aca="false">IF(AG57="","",VLOOKUP(AG57,'標準様式１シフト記号表（勤務時間帯）'!$D$6:$Z$47,23,FALSE()))</f>
        <v/>
      </c>
      <c r="AH59" s="808" t="str">
        <f aca="false">IF(AH57="","",VLOOKUP(AH57,'標準様式１シフト記号表（勤務時間帯）'!$D$6:$Z$47,23,FALSE()))</f>
        <v/>
      </c>
      <c r="AI59" s="806" t="str">
        <f aca="false">IF(AI57="","",VLOOKUP(AI57,'標準様式１シフト記号表（勤務時間帯）'!$D$6:$Z$47,23,FALSE()))</f>
        <v/>
      </c>
      <c r="AJ59" s="807" t="str">
        <f aca="false">IF(AJ57="","",VLOOKUP(AJ57,'標準様式１シフト記号表（勤務時間帯）'!$D$6:$Z$47,23,FALSE()))</f>
        <v/>
      </c>
      <c r="AK59" s="807" t="str">
        <f aca="false">IF(AK57="","",VLOOKUP(AK57,'標準様式１シフト記号表（勤務時間帯）'!$D$6:$Z$47,23,FALSE()))</f>
        <v/>
      </c>
      <c r="AL59" s="807" t="str">
        <f aca="false">IF(AL57="","",VLOOKUP(AL57,'標準様式１シフト記号表（勤務時間帯）'!$D$6:$Z$47,23,FALSE()))</f>
        <v/>
      </c>
      <c r="AM59" s="807" t="str">
        <f aca="false">IF(AM57="","",VLOOKUP(AM57,'標準様式１シフト記号表（勤務時間帯）'!$D$6:$Z$47,23,FALSE()))</f>
        <v/>
      </c>
      <c r="AN59" s="807" t="str">
        <f aca="false">IF(AN57="","",VLOOKUP(AN57,'標準様式１シフト記号表（勤務時間帯）'!$D$6:$Z$47,23,FALSE()))</f>
        <v/>
      </c>
      <c r="AO59" s="808" t="str">
        <f aca="false">IF(AO57="","",VLOOKUP(AO57,'標準様式１シフト記号表（勤務時間帯）'!$D$6:$Z$47,23,FALSE()))</f>
        <v/>
      </c>
      <c r="AP59" s="806" t="str">
        <f aca="false">IF(AP57="","",VLOOKUP(AP57,'標準様式１シフト記号表（勤務時間帯）'!$D$6:$Z$47,23,FALSE()))</f>
        <v/>
      </c>
      <c r="AQ59" s="807" t="str">
        <f aca="false">IF(AQ57="","",VLOOKUP(AQ57,'標準様式１シフト記号表（勤務時間帯）'!$D$6:$Z$47,23,FALSE()))</f>
        <v/>
      </c>
      <c r="AR59" s="807" t="str">
        <f aca="false">IF(AR57="","",VLOOKUP(AR57,'標準様式１シフト記号表（勤務時間帯）'!$D$6:$Z$47,23,FALSE()))</f>
        <v/>
      </c>
      <c r="AS59" s="807" t="str">
        <f aca="false">IF(AS57="","",VLOOKUP(AS57,'標準様式１シフト記号表（勤務時間帯）'!$D$6:$Z$47,23,FALSE()))</f>
        <v/>
      </c>
      <c r="AT59" s="807" t="str">
        <f aca="false">IF(AT57="","",VLOOKUP(AT57,'標準様式１シフト記号表（勤務時間帯）'!$D$6:$Z$47,23,FALSE()))</f>
        <v/>
      </c>
      <c r="AU59" s="807" t="str">
        <f aca="false">IF(AU57="","",VLOOKUP(AU57,'標準様式１シフト記号表（勤務時間帯）'!$D$6:$Z$47,23,FALSE()))</f>
        <v/>
      </c>
      <c r="AV59" s="808" t="str">
        <f aca="false">IF(AV57="","",VLOOKUP(AV57,'標準様式１シフト記号表（勤務時間帯）'!$D$6:$Z$47,23,FALSE()))</f>
        <v/>
      </c>
      <c r="AW59" s="806" t="str">
        <f aca="false">IF(AW57="","",VLOOKUP(AW57,'標準様式１シフト記号表（勤務時間帯）'!$D$6:$Z$47,23,FALSE()))</f>
        <v/>
      </c>
      <c r="AX59" s="807" t="str">
        <f aca="false">IF(AX57="","",VLOOKUP(AX57,'標準様式１シフト記号表（勤務時間帯）'!$D$6:$Z$47,23,FALSE()))</f>
        <v/>
      </c>
      <c r="AY59" s="807" t="str">
        <f aca="false">IF(AY57="","",VLOOKUP(AY57,'標準様式１シフト記号表（勤務時間帯）'!$D$6:$Z$47,23,FALSE()))</f>
        <v/>
      </c>
      <c r="AZ59" s="809" t="n">
        <f aca="false">IF($BC$3="４週",SUM(U59:AV59),IF($BC$3="暦月",SUM(U59:AY59),""))</f>
        <v>0</v>
      </c>
      <c r="BA59" s="809"/>
      <c r="BB59" s="810" t="n">
        <f aca="false">IF($BC$3="４週",AZ59/4,IF($BC$3="暦月",(AZ59/($BC$8/7)),""))</f>
        <v>0</v>
      </c>
      <c r="BC59" s="810"/>
      <c r="BD59" s="826"/>
      <c r="BE59" s="826"/>
      <c r="BF59" s="826"/>
      <c r="BG59" s="826"/>
      <c r="BH59" s="826"/>
    </row>
    <row r="60" customFormat="false" ht="20.25" hidden="false" customHeight="true" outlineLevel="0" collapsed="false">
      <c r="B60" s="811"/>
      <c r="C60" s="812"/>
      <c r="D60" s="812"/>
      <c r="E60" s="812"/>
      <c r="F60" s="788"/>
      <c r="G60" s="789"/>
      <c r="H60" s="827"/>
      <c r="I60" s="815"/>
      <c r="J60" s="815"/>
      <c r="K60" s="815"/>
      <c r="L60" s="815"/>
      <c r="M60" s="816"/>
      <c r="N60" s="816"/>
      <c r="O60" s="816"/>
      <c r="P60" s="817" t="s">
        <v>671</v>
      </c>
      <c r="Q60" s="828"/>
      <c r="R60" s="828"/>
      <c r="S60" s="829"/>
      <c r="T60" s="834"/>
      <c r="U60" s="821"/>
      <c r="V60" s="822"/>
      <c r="W60" s="822"/>
      <c r="X60" s="822"/>
      <c r="Y60" s="822"/>
      <c r="Z60" s="822"/>
      <c r="AA60" s="823"/>
      <c r="AB60" s="821"/>
      <c r="AC60" s="822"/>
      <c r="AD60" s="822"/>
      <c r="AE60" s="822"/>
      <c r="AF60" s="822"/>
      <c r="AG60" s="822"/>
      <c r="AH60" s="823"/>
      <c r="AI60" s="821"/>
      <c r="AJ60" s="822"/>
      <c r="AK60" s="822"/>
      <c r="AL60" s="822"/>
      <c r="AM60" s="822"/>
      <c r="AN60" s="822"/>
      <c r="AO60" s="823"/>
      <c r="AP60" s="821"/>
      <c r="AQ60" s="822"/>
      <c r="AR60" s="822"/>
      <c r="AS60" s="822"/>
      <c r="AT60" s="822"/>
      <c r="AU60" s="822"/>
      <c r="AV60" s="823"/>
      <c r="AW60" s="821"/>
      <c r="AX60" s="822"/>
      <c r="AY60" s="822"/>
      <c r="AZ60" s="824"/>
      <c r="BA60" s="824"/>
      <c r="BB60" s="825"/>
      <c r="BC60" s="825"/>
      <c r="BD60" s="826"/>
      <c r="BE60" s="826"/>
      <c r="BF60" s="826"/>
      <c r="BG60" s="826"/>
      <c r="BH60" s="826"/>
    </row>
    <row r="61" customFormat="false" ht="20.25" hidden="false" customHeight="true" outlineLevel="0" collapsed="false">
      <c r="B61" s="787" t="n">
        <f aca="false">B58+1</f>
        <v>14</v>
      </c>
      <c r="C61" s="812"/>
      <c r="D61" s="812"/>
      <c r="E61" s="812"/>
      <c r="F61" s="788" t="n">
        <f aca="false">C60</f>
        <v>0</v>
      </c>
      <c r="G61" s="789"/>
      <c r="H61" s="827"/>
      <c r="I61" s="815"/>
      <c r="J61" s="815"/>
      <c r="K61" s="815"/>
      <c r="L61" s="815"/>
      <c r="M61" s="816"/>
      <c r="N61" s="816"/>
      <c r="O61" s="816"/>
      <c r="P61" s="790" t="s">
        <v>672</v>
      </c>
      <c r="Q61" s="791"/>
      <c r="R61" s="791"/>
      <c r="S61" s="792"/>
      <c r="T61" s="793"/>
      <c r="U61" s="794" t="str">
        <f aca="false">IF(U60="","",VLOOKUP(U60,'標準様式１シフト記号表（勤務時間帯）'!$D$6:$X$47,21,FALSE()))</f>
        <v/>
      </c>
      <c r="V61" s="795" t="str">
        <f aca="false">IF(V60="","",VLOOKUP(V60,'標準様式１シフト記号表（勤務時間帯）'!$D$6:$X$47,21,FALSE()))</f>
        <v/>
      </c>
      <c r="W61" s="795" t="str">
        <f aca="false">IF(W60="","",VLOOKUP(W60,'標準様式１シフト記号表（勤務時間帯）'!$D$6:$X$47,21,FALSE()))</f>
        <v/>
      </c>
      <c r="X61" s="795" t="str">
        <f aca="false">IF(X60="","",VLOOKUP(X60,'標準様式１シフト記号表（勤務時間帯）'!$D$6:$X$47,21,FALSE()))</f>
        <v/>
      </c>
      <c r="Y61" s="795" t="str">
        <f aca="false">IF(Y60="","",VLOOKUP(Y60,'標準様式１シフト記号表（勤務時間帯）'!$D$6:$X$47,21,FALSE()))</f>
        <v/>
      </c>
      <c r="Z61" s="795" t="str">
        <f aca="false">IF(Z60="","",VLOOKUP(Z60,'標準様式１シフト記号表（勤務時間帯）'!$D$6:$X$47,21,FALSE()))</f>
        <v/>
      </c>
      <c r="AA61" s="796" t="str">
        <f aca="false">IF(AA60="","",VLOOKUP(AA60,'標準様式１シフト記号表（勤務時間帯）'!$D$6:$X$47,21,FALSE()))</f>
        <v/>
      </c>
      <c r="AB61" s="794" t="str">
        <f aca="false">IF(AB60="","",VLOOKUP(AB60,'標準様式１シフト記号表（勤務時間帯）'!$D$6:$X$47,21,FALSE()))</f>
        <v/>
      </c>
      <c r="AC61" s="795" t="str">
        <f aca="false">IF(AC60="","",VLOOKUP(AC60,'標準様式１シフト記号表（勤務時間帯）'!$D$6:$X$47,21,FALSE()))</f>
        <v/>
      </c>
      <c r="AD61" s="795" t="str">
        <f aca="false">IF(AD60="","",VLOOKUP(AD60,'標準様式１シフト記号表（勤務時間帯）'!$D$6:$X$47,21,FALSE()))</f>
        <v/>
      </c>
      <c r="AE61" s="795" t="str">
        <f aca="false">IF(AE60="","",VLOOKUP(AE60,'標準様式１シフト記号表（勤務時間帯）'!$D$6:$X$47,21,FALSE()))</f>
        <v/>
      </c>
      <c r="AF61" s="795" t="str">
        <f aca="false">IF(AF60="","",VLOOKUP(AF60,'標準様式１シフト記号表（勤務時間帯）'!$D$6:$X$47,21,FALSE()))</f>
        <v/>
      </c>
      <c r="AG61" s="795" t="str">
        <f aca="false">IF(AG60="","",VLOOKUP(AG60,'標準様式１シフト記号表（勤務時間帯）'!$D$6:$X$47,21,FALSE()))</f>
        <v/>
      </c>
      <c r="AH61" s="796" t="str">
        <f aca="false">IF(AH60="","",VLOOKUP(AH60,'標準様式１シフト記号表（勤務時間帯）'!$D$6:$X$47,21,FALSE()))</f>
        <v/>
      </c>
      <c r="AI61" s="794" t="str">
        <f aca="false">IF(AI60="","",VLOOKUP(AI60,'標準様式１シフト記号表（勤務時間帯）'!$D$6:$X$47,21,FALSE()))</f>
        <v/>
      </c>
      <c r="AJ61" s="795" t="str">
        <f aca="false">IF(AJ60="","",VLOOKUP(AJ60,'標準様式１シフト記号表（勤務時間帯）'!$D$6:$X$47,21,FALSE()))</f>
        <v/>
      </c>
      <c r="AK61" s="795" t="str">
        <f aca="false">IF(AK60="","",VLOOKUP(AK60,'標準様式１シフト記号表（勤務時間帯）'!$D$6:$X$47,21,FALSE()))</f>
        <v/>
      </c>
      <c r="AL61" s="795" t="str">
        <f aca="false">IF(AL60="","",VLOOKUP(AL60,'標準様式１シフト記号表（勤務時間帯）'!$D$6:$X$47,21,FALSE()))</f>
        <v/>
      </c>
      <c r="AM61" s="795" t="str">
        <f aca="false">IF(AM60="","",VLOOKUP(AM60,'標準様式１シフト記号表（勤務時間帯）'!$D$6:$X$47,21,FALSE()))</f>
        <v/>
      </c>
      <c r="AN61" s="795" t="str">
        <f aca="false">IF(AN60="","",VLOOKUP(AN60,'標準様式１シフト記号表（勤務時間帯）'!$D$6:$X$47,21,FALSE()))</f>
        <v/>
      </c>
      <c r="AO61" s="796" t="str">
        <f aca="false">IF(AO60="","",VLOOKUP(AO60,'標準様式１シフト記号表（勤務時間帯）'!$D$6:$X$47,21,FALSE()))</f>
        <v/>
      </c>
      <c r="AP61" s="794" t="str">
        <f aca="false">IF(AP60="","",VLOOKUP(AP60,'標準様式１シフト記号表（勤務時間帯）'!$D$6:$X$47,21,FALSE()))</f>
        <v/>
      </c>
      <c r="AQ61" s="795" t="str">
        <f aca="false">IF(AQ60="","",VLOOKUP(AQ60,'標準様式１シフト記号表（勤務時間帯）'!$D$6:$X$47,21,FALSE()))</f>
        <v/>
      </c>
      <c r="AR61" s="795" t="str">
        <f aca="false">IF(AR60="","",VLOOKUP(AR60,'標準様式１シフト記号表（勤務時間帯）'!$D$6:$X$47,21,FALSE()))</f>
        <v/>
      </c>
      <c r="AS61" s="795" t="str">
        <f aca="false">IF(AS60="","",VLOOKUP(AS60,'標準様式１シフト記号表（勤務時間帯）'!$D$6:$X$47,21,FALSE()))</f>
        <v/>
      </c>
      <c r="AT61" s="795" t="str">
        <f aca="false">IF(AT60="","",VLOOKUP(AT60,'標準様式１シフト記号表（勤務時間帯）'!$D$6:$X$47,21,FALSE()))</f>
        <v/>
      </c>
      <c r="AU61" s="795" t="str">
        <f aca="false">IF(AU60="","",VLOOKUP(AU60,'標準様式１シフト記号表（勤務時間帯）'!$D$6:$X$47,21,FALSE()))</f>
        <v/>
      </c>
      <c r="AV61" s="796" t="str">
        <f aca="false">IF(AV60="","",VLOOKUP(AV60,'標準様式１シフト記号表（勤務時間帯）'!$D$6:$X$47,21,FALSE()))</f>
        <v/>
      </c>
      <c r="AW61" s="794" t="str">
        <f aca="false">IF(AW60="","",VLOOKUP(AW60,'標準様式１シフト記号表（勤務時間帯）'!$D$6:$X$47,21,FALSE()))</f>
        <v/>
      </c>
      <c r="AX61" s="795" t="str">
        <f aca="false">IF(AX60="","",VLOOKUP(AX60,'標準様式１シフト記号表（勤務時間帯）'!$D$6:$X$47,21,FALSE()))</f>
        <v/>
      </c>
      <c r="AY61" s="795" t="str">
        <f aca="false">IF(AY60="","",VLOOKUP(AY60,'標準様式１シフト記号表（勤務時間帯）'!$D$6:$X$47,21,FALSE()))</f>
        <v/>
      </c>
      <c r="AZ61" s="797" t="n">
        <f aca="false">IF($BC$3="４週",SUM(U61:AV61),IF($BC$3="暦月",SUM(U61:AY61),""))</f>
        <v>0</v>
      </c>
      <c r="BA61" s="797"/>
      <c r="BB61" s="798" t="n">
        <f aca="false">IF($BC$3="４週",AZ61/4,IF($BC$3="暦月",(AZ61/($BC$8/7)),""))</f>
        <v>0</v>
      </c>
      <c r="BC61" s="798"/>
      <c r="BD61" s="826"/>
      <c r="BE61" s="826"/>
      <c r="BF61" s="826"/>
      <c r="BG61" s="826"/>
      <c r="BH61" s="826"/>
    </row>
    <row r="62" customFormat="false" ht="20.25" hidden="false" customHeight="true" outlineLevel="0" collapsed="false">
      <c r="B62" s="799"/>
      <c r="C62" s="812"/>
      <c r="D62" s="812"/>
      <c r="E62" s="812"/>
      <c r="F62" s="800"/>
      <c r="G62" s="801" t="n">
        <f aca="false">C60</f>
        <v>0</v>
      </c>
      <c r="H62" s="827"/>
      <c r="I62" s="815"/>
      <c r="J62" s="815"/>
      <c r="K62" s="815"/>
      <c r="L62" s="815"/>
      <c r="M62" s="816"/>
      <c r="N62" s="816"/>
      <c r="O62" s="816"/>
      <c r="P62" s="835" t="s">
        <v>673</v>
      </c>
      <c r="Q62" s="836"/>
      <c r="R62" s="836"/>
      <c r="S62" s="837"/>
      <c r="T62" s="838"/>
      <c r="U62" s="806" t="str">
        <f aca="false">IF(U60="","",VLOOKUP(U60,'標準様式１シフト記号表（勤務時間帯）'!$D$6:$Z$47,23,FALSE()))</f>
        <v/>
      </c>
      <c r="V62" s="807" t="str">
        <f aca="false">IF(V60="","",VLOOKUP(V60,'標準様式１シフト記号表（勤務時間帯）'!$D$6:$Z$47,23,FALSE()))</f>
        <v/>
      </c>
      <c r="W62" s="807" t="str">
        <f aca="false">IF(W60="","",VLOOKUP(W60,'標準様式１シフト記号表（勤務時間帯）'!$D$6:$Z$47,23,FALSE()))</f>
        <v/>
      </c>
      <c r="X62" s="807" t="str">
        <f aca="false">IF(X60="","",VLOOKUP(X60,'標準様式１シフト記号表（勤務時間帯）'!$D$6:$Z$47,23,FALSE()))</f>
        <v/>
      </c>
      <c r="Y62" s="807" t="str">
        <f aca="false">IF(Y60="","",VLOOKUP(Y60,'標準様式１シフト記号表（勤務時間帯）'!$D$6:$Z$47,23,FALSE()))</f>
        <v/>
      </c>
      <c r="Z62" s="807" t="str">
        <f aca="false">IF(Z60="","",VLOOKUP(Z60,'標準様式１シフト記号表（勤務時間帯）'!$D$6:$Z$47,23,FALSE()))</f>
        <v/>
      </c>
      <c r="AA62" s="808" t="str">
        <f aca="false">IF(AA60="","",VLOOKUP(AA60,'標準様式１シフト記号表（勤務時間帯）'!$D$6:$Z$47,23,FALSE()))</f>
        <v/>
      </c>
      <c r="AB62" s="806" t="str">
        <f aca="false">IF(AB60="","",VLOOKUP(AB60,'標準様式１シフト記号表（勤務時間帯）'!$D$6:$Z$47,23,FALSE()))</f>
        <v/>
      </c>
      <c r="AC62" s="807" t="str">
        <f aca="false">IF(AC60="","",VLOOKUP(AC60,'標準様式１シフト記号表（勤務時間帯）'!$D$6:$Z$47,23,FALSE()))</f>
        <v/>
      </c>
      <c r="AD62" s="807" t="str">
        <f aca="false">IF(AD60="","",VLOOKUP(AD60,'標準様式１シフト記号表（勤務時間帯）'!$D$6:$Z$47,23,FALSE()))</f>
        <v/>
      </c>
      <c r="AE62" s="807" t="str">
        <f aca="false">IF(AE60="","",VLOOKUP(AE60,'標準様式１シフト記号表（勤務時間帯）'!$D$6:$Z$47,23,FALSE()))</f>
        <v/>
      </c>
      <c r="AF62" s="807" t="str">
        <f aca="false">IF(AF60="","",VLOOKUP(AF60,'標準様式１シフト記号表（勤務時間帯）'!$D$6:$Z$47,23,FALSE()))</f>
        <v/>
      </c>
      <c r="AG62" s="807" t="str">
        <f aca="false">IF(AG60="","",VLOOKUP(AG60,'標準様式１シフト記号表（勤務時間帯）'!$D$6:$Z$47,23,FALSE()))</f>
        <v/>
      </c>
      <c r="AH62" s="808" t="str">
        <f aca="false">IF(AH60="","",VLOOKUP(AH60,'標準様式１シフト記号表（勤務時間帯）'!$D$6:$Z$47,23,FALSE()))</f>
        <v/>
      </c>
      <c r="AI62" s="806" t="str">
        <f aca="false">IF(AI60="","",VLOOKUP(AI60,'標準様式１シフト記号表（勤務時間帯）'!$D$6:$Z$47,23,FALSE()))</f>
        <v/>
      </c>
      <c r="AJ62" s="807" t="str">
        <f aca="false">IF(AJ60="","",VLOOKUP(AJ60,'標準様式１シフト記号表（勤務時間帯）'!$D$6:$Z$47,23,FALSE()))</f>
        <v/>
      </c>
      <c r="AK62" s="807" t="str">
        <f aca="false">IF(AK60="","",VLOOKUP(AK60,'標準様式１シフト記号表（勤務時間帯）'!$D$6:$Z$47,23,FALSE()))</f>
        <v/>
      </c>
      <c r="AL62" s="807" t="str">
        <f aca="false">IF(AL60="","",VLOOKUP(AL60,'標準様式１シフト記号表（勤務時間帯）'!$D$6:$Z$47,23,FALSE()))</f>
        <v/>
      </c>
      <c r="AM62" s="807" t="str">
        <f aca="false">IF(AM60="","",VLOOKUP(AM60,'標準様式１シフト記号表（勤務時間帯）'!$D$6:$Z$47,23,FALSE()))</f>
        <v/>
      </c>
      <c r="AN62" s="807" t="str">
        <f aca="false">IF(AN60="","",VLOOKUP(AN60,'標準様式１シフト記号表（勤務時間帯）'!$D$6:$Z$47,23,FALSE()))</f>
        <v/>
      </c>
      <c r="AO62" s="808" t="str">
        <f aca="false">IF(AO60="","",VLOOKUP(AO60,'標準様式１シフト記号表（勤務時間帯）'!$D$6:$Z$47,23,FALSE()))</f>
        <v/>
      </c>
      <c r="AP62" s="806" t="str">
        <f aca="false">IF(AP60="","",VLOOKUP(AP60,'標準様式１シフト記号表（勤務時間帯）'!$D$6:$Z$47,23,FALSE()))</f>
        <v/>
      </c>
      <c r="AQ62" s="807" t="str">
        <f aca="false">IF(AQ60="","",VLOOKUP(AQ60,'標準様式１シフト記号表（勤務時間帯）'!$D$6:$Z$47,23,FALSE()))</f>
        <v/>
      </c>
      <c r="AR62" s="807" t="str">
        <f aca="false">IF(AR60="","",VLOOKUP(AR60,'標準様式１シフト記号表（勤務時間帯）'!$D$6:$Z$47,23,FALSE()))</f>
        <v/>
      </c>
      <c r="AS62" s="807" t="str">
        <f aca="false">IF(AS60="","",VLOOKUP(AS60,'標準様式１シフト記号表（勤務時間帯）'!$D$6:$Z$47,23,FALSE()))</f>
        <v/>
      </c>
      <c r="AT62" s="807" t="str">
        <f aca="false">IF(AT60="","",VLOOKUP(AT60,'標準様式１シフト記号表（勤務時間帯）'!$D$6:$Z$47,23,FALSE()))</f>
        <v/>
      </c>
      <c r="AU62" s="807" t="str">
        <f aca="false">IF(AU60="","",VLOOKUP(AU60,'標準様式１シフト記号表（勤務時間帯）'!$D$6:$Z$47,23,FALSE()))</f>
        <v/>
      </c>
      <c r="AV62" s="808" t="str">
        <f aca="false">IF(AV60="","",VLOOKUP(AV60,'標準様式１シフト記号表（勤務時間帯）'!$D$6:$Z$47,23,FALSE()))</f>
        <v/>
      </c>
      <c r="AW62" s="806" t="str">
        <f aca="false">IF(AW60="","",VLOOKUP(AW60,'標準様式１シフト記号表（勤務時間帯）'!$D$6:$Z$47,23,FALSE()))</f>
        <v/>
      </c>
      <c r="AX62" s="807" t="str">
        <f aca="false">IF(AX60="","",VLOOKUP(AX60,'標準様式１シフト記号表（勤務時間帯）'!$D$6:$Z$47,23,FALSE()))</f>
        <v/>
      </c>
      <c r="AY62" s="807" t="str">
        <f aca="false">IF(AY60="","",VLOOKUP(AY60,'標準様式１シフト記号表（勤務時間帯）'!$D$6:$Z$47,23,FALSE()))</f>
        <v/>
      </c>
      <c r="AZ62" s="809" t="n">
        <f aca="false">IF($BC$3="４週",SUM(U62:AV62),IF($BC$3="暦月",SUM(U62:AY62),""))</f>
        <v>0</v>
      </c>
      <c r="BA62" s="809"/>
      <c r="BB62" s="810" t="n">
        <f aca="false">IF($BC$3="４週",AZ62/4,IF($BC$3="暦月",(AZ62/($BC$8/7)),""))</f>
        <v>0</v>
      </c>
      <c r="BC62" s="810"/>
      <c r="BD62" s="826"/>
      <c r="BE62" s="826"/>
      <c r="BF62" s="826"/>
      <c r="BG62" s="826"/>
      <c r="BH62" s="826"/>
    </row>
    <row r="63" customFormat="false" ht="20.25" hidden="false" customHeight="true" outlineLevel="0" collapsed="false">
      <c r="B63" s="811"/>
      <c r="C63" s="812"/>
      <c r="D63" s="812"/>
      <c r="E63" s="812"/>
      <c r="F63" s="788"/>
      <c r="G63" s="789"/>
      <c r="H63" s="827"/>
      <c r="I63" s="815"/>
      <c r="J63" s="815"/>
      <c r="K63" s="815"/>
      <c r="L63" s="815"/>
      <c r="M63" s="816"/>
      <c r="N63" s="816"/>
      <c r="O63" s="816"/>
      <c r="P63" s="817" t="s">
        <v>671</v>
      </c>
      <c r="Q63" s="828"/>
      <c r="R63" s="828"/>
      <c r="S63" s="829"/>
      <c r="T63" s="834"/>
      <c r="U63" s="821"/>
      <c r="V63" s="822"/>
      <c r="W63" s="822"/>
      <c r="X63" s="822"/>
      <c r="Y63" s="822"/>
      <c r="Z63" s="822"/>
      <c r="AA63" s="823"/>
      <c r="AB63" s="821"/>
      <c r="AC63" s="822"/>
      <c r="AD63" s="822"/>
      <c r="AE63" s="822"/>
      <c r="AF63" s="822"/>
      <c r="AG63" s="822"/>
      <c r="AH63" s="823"/>
      <c r="AI63" s="821"/>
      <c r="AJ63" s="822"/>
      <c r="AK63" s="822"/>
      <c r="AL63" s="822"/>
      <c r="AM63" s="822"/>
      <c r="AN63" s="822"/>
      <c r="AO63" s="823"/>
      <c r="AP63" s="821"/>
      <c r="AQ63" s="822"/>
      <c r="AR63" s="822"/>
      <c r="AS63" s="822"/>
      <c r="AT63" s="822"/>
      <c r="AU63" s="822"/>
      <c r="AV63" s="823"/>
      <c r="AW63" s="821"/>
      <c r="AX63" s="822"/>
      <c r="AY63" s="822"/>
      <c r="AZ63" s="824"/>
      <c r="BA63" s="824"/>
      <c r="BB63" s="825"/>
      <c r="BC63" s="825"/>
      <c r="BD63" s="826"/>
      <c r="BE63" s="826"/>
      <c r="BF63" s="826"/>
      <c r="BG63" s="826"/>
      <c r="BH63" s="826"/>
    </row>
    <row r="64" customFormat="false" ht="20.25" hidden="false" customHeight="true" outlineLevel="0" collapsed="false">
      <c r="B64" s="787" t="n">
        <f aca="false">B61+1</f>
        <v>15</v>
      </c>
      <c r="C64" s="812"/>
      <c r="D64" s="812"/>
      <c r="E64" s="812"/>
      <c r="F64" s="788" t="n">
        <f aca="false">C63</f>
        <v>0</v>
      </c>
      <c r="G64" s="789"/>
      <c r="H64" s="827"/>
      <c r="I64" s="815"/>
      <c r="J64" s="815"/>
      <c r="K64" s="815"/>
      <c r="L64" s="815"/>
      <c r="M64" s="816"/>
      <c r="N64" s="816"/>
      <c r="O64" s="816"/>
      <c r="P64" s="790" t="s">
        <v>672</v>
      </c>
      <c r="Q64" s="791"/>
      <c r="R64" s="791"/>
      <c r="S64" s="792"/>
      <c r="T64" s="793"/>
      <c r="U64" s="794" t="str">
        <f aca="false">IF(U63="","",VLOOKUP(U63,'標準様式１シフト記号表（勤務時間帯）'!$D$6:$X$47,21,FALSE()))</f>
        <v/>
      </c>
      <c r="V64" s="795" t="str">
        <f aca="false">IF(V63="","",VLOOKUP(V63,'標準様式１シフト記号表（勤務時間帯）'!$D$6:$X$47,21,FALSE()))</f>
        <v/>
      </c>
      <c r="W64" s="795" t="str">
        <f aca="false">IF(W63="","",VLOOKUP(W63,'標準様式１シフト記号表（勤務時間帯）'!$D$6:$X$47,21,FALSE()))</f>
        <v/>
      </c>
      <c r="X64" s="795" t="str">
        <f aca="false">IF(X63="","",VLOOKUP(X63,'標準様式１シフト記号表（勤務時間帯）'!$D$6:$X$47,21,FALSE()))</f>
        <v/>
      </c>
      <c r="Y64" s="795" t="str">
        <f aca="false">IF(Y63="","",VLOOKUP(Y63,'標準様式１シフト記号表（勤務時間帯）'!$D$6:$X$47,21,FALSE()))</f>
        <v/>
      </c>
      <c r="Z64" s="795" t="str">
        <f aca="false">IF(Z63="","",VLOOKUP(Z63,'標準様式１シフト記号表（勤務時間帯）'!$D$6:$X$47,21,FALSE()))</f>
        <v/>
      </c>
      <c r="AA64" s="796" t="str">
        <f aca="false">IF(AA63="","",VLOOKUP(AA63,'標準様式１シフト記号表（勤務時間帯）'!$D$6:$X$47,21,FALSE()))</f>
        <v/>
      </c>
      <c r="AB64" s="794" t="str">
        <f aca="false">IF(AB63="","",VLOOKUP(AB63,'標準様式１シフト記号表（勤務時間帯）'!$D$6:$X$47,21,FALSE()))</f>
        <v/>
      </c>
      <c r="AC64" s="795" t="str">
        <f aca="false">IF(AC63="","",VLOOKUP(AC63,'標準様式１シフト記号表（勤務時間帯）'!$D$6:$X$47,21,FALSE()))</f>
        <v/>
      </c>
      <c r="AD64" s="795" t="str">
        <f aca="false">IF(AD63="","",VLOOKUP(AD63,'標準様式１シフト記号表（勤務時間帯）'!$D$6:$X$47,21,FALSE()))</f>
        <v/>
      </c>
      <c r="AE64" s="795" t="str">
        <f aca="false">IF(AE63="","",VLOOKUP(AE63,'標準様式１シフト記号表（勤務時間帯）'!$D$6:$X$47,21,FALSE()))</f>
        <v/>
      </c>
      <c r="AF64" s="795" t="str">
        <f aca="false">IF(AF63="","",VLOOKUP(AF63,'標準様式１シフト記号表（勤務時間帯）'!$D$6:$X$47,21,FALSE()))</f>
        <v/>
      </c>
      <c r="AG64" s="795" t="str">
        <f aca="false">IF(AG63="","",VLOOKUP(AG63,'標準様式１シフト記号表（勤務時間帯）'!$D$6:$X$47,21,FALSE()))</f>
        <v/>
      </c>
      <c r="AH64" s="796" t="str">
        <f aca="false">IF(AH63="","",VLOOKUP(AH63,'標準様式１シフト記号表（勤務時間帯）'!$D$6:$X$47,21,FALSE()))</f>
        <v/>
      </c>
      <c r="AI64" s="794" t="str">
        <f aca="false">IF(AI63="","",VLOOKUP(AI63,'標準様式１シフト記号表（勤務時間帯）'!$D$6:$X$47,21,FALSE()))</f>
        <v/>
      </c>
      <c r="AJ64" s="795" t="str">
        <f aca="false">IF(AJ63="","",VLOOKUP(AJ63,'標準様式１シフト記号表（勤務時間帯）'!$D$6:$X$47,21,FALSE()))</f>
        <v/>
      </c>
      <c r="AK64" s="795" t="str">
        <f aca="false">IF(AK63="","",VLOOKUP(AK63,'標準様式１シフト記号表（勤務時間帯）'!$D$6:$X$47,21,FALSE()))</f>
        <v/>
      </c>
      <c r="AL64" s="795" t="str">
        <f aca="false">IF(AL63="","",VLOOKUP(AL63,'標準様式１シフト記号表（勤務時間帯）'!$D$6:$X$47,21,FALSE()))</f>
        <v/>
      </c>
      <c r="AM64" s="795" t="str">
        <f aca="false">IF(AM63="","",VLOOKUP(AM63,'標準様式１シフト記号表（勤務時間帯）'!$D$6:$X$47,21,FALSE()))</f>
        <v/>
      </c>
      <c r="AN64" s="795" t="str">
        <f aca="false">IF(AN63="","",VLOOKUP(AN63,'標準様式１シフト記号表（勤務時間帯）'!$D$6:$X$47,21,FALSE()))</f>
        <v/>
      </c>
      <c r="AO64" s="796" t="str">
        <f aca="false">IF(AO63="","",VLOOKUP(AO63,'標準様式１シフト記号表（勤務時間帯）'!$D$6:$X$47,21,FALSE()))</f>
        <v/>
      </c>
      <c r="AP64" s="794" t="str">
        <f aca="false">IF(AP63="","",VLOOKUP(AP63,'標準様式１シフト記号表（勤務時間帯）'!$D$6:$X$47,21,FALSE()))</f>
        <v/>
      </c>
      <c r="AQ64" s="795" t="str">
        <f aca="false">IF(AQ63="","",VLOOKUP(AQ63,'標準様式１シフト記号表（勤務時間帯）'!$D$6:$X$47,21,FALSE()))</f>
        <v/>
      </c>
      <c r="AR64" s="795" t="str">
        <f aca="false">IF(AR63="","",VLOOKUP(AR63,'標準様式１シフト記号表（勤務時間帯）'!$D$6:$X$47,21,FALSE()))</f>
        <v/>
      </c>
      <c r="AS64" s="795" t="str">
        <f aca="false">IF(AS63="","",VLOOKUP(AS63,'標準様式１シフト記号表（勤務時間帯）'!$D$6:$X$47,21,FALSE()))</f>
        <v/>
      </c>
      <c r="AT64" s="795" t="str">
        <f aca="false">IF(AT63="","",VLOOKUP(AT63,'標準様式１シフト記号表（勤務時間帯）'!$D$6:$X$47,21,FALSE()))</f>
        <v/>
      </c>
      <c r="AU64" s="795" t="str">
        <f aca="false">IF(AU63="","",VLOOKUP(AU63,'標準様式１シフト記号表（勤務時間帯）'!$D$6:$X$47,21,FALSE()))</f>
        <v/>
      </c>
      <c r="AV64" s="796" t="str">
        <f aca="false">IF(AV63="","",VLOOKUP(AV63,'標準様式１シフト記号表（勤務時間帯）'!$D$6:$X$47,21,FALSE()))</f>
        <v/>
      </c>
      <c r="AW64" s="794" t="str">
        <f aca="false">IF(AW63="","",VLOOKUP(AW63,'標準様式１シフト記号表（勤務時間帯）'!$D$6:$X$47,21,FALSE()))</f>
        <v/>
      </c>
      <c r="AX64" s="795" t="str">
        <f aca="false">IF(AX63="","",VLOOKUP(AX63,'標準様式１シフト記号表（勤務時間帯）'!$D$6:$X$47,21,FALSE()))</f>
        <v/>
      </c>
      <c r="AY64" s="795" t="str">
        <f aca="false">IF(AY63="","",VLOOKUP(AY63,'標準様式１シフト記号表（勤務時間帯）'!$D$6:$X$47,21,FALSE()))</f>
        <v/>
      </c>
      <c r="AZ64" s="797" t="n">
        <f aca="false">IF($BC$3="４週",SUM(U64:AV64),IF($BC$3="暦月",SUM(U64:AY64),""))</f>
        <v>0</v>
      </c>
      <c r="BA64" s="797"/>
      <c r="BB64" s="798" t="n">
        <f aca="false">IF($BC$3="４週",AZ64/4,IF($BC$3="暦月",(AZ64/($BC$8/7)),""))</f>
        <v>0</v>
      </c>
      <c r="BC64" s="798"/>
      <c r="BD64" s="826"/>
      <c r="BE64" s="826"/>
      <c r="BF64" s="826"/>
      <c r="BG64" s="826"/>
      <c r="BH64" s="826"/>
    </row>
    <row r="65" customFormat="false" ht="20.25" hidden="false" customHeight="true" outlineLevel="0" collapsed="false">
      <c r="B65" s="799"/>
      <c r="C65" s="812"/>
      <c r="D65" s="812"/>
      <c r="E65" s="812"/>
      <c r="F65" s="800"/>
      <c r="G65" s="801" t="n">
        <f aca="false">C63</f>
        <v>0</v>
      </c>
      <c r="H65" s="827"/>
      <c r="I65" s="815"/>
      <c r="J65" s="815"/>
      <c r="K65" s="815"/>
      <c r="L65" s="815"/>
      <c r="M65" s="816"/>
      <c r="N65" s="816"/>
      <c r="O65" s="816"/>
      <c r="P65" s="835" t="s">
        <v>673</v>
      </c>
      <c r="Q65" s="836"/>
      <c r="R65" s="836"/>
      <c r="S65" s="837"/>
      <c r="T65" s="838"/>
      <c r="U65" s="806" t="str">
        <f aca="false">IF(U63="","",VLOOKUP(U63,'標準様式１シフト記号表（勤務時間帯）'!$D$6:$Z$47,23,FALSE()))</f>
        <v/>
      </c>
      <c r="V65" s="807" t="str">
        <f aca="false">IF(V63="","",VLOOKUP(V63,'標準様式１シフト記号表（勤務時間帯）'!$D$6:$Z$47,23,FALSE()))</f>
        <v/>
      </c>
      <c r="W65" s="807" t="str">
        <f aca="false">IF(W63="","",VLOOKUP(W63,'標準様式１シフト記号表（勤務時間帯）'!$D$6:$Z$47,23,FALSE()))</f>
        <v/>
      </c>
      <c r="X65" s="807" t="str">
        <f aca="false">IF(X63="","",VLOOKUP(X63,'標準様式１シフト記号表（勤務時間帯）'!$D$6:$Z$47,23,FALSE()))</f>
        <v/>
      </c>
      <c r="Y65" s="807" t="str">
        <f aca="false">IF(Y63="","",VLOOKUP(Y63,'標準様式１シフト記号表（勤務時間帯）'!$D$6:$Z$47,23,FALSE()))</f>
        <v/>
      </c>
      <c r="Z65" s="807" t="str">
        <f aca="false">IF(Z63="","",VLOOKUP(Z63,'標準様式１シフト記号表（勤務時間帯）'!$D$6:$Z$47,23,FALSE()))</f>
        <v/>
      </c>
      <c r="AA65" s="808" t="str">
        <f aca="false">IF(AA63="","",VLOOKUP(AA63,'標準様式１シフト記号表（勤務時間帯）'!$D$6:$Z$47,23,FALSE()))</f>
        <v/>
      </c>
      <c r="AB65" s="806" t="str">
        <f aca="false">IF(AB63="","",VLOOKUP(AB63,'標準様式１シフト記号表（勤務時間帯）'!$D$6:$Z$47,23,FALSE()))</f>
        <v/>
      </c>
      <c r="AC65" s="807" t="str">
        <f aca="false">IF(AC63="","",VLOOKUP(AC63,'標準様式１シフト記号表（勤務時間帯）'!$D$6:$Z$47,23,FALSE()))</f>
        <v/>
      </c>
      <c r="AD65" s="807" t="str">
        <f aca="false">IF(AD63="","",VLOOKUP(AD63,'標準様式１シフト記号表（勤務時間帯）'!$D$6:$Z$47,23,FALSE()))</f>
        <v/>
      </c>
      <c r="AE65" s="807" t="str">
        <f aca="false">IF(AE63="","",VLOOKUP(AE63,'標準様式１シフト記号表（勤務時間帯）'!$D$6:$Z$47,23,FALSE()))</f>
        <v/>
      </c>
      <c r="AF65" s="807" t="str">
        <f aca="false">IF(AF63="","",VLOOKUP(AF63,'標準様式１シフト記号表（勤務時間帯）'!$D$6:$Z$47,23,FALSE()))</f>
        <v/>
      </c>
      <c r="AG65" s="807" t="str">
        <f aca="false">IF(AG63="","",VLOOKUP(AG63,'標準様式１シフト記号表（勤務時間帯）'!$D$6:$Z$47,23,FALSE()))</f>
        <v/>
      </c>
      <c r="AH65" s="808" t="str">
        <f aca="false">IF(AH63="","",VLOOKUP(AH63,'標準様式１シフト記号表（勤務時間帯）'!$D$6:$Z$47,23,FALSE()))</f>
        <v/>
      </c>
      <c r="AI65" s="806" t="str">
        <f aca="false">IF(AI63="","",VLOOKUP(AI63,'標準様式１シフト記号表（勤務時間帯）'!$D$6:$Z$47,23,FALSE()))</f>
        <v/>
      </c>
      <c r="AJ65" s="807" t="str">
        <f aca="false">IF(AJ63="","",VLOOKUP(AJ63,'標準様式１シフト記号表（勤務時間帯）'!$D$6:$Z$47,23,FALSE()))</f>
        <v/>
      </c>
      <c r="AK65" s="807" t="str">
        <f aca="false">IF(AK63="","",VLOOKUP(AK63,'標準様式１シフト記号表（勤務時間帯）'!$D$6:$Z$47,23,FALSE()))</f>
        <v/>
      </c>
      <c r="AL65" s="807" t="str">
        <f aca="false">IF(AL63="","",VLOOKUP(AL63,'標準様式１シフト記号表（勤務時間帯）'!$D$6:$Z$47,23,FALSE()))</f>
        <v/>
      </c>
      <c r="AM65" s="807" t="str">
        <f aca="false">IF(AM63="","",VLOOKUP(AM63,'標準様式１シフト記号表（勤務時間帯）'!$D$6:$Z$47,23,FALSE()))</f>
        <v/>
      </c>
      <c r="AN65" s="807" t="str">
        <f aca="false">IF(AN63="","",VLOOKUP(AN63,'標準様式１シフト記号表（勤務時間帯）'!$D$6:$Z$47,23,FALSE()))</f>
        <v/>
      </c>
      <c r="AO65" s="808" t="str">
        <f aca="false">IF(AO63="","",VLOOKUP(AO63,'標準様式１シフト記号表（勤務時間帯）'!$D$6:$Z$47,23,FALSE()))</f>
        <v/>
      </c>
      <c r="AP65" s="806" t="str">
        <f aca="false">IF(AP63="","",VLOOKUP(AP63,'標準様式１シフト記号表（勤務時間帯）'!$D$6:$Z$47,23,FALSE()))</f>
        <v/>
      </c>
      <c r="AQ65" s="807" t="str">
        <f aca="false">IF(AQ63="","",VLOOKUP(AQ63,'標準様式１シフト記号表（勤務時間帯）'!$D$6:$Z$47,23,FALSE()))</f>
        <v/>
      </c>
      <c r="AR65" s="807" t="str">
        <f aca="false">IF(AR63="","",VLOOKUP(AR63,'標準様式１シフト記号表（勤務時間帯）'!$D$6:$Z$47,23,FALSE()))</f>
        <v/>
      </c>
      <c r="AS65" s="807" t="str">
        <f aca="false">IF(AS63="","",VLOOKUP(AS63,'標準様式１シフト記号表（勤務時間帯）'!$D$6:$Z$47,23,FALSE()))</f>
        <v/>
      </c>
      <c r="AT65" s="807" t="str">
        <f aca="false">IF(AT63="","",VLOOKUP(AT63,'標準様式１シフト記号表（勤務時間帯）'!$D$6:$Z$47,23,FALSE()))</f>
        <v/>
      </c>
      <c r="AU65" s="807" t="str">
        <f aca="false">IF(AU63="","",VLOOKUP(AU63,'標準様式１シフト記号表（勤務時間帯）'!$D$6:$Z$47,23,FALSE()))</f>
        <v/>
      </c>
      <c r="AV65" s="808" t="str">
        <f aca="false">IF(AV63="","",VLOOKUP(AV63,'標準様式１シフト記号表（勤務時間帯）'!$D$6:$Z$47,23,FALSE()))</f>
        <v/>
      </c>
      <c r="AW65" s="806" t="str">
        <f aca="false">IF(AW63="","",VLOOKUP(AW63,'標準様式１シフト記号表（勤務時間帯）'!$D$6:$Z$47,23,FALSE()))</f>
        <v/>
      </c>
      <c r="AX65" s="807" t="str">
        <f aca="false">IF(AX63="","",VLOOKUP(AX63,'標準様式１シフト記号表（勤務時間帯）'!$D$6:$Z$47,23,FALSE()))</f>
        <v/>
      </c>
      <c r="AY65" s="807" t="str">
        <f aca="false">IF(AY63="","",VLOOKUP(AY63,'標準様式１シフト記号表（勤務時間帯）'!$D$6:$Z$47,23,FALSE()))</f>
        <v/>
      </c>
      <c r="AZ65" s="809" t="n">
        <f aca="false">IF($BC$3="４週",SUM(U65:AV65),IF($BC$3="暦月",SUM(U65:AY65),""))</f>
        <v>0</v>
      </c>
      <c r="BA65" s="809"/>
      <c r="BB65" s="810" t="n">
        <f aca="false">IF($BC$3="４週",AZ65/4,IF($BC$3="暦月",(AZ65/($BC$8/7)),""))</f>
        <v>0</v>
      </c>
      <c r="BC65" s="810"/>
      <c r="BD65" s="826"/>
      <c r="BE65" s="826"/>
      <c r="BF65" s="826"/>
      <c r="BG65" s="826"/>
      <c r="BH65" s="826"/>
    </row>
    <row r="66" customFormat="false" ht="20.25" hidden="false" customHeight="true" outlineLevel="0" collapsed="false">
      <c r="B66" s="811"/>
      <c r="C66" s="839"/>
      <c r="D66" s="839"/>
      <c r="E66" s="839"/>
      <c r="F66" s="788"/>
      <c r="G66" s="789"/>
      <c r="H66" s="840"/>
      <c r="I66" s="841"/>
      <c r="J66" s="841"/>
      <c r="K66" s="841"/>
      <c r="L66" s="841"/>
      <c r="M66" s="842"/>
      <c r="N66" s="842"/>
      <c r="O66" s="842"/>
      <c r="P66" s="843" t="s">
        <v>671</v>
      </c>
      <c r="Q66" s="844"/>
      <c r="R66" s="844"/>
      <c r="S66" s="845"/>
      <c r="T66" s="846"/>
      <c r="U66" s="821"/>
      <c r="V66" s="822"/>
      <c r="W66" s="822"/>
      <c r="X66" s="822"/>
      <c r="Y66" s="822"/>
      <c r="Z66" s="822"/>
      <c r="AA66" s="823"/>
      <c r="AB66" s="821"/>
      <c r="AC66" s="822"/>
      <c r="AD66" s="822"/>
      <c r="AE66" s="822"/>
      <c r="AF66" s="822"/>
      <c r="AG66" s="822"/>
      <c r="AH66" s="823"/>
      <c r="AI66" s="821"/>
      <c r="AJ66" s="822"/>
      <c r="AK66" s="822"/>
      <c r="AL66" s="822"/>
      <c r="AM66" s="822"/>
      <c r="AN66" s="822"/>
      <c r="AO66" s="823"/>
      <c r="AP66" s="821"/>
      <c r="AQ66" s="822"/>
      <c r="AR66" s="822"/>
      <c r="AS66" s="822"/>
      <c r="AT66" s="822"/>
      <c r="AU66" s="822"/>
      <c r="AV66" s="823"/>
      <c r="AW66" s="821"/>
      <c r="AX66" s="822"/>
      <c r="AY66" s="822"/>
      <c r="AZ66" s="824"/>
      <c r="BA66" s="824"/>
      <c r="BB66" s="825"/>
      <c r="BC66" s="825"/>
      <c r="BD66" s="847"/>
      <c r="BE66" s="847"/>
      <c r="BF66" s="847"/>
      <c r="BG66" s="847"/>
      <c r="BH66" s="847"/>
    </row>
    <row r="67" customFormat="false" ht="20.25" hidden="false" customHeight="true" outlineLevel="0" collapsed="false">
      <c r="B67" s="787" t="n">
        <f aca="false">B64+1</f>
        <v>16</v>
      </c>
      <c r="C67" s="839"/>
      <c r="D67" s="839"/>
      <c r="E67" s="839"/>
      <c r="F67" s="788" t="n">
        <f aca="false">C66</f>
        <v>0</v>
      </c>
      <c r="G67" s="789"/>
      <c r="H67" s="840"/>
      <c r="I67" s="841"/>
      <c r="J67" s="841"/>
      <c r="K67" s="841"/>
      <c r="L67" s="841"/>
      <c r="M67" s="842"/>
      <c r="N67" s="842"/>
      <c r="O67" s="842"/>
      <c r="P67" s="790" t="s">
        <v>672</v>
      </c>
      <c r="Q67" s="791"/>
      <c r="R67" s="791"/>
      <c r="S67" s="792"/>
      <c r="T67" s="793"/>
      <c r="U67" s="794" t="str">
        <f aca="false">IF(U66="","",VLOOKUP(U66,'標準様式１シフト記号表（勤務時間帯）'!$D$6:$X$47,21,FALSE()))</f>
        <v/>
      </c>
      <c r="V67" s="795" t="str">
        <f aca="false">IF(V66="","",VLOOKUP(V66,'標準様式１シフト記号表（勤務時間帯）'!$D$6:$X$47,21,FALSE()))</f>
        <v/>
      </c>
      <c r="W67" s="795" t="str">
        <f aca="false">IF(W66="","",VLOOKUP(W66,'標準様式１シフト記号表（勤務時間帯）'!$D$6:$X$47,21,FALSE()))</f>
        <v/>
      </c>
      <c r="X67" s="795" t="str">
        <f aca="false">IF(X66="","",VLOOKUP(X66,'標準様式１シフト記号表（勤務時間帯）'!$D$6:$X$47,21,FALSE()))</f>
        <v/>
      </c>
      <c r="Y67" s="795" t="str">
        <f aca="false">IF(Y66="","",VLOOKUP(Y66,'標準様式１シフト記号表（勤務時間帯）'!$D$6:$X$47,21,FALSE()))</f>
        <v/>
      </c>
      <c r="Z67" s="795" t="str">
        <f aca="false">IF(Z66="","",VLOOKUP(Z66,'標準様式１シフト記号表（勤務時間帯）'!$D$6:$X$47,21,FALSE()))</f>
        <v/>
      </c>
      <c r="AA67" s="796" t="str">
        <f aca="false">IF(AA66="","",VLOOKUP(AA66,'標準様式１シフト記号表（勤務時間帯）'!$D$6:$X$47,21,FALSE()))</f>
        <v/>
      </c>
      <c r="AB67" s="794" t="str">
        <f aca="false">IF(AB66="","",VLOOKUP(AB66,'標準様式１シフト記号表（勤務時間帯）'!$D$6:$X$47,21,FALSE()))</f>
        <v/>
      </c>
      <c r="AC67" s="795" t="str">
        <f aca="false">IF(AC66="","",VLOOKUP(AC66,'標準様式１シフト記号表（勤務時間帯）'!$D$6:$X$47,21,FALSE()))</f>
        <v/>
      </c>
      <c r="AD67" s="795" t="str">
        <f aca="false">IF(AD66="","",VLOOKUP(AD66,'標準様式１シフト記号表（勤務時間帯）'!$D$6:$X$47,21,FALSE()))</f>
        <v/>
      </c>
      <c r="AE67" s="795" t="str">
        <f aca="false">IF(AE66="","",VLOOKUP(AE66,'標準様式１シフト記号表（勤務時間帯）'!$D$6:$X$47,21,FALSE()))</f>
        <v/>
      </c>
      <c r="AF67" s="795" t="str">
        <f aca="false">IF(AF66="","",VLOOKUP(AF66,'標準様式１シフト記号表（勤務時間帯）'!$D$6:$X$47,21,FALSE()))</f>
        <v/>
      </c>
      <c r="AG67" s="795" t="str">
        <f aca="false">IF(AG66="","",VLOOKUP(AG66,'標準様式１シフト記号表（勤務時間帯）'!$D$6:$X$47,21,FALSE()))</f>
        <v/>
      </c>
      <c r="AH67" s="796" t="str">
        <f aca="false">IF(AH66="","",VLOOKUP(AH66,'標準様式１シフト記号表（勤務時間帯）'!$D$6:$X$47,21,FALSE()))</f>
        <v/>
      </c>
      <c r="AI67" s="794" t="str">
        <f aca="false">IF(AI66="","",VLOOKUP(AI66,'標準様式１シフト記号表（勤務時間帯）'!$D$6:$X$47,21,FALSE()))</f>
        <v/>
      </c>
      <c r="AJ67" s="795" t="str">
        <f aca="false">IF(AJ66="","",VLOOKUP(AJ66,'標準様式１シフト記号表（勤務時間帯）'!$D$6:$X$47,21,FALSE()))</f>
        <v/>
      </c>
      <c r="AK67" s="795" t="str">
        <f aca="false">IF(AK66="","",VLOOKUP(AK66,'標準様式１シフト記号表（勤務時間帯）'!$D$6:$X$47,21,FALSE()))</f>
        <v/>
      </c>
      <c r="AL67" s="795" t="str">
        <f aca="false">IF(AL66="","",VLOOKUP(AL66,'標準様式１シフト記号表（勤務時間帯）'!$D$6:$X$47,21,FALSE()))</f>
        <v/>
      </c>
      <c r="AM67" s="795" t="str">
        <f aca="false">IF(AM66="","",VLOOKUP(AM66,'標準様式１シフト記号表（勤務時間帯）'!$D$6:$X$47,21,FALSE()))</f>
        <v/>
      </c>
      <c r="AN67" s="795" t="str">
        <f aca="false">IF(AN66="","",VLOOKUP(AN66,'標準様式１シフト記号表（勤務時間帯）'!$D$6:$X$47,21,FALSE()))</f>
        <v/>
      </c>
      <c r="AO67" s="796" t="str">
        <f aca="false">IF(AO66="","",VLOOKUP(AO66,'標準様式１シフト記号表（勤務時間帯）'!$D$6:$X$47,21,FALSE()))</f>
        <v/>
      </c>
      <c r="AP67" s="794" t="str">
        <f aca="false">IF(AP66="","",VLOOKUP(AP66,'標準様式１シフト記号表（勤務時間帯）'!$D$6:$X$47,21,FALSE()))</f>
        <v/>
      </c>
      <c r="AQ67" s="795" t="str">
        <f aca="false">IF(AQ66="","",VLOOKUP(AQ66,'標準様式１シフト記号表（勤務時間帯）'!$D$6:$X$47,21,FALSE()))</f>
        <v/>
      </c>
      <c r="AR67" s="795" t="str">
        <f aca="false">IF(AR66="","",VLOOKUP(AR66,'標準様式１シフト記号表（勤務時間帯）'!$D$6:$X$47,21,FALSE()))</f>
        <v/>
      </c>
      <c r="AS67" s="795" t="str">
        <f aca="false">IF(AS66="","",VLOOKUP(AS66,'標準様式１シフト記号表（勤務時間帯）'!$D$6:$X$47,21,FALSE()))</f>
        <v/>
      </c>
      <c r="AT67" s="795" t="str">
        <f aca="false">IF(AT66="","",VLOOKUP(AT66,'標準様式１シフト記号表（勤務時間帯）'!$D$6:$X$47,21,FALSE()))</f>
        <v/>
      </c>
      <c r="AU67" s="795" t="str">
        <f aca="false">IF(AU66="","",VLOOKUP(AU66,'標準様式１シフト記号表（勤務時間帯）'!$D$6:$X$47,21,FALSE()))</f>
        <v/>
      </c>
      <c r="AV67" s="796" t="str">
        <f aca="false">IF(AV66="","",VLOOKUP(AV66,'標準様式１シフト記号表（勤務時間帯）'!$D$6:$X$47,21,FALSE()))</f>
        <v/>
      </c>
      <c r="AW67" s="794" t="str">
        <f aca="false">IF(AW66="","",VLOOKUP(AW66,'標準様式１シフト記号表（勤務時間帯）'!$D$6:$X$47,21,FALSE()))</f>
        <v/>
      </c>
      <c r="AX67" s="795" t="str">
        <f aca="false">IF(AX66="","",VLOOKUP(AX66,'標準様式１シフト記号表（勤務時間帯）'!$D$6:$X$47,21,FALSE()))</f>
        <v/>
      </c>
      <c r="AY67" s="795" t="str">
        <f aca="false">IF(AY66="","",VLOOKUP(AY66,'標準様式１シフト記号表（勤務時間帯）'!$D$6:$X$47,21,FALSE()))</f>
        <v/>
      </c>
      <c r="AZ67" s="797" t="n">
        <f aca="false">IF($BC$3="４週",SUM(U67:AV67),IF($BC$3="暦月",SUM(U67:AY67),""))</f>
        <v>0</v>
      </c>
      <c r="BA67" s="797"/>
      <c r="BB67" s="798" t="n">
        <f aca="false">IF($BC$3="４週",AZ67/4,IF($BC$3="暦月",(AZ67/($BC$8/7)),""))</f>
        <v>0</v>
      </c>
      <c r="BC67" s="798"/>
      <c r="BD67" s="847"/>
      <c r="BE67" s="847"/>
      <c r="BF67" s="847"/>
      <c r="BG67" s="847"/>
      <c r="BH67" s="847"/>
    </row>
    <row r="68" customFormat="false" ht="20.25" hidden="false" customHeight="true" outlineLevel="0" collapsed="false">
      <c r="B68" s="787"/>
      <c r="C68" s="839"/>
      <c r="D68" s="839"/>
      <c r="E68" s="839"/>
      <c r="F68" s="848"/>
      <c r="G68" s="849" t="n">
        <f aca="false">C66</f>
        <v>0</v>
      </c>
      <c r="H68" s="840"/>
      <c r="I68" s="841"/>
      <c r="J68" s="841"/>
      <c r="K68" s="841"/>
      <c r="L68" s="841"/>
      <c r="M68" s="842"/>
      <c r="N68" s="842"/>
      <c r="O68" s="842"/>
      <c r="P68" s="850" t="s">
        <v>673</v>
      </c>
      <c r="Q68" s="851"/>
      <c r="R68" s="851"/>
      <c r="S68" s="852"/>
      <c r="T68" s="853"/>
      <c r="U68" s="806" t="str">
        <f aca="false">IF(U66="","",VLOOKUP(U66,'標準様式１シフト記号表（勤務時間帯）'!$D$6:$Z$47,23,FALSE()))</f>
        <v/>
      </c>
      <c r="V68" s="807" t="str">
        <f aca="false">IF(V66="","",VLOOKUP(V66,'標準様式１シフト記号表（勤務時間帯）'!$D$6:$Z$47,23,FALSE()))</f>
        <v/>
      </c>
      <c r="W68" s="807" t="str">
        <f aca="false">IF(W66="","",VLOOKUP(W66,'標準様式１シフト記号表（勤務時間帯）'!$D$6:$Z$47,23,FALSE()))</f>
        <v/>
      </c>
      <c r="X68" s="807" t="str">
        <f aca="false">IF(X66="","",VLOOKUP(X66,'標準様式１シフト記号表（勤務時間帯）'!$D$6:$Z$47,23,FALSE()))</f>
        <v/>
      </c>
      <c r="Y68" s="807" t="str">
        <f aca="false">IF(Y66="","",VLOOKUP(Y66,'標準様式１シフト記号表（勤務時間帯）'!$D$6:$Z$47,23,FALSE()))</f>
        <v/>
      </c>
      <c r="Z68" s="807" t="str">
        <f aca="false">IF(Z66="","",VLOOKUP(Z66,'標準様式１シフト記号表（勤務時間帯）'!$D$6:$Z$47,23,FALSE()))</f>
        <v/>
      </c>
      <c r="AA68" s="808" t="str">
        <f aca="false">IF(AA66="","",VLOOKUP(AA66,'標準様式１シフト記号表（勤務時間帯）'!$D$6:$Z$47,23,FALSE()))</f>
        <v/>
      </c>
      <c r="AB68" s="806" t="str">
        <f aca="false">IF(AB66="","",VLOOKUP(AB66,'標準様式１シフト記号表（勤務時間帯）'!$D$6:$Z$47,23,FALSE()))</f>
        <v/>
      </c>
      <c r="AC68" s="807" t="str">
        <f aca="false">IF(AC66="","",VLOOKUP(AC66,'標準様式１シフト記号表（勤務時間帯）'!$D$6:$Z$47,23,FALSE()))</f>
        <v/>
      </c>
      <c r="AD68" s="807" t="str">
        <f aca="false">IF(AD66="","",VLOOKUP(AD66,'標準様式１シフト記号表（勤務時間帯）'!$D$6:$Z$47,23,FALSE()))</f>
        <v/>
      </c>
      <c r="AE68" s="807" t="str">
        <f aca="false">IF(AE66="","",VLOOKUP(AE66,'標準様式１シフト記号表（勤務時間帯）'!$D$6:$Z$47,23,FALSE()))</f>
        <v/>
      </c>
      <c r="AF68" s="807" t="str">
        <f aca="false">IF(AF66="","",VLOOKUP(AF66,'標準様式１シフト記号表（勤務時間帯）'!$D$6:$Z$47,23,FALSE()))</f>
        <v/>
      </c>
      <c r="AG68" s="807" t="str">
        <f aca="false">IF(AG66="","",VLOOKUP(AG66,'標準様式１シフト記号表（勤務時間帯）'!$D$6:$Z$47,23,FALSE()))</f>
        <v/>
      </c>
      <c r="AH68" s="808" t="str">
        <f aca="false">IF(AH66="","",VLOOKUP(AH66,'標準様式１シフト記号表（勤務時間帯）'!$D$6:$Z$47,23,FALSE()))</f>
        <v/>
      </c>
      <c r="AI68" s="806" t="str">
        <f aca="false">IF(AI66="","",VLOOKUP(AI66,'標準様式１シフト記号表（勤務時間帯）'!$D$6:$Z$47,23,FALSE()))</f>
        <v/>
      </c>
      <c r="AJ68" s="807" t="str">
        <f aca="false">IF(AJ66="","",VLOOKUP(AJ66,'標準様式１シフト記号表（勤務時間帯）'!$D$6:$Z$47,23,FALSE()))</f>
        <v/>
      </c>
      <c r="AK68" s="807" t="str">
        <f aca="false">IF(AK66="","",VLOOKUP(AK66,'標準様式１シフト記号表（勤務時間帯）'!$D$6:$Z$47,23,FALSE()))</f>
        <v/>
      </c>
      <c r="AL68" s="807" t="str">
        <f aca="false">IF(AL66="","",VLOOKUP(AL66,'標準様式１シフト記号表（勤務時間帯）'!$D$6:$Z$47,23,FALSE()))</f>
        <v/>
      </c>
      <c r="AM68" s="807" t="str">
        <f aca="false">IF(AM66="","",VLOOKUP(AM66,'標準様式１シフト記号表（勤務時間帯）'!$D$6:$Z$47,23,FALSE()))</f>
        <v/>
      </c>
      <c r="AN68" s="807" t="str">
        <f aca="false">IF(AN66="","",VLOOKUP(AN66,'標準様式１シフト記号表（勤務時間帯）'!$D$6:$Z$47,23,FALSE()))</f>
        <v/>
      </c>
      <c r="AO68" s="808" t="str">
        <f aca="false">IF(AO66="","",VLOOKUP(AO66,'標準様式１シフト記号表（勤務時間帯）'!$D$6:$Z$47,23,FALSE()))</f>
        <v/>
      </c>
      <c r="AP68" s="806" t="str">
        <f aca="false">IF(AP66="","",VLOOKUP(AP66,'標準様式１シフト記号表（勤務時間帯）'!$D$6:$Z$47,23,FALSE()))</f>
        <v/>
      </c>
      <c r="AQ68" s="807" t="str">
        <f aca="false">IF(AQ66="","",VLOOKUP(AQ66,'標準様式１シフト記号表（勤務時間帯）'!$D$6:$Z$47,23,FALSE()))</f>
        <v/>
      </c>
      <c r="AR68" s="807" t="str">
        <f aca="false">IF(AR66="","",VLOOKUP(AR66,'標準様式１シフト記号表（勤務時間帯）'!$D$6:$Z$47,23,FALSE()))</f>
        <v/>
      </c>
      <c r="AS68" s="807" t="str">
        <f aca="false">IF(AS66="","",VLOOKUP(AS66,'標準様式１シフト記号表（勤務時間帯）'!$D$6:$Z$47,23,FALSE()))</f>
        <v/>
      </c>
      <c r="AT68" s="807" t="str">
        <f aca="false">IF(AT66="","",VLOOKUP(AT66,'標準様式１シフト記号表（勤務時間帯）'!$D$6:$Z$47,23,FALSE()))</f>
        <v/>
      </c>
      <c r="AU68" s="807" t="str">
        <f aca="false">IF(AU66="","",VLOOKUP(AU66,'標準様式１シフト記号表（勤務時間帯）'!$D$6:$Z$47,23,FALSE()))</f>
        <v/>
      </c>
      <c r="AV68" s="808" t="str">
        <f aca="false">IF(AV66="","",VLOOKUP(AV66,'標準様式１シフト記号表（勤務時間帯）'!$D$6:$Z$47,23,FALSE()))</f>
        <v/>
      </c>
      <c r="AW68" s="806" t="str">
        <f aca="false">IF(AW66="","",VLOOKUP(AW66,'標準様式１シフト記号表（勤務時間帯）'!$D$6:$Z$47,23,FALSE()))</f>
        <v/>
      </c>
      <c r="AX68" s="807" t="str">
        <f aca="false">IF(AX66="","",VLOOKUP(AX66,'標準様式１シフト記号表（勤務時間帯）'!$D$6:$Z$47,23,FALSE()))</f>
        <v/>
      </c>
      <c r="AY68" s="807" t="str">
        <f aca="false">IF(AY66="","",VLOOKUP(AY66,'標準様式１シフト記号表（勤務時間帯）'!$D$6:$Z$47,23,FALSE()))</f>
        <v/>
      </c>
      <c r="AZ68" s="809" t="n">
        <f aca="false">IF($BC$3="４週",SUM(U68:AV68),IF($BC$3="暦月",SUM(U68:AY68),""))</f>
        <v>0</v>
      </c>
      <c r="BA68" s="809"/>
      <c r="BB68" s="810" t="n">
        <f aca="false">IF($BC$3="４週",AZ68/4,IF($BC$3="暦月",(AZ68/($BC$8/7)),""))</f>
        <v>0</v>
      </c>
      <c r="BC68" s="810"/>
      <c r="BD68" s="847"/>
      <c r="BE68" s="847"/>
      <c r="BF68" s="847"/>
      <c r="BG68" s="847"/>
      <c r="BH68" s="847"/>
    </row>
    <row r="69" customFormat="false" ht="20.25" hidden="false" customHeight="true" outlineLevel="0" collapsed="false">
      <c r="B69" s="854" t="s">
        <v>674</v>
      </c>
      <c r="C69" s="854"/>
      <c r="D69" s="854"/>
      <c r="E69" s="854"/>
      <c r="F69" s="854"/>
      <c r="G69" s="854"/>
      <c r="H69" s="854"/>
      <c r="I69" s="854"/>
      <c r="J69" s="854"/>
      <c r="K69" s="854"/>
      <c r="L69" s="854"/>
      <c r="M69" s="854"/>
      <c r="N69" s="854"/>
      <c r="O69" s="854"/>
      <c r="P69" s="854"/>
      <c r="Q69" s="854"/>
      <c r="R69" s="854"/>
      <c r="S69" s="854"/>
      <c r="T69" s="854"/>
      <c r="U69" s="855"/>
      <c r="V69" s="856"/>
      <c r="W69" s="856"/>
      <c r="X69" s="856"/>
      <c r="Y69" s="856"/>
      <c r="Z69" s="856"/>
      <c r="AA69" s="857"/>
      <c r="AB69" s="858"/>
      <c r="AC69" s="856"/>
      <c r="AD69" s="856"/>
      <c r="AE69" s="856"/>
      <c r="AF69" s="856"/>
      <c r="AG69" s="856"/>
      <c r="AH69" s="857"/>
      <c r="AI69" s="858"/>
      <c r="AJ69" s="856"/>
      <c r="AK69" s="856"/>
      <c r="AL69" s="856"/>
      <c r="AM69" s="856"/>
      <c r="AN69" s="856"/>
      <c r="AO69" s="857"/>
      <c r="AP69" s="858"/>
      <c r="AQ69" s="856"/>
      <c r="AR69" s="856"/>
      <c r="AS69" s="856"/>
      <c r="AT69" s="856"/>
      <c r="AU69" s="856"/>
      <c r="AV69" s="857"/>
      <c r="AW69" s="858"/>
      <c r="AX69" s="856"/>
      <c r="AY69" s="859"/>
      <c r="AZ69" s="860"/>
      <c r="BA69" s="860"/>
      <c r="BB69" s="861"/>
      <c r="BC69" s="861"/>
      <c r="BD69" s="861"/>
      <c r="BE69" s="861"/>
      <c r="BF69" s="861"/>
      <c r="BG69" s="861"/>
      <c r="BH69" s="861"/>
    </row>
    <row r="70" customFormat="false" ht="20.25" hidden="false" customHeight="true" outlineLevel="0" collapsed="false">
      <c r="B70" s="862" t="s">
        <v>675</v>
      </c>
      <c r="C70" s="862"/>
      <c r="D70" s="862"/>
      <c r="E70" s="862"/>
      <c r="F70" s="862"/>
      <c r="G70" s="862"/>
      <c r="H70" s="862"/>
      <c r="I70" s="862"/>
      <c r="J70" s="862"/>
      <c r="K70" s="862"/>
      <c r="L70" s="862"/>
      <c r="M70" s="862"/>
      <c r="N70" s="862"/>
      <c r="O70" s="862"/>
      <c r="P70" s="862"/>
      <c r="Q70" s="862"/>
      <c r="R70" s="862"/>
      <c r="S70" s="862"/>
      <c r="T70" s="862"/>
      <c r="U70" s="863"/>
      <c r="V70" s="864"/>
      <c r="W70" s="864"/>
      <c r="X70" s="864"/>
      <c r="Y70" s="864"/>
      <c r="Z70" s="864"/>
      <c r="AA70" s="865"/>
      <c r="AB70" s="866"/>
      <c r="AC70" s="864"/>
      <c r="AD70" s="864"/>
      <c r="AE70" s="864"/>
      <c r="AF70" s="864"/>
      <c r="AG70" s="864"/>
      <c r="AH70" s="865"/>
      <c r="AI70" s="866"/>
      <c r="AJ70" s="864"/>
      <c r="AK70" s="864"/>
      <c r="AL70" s="864"/>
      <c r="AM70" s="864"/>
      <c r="AN70" s="864"/>
      <c r="AO70" s="865"/>
      <c r="AP70" s="866"/>
      <c r="AQ70" s="864"/>
      <c r="AR70" s="864"/>
      <c r="AS70" s="864"/>
      <c r="AT70" s="864"/>
      <c r="AU70" s="864"/>
      <c r="AV70" s="865"/>
      <c r="AW70" s="866"/>
      <c r="AX70" s="864"/>
      <c r="AY70" s="867"/>
      <c r="AZ70" s="860"/>
      <c r="BA70" s="860"/>
      <c r="BB70" s="861"/>
      <c r="BC70" s="861"/>
      <c r="BD70" s="861"/>
      <c r="BE70" s="861"/>
      <c r="BF70" s="861"/>
      <c r="BG70" s="861"/>
      <c r="BH70" s="861"/>
    </row>
    <row r="71" customFormat="false" ht="20.25" hidden="false" customHeight="true" outlineLevel="0" collapsed="false">
      <c r="B71" s="862" t="s">
        <v>676</v>
      </c>
      <c r="C71" s="862"/>
      <c r="D71" s="862"/>
      <c r="E71" s="862"/>
      <c r="F71" s="862"/>
      <c r="G71" s="862"/>
      <c r="H71" s="862"/>
      <c r="I71" s="862"/>
      <c r="J71" s="862"/>
      <c r="K71" s="862"/>
      <c r="L71" s="862"/>
      <c r="M71" s="862"/>
      <c r="N71" s="862"/>
      <c r="O71" s="862"/>
      <c r="P71" s="862"/>
      <c r="Q71" s="862"/>
      <c r="R71" s="862"/>
      <c r="S71" s="862"/>
      <c r="T71" s="862"/>
      <c r="U71" s="863"/>
      <c r="V71" s="864"/>
      <c r="W71" s="864"/>
      <c r="X71" s="864"/>
      <c r="Y71" s="864"/>
      <c r="Z71" s="864"/>
      <c r="AA71" s="868"/>
      <c r="AB71" s="869"/>
      <c r="AC71" s="864"/>
      <c r="AD71" s="864"/>
      <c r="AE71" s="864"/>
      <c r="AF71" s="864"/>
      <c r="AG71" s="864"/>
      <c r="AH71" s="868"/>
      <c r="AI71" s="869"/>
      <c r="AJ71" s="864"/>
      <c r="AK71" s="864"/>
      <c r="AL71" s="864"/>
      <c r="AM71" s="864"/>
      <c r="AN71" s="864"/>
      <c r="AO71" s="868"/>
      <c r="AP71" s="869"/>
      <c r="AQ71" s="864"/>
      <c r="AR71" s="864"/>
      <c r="AS71" s="864"/>
      <c r="AT71" s="864"/>
      <c r="AU71" s="864"/>
      <c r="AV71" s="868"/>
      <c r="AW71" s="869"/>
      <c r="AX71" s="864"/>
      <c r="AY71" s="867"/>
      <c r="AZ71" s="860"/>
      <c r="BA71" s="860"/>
      <c r="BB71" s="861"/>
      <c r="BC71" s="861"/>
      <c r="BD71" s="861"/>
      <c r="BE71" s="861"/>
      <c r="BF71" s="861"/>
      <c r="BG71" s="861"/>
      <c r="BH71" s="861"/>
    </row>
    <row r="72" customFormat="false" ht="20.25" hidden="false" customHeight="true" outlineLevel="0" collapsed="false">
      <c r="B72" s="862" t="s">
        <v>677</v>
      </c>
      <c r="C72" s="862"/>
      <c r="D72" s="862"/>
      <c r="E72" s="862"/>
      <c r="F72" s="862"/>
      <c r="G72" s="862"/>
      <c r="H72" s="862"/>
      <c r="I72" s="862"/>
      <c r="J72" s="862"/>
      <c r="K72" s="862"/>
      <c r="L72" s="862"/>
      <c r="M72" s="862"/>
      <c r="N72" s="862"/>
      <c r="O72" s="862"/>
      <c r="P72" s="862"/>
      <c r="Q72" s="862"/>
      <c r="R72" s="862"/>
      <c r="S72" s="862"/>
      <c r="T72" s="862"/>
      <c r="U72" s="863"/>
      <c r="V72" s="864"/>
      <c r="W72" s="864"/>
      <c r="X72" s="864"/>
      <c r="Y72" s="864"/>
      <c r="Z72" s="864"/>
      <c r="AA72" s="868"/>
      <c r="AB72" s="869"/>
      <c r="AC72" s="864"/>
      <c r="AD72" s="864"/>
      <c r="AE72" s="864"/>
      <c r="AF72" s="864"/>
      <c r="AG72" s="864"/>
      <c r="AH72" s="868"/>
      <c r="AI72" s="869"/>
      <c r="AJ72" s="864"/>
      <c r="AK72" s="864"/>
      <c r="AL72" s="864"/>
      <c r="AM72" s="864"/>
      <c r="AN72" s="864"/>
      <c r="AO72" s="868"/>
      <c r="AP72" s="869"/>
      <c r="AQ72" s="864"/>
      <c r="AR72" s="864"/>
      <c r="AS72" s="864"/>
      <c r="AT72" s="864"/>
      <c r="AU72" s="864"/>
      <c r="AV72" s="868"/>
      <c r="AW72" s="869"/>
      <c r="AX72" s="864"/>
      <c r="AY72" s="867"/>
      <c r="AZ72" s="860"/>
      <c r="BA72" s="860"/>
      <c r="BB72" s="861"/>
      <c r="BC72" s="861"/>
      <c r="BD72" s="861"/>
      <c r="BE72" s="861"/>
      <c r="BF72" s="861"/>
      <c r="BG72" s="861"/>
      <c r="BH72" s="861"/>
    </row>
    <row r="73" customFormat="false" ht="20.25" hidden="false" customHeight="true" outlineLevel="0" collapsed="false">
      <c r="B73" s="862" t="s">
        <v>678</v>
      </c>
      <c r="C73" s="862"/>
      <c r="D73" s="862"/>
      <c r="E73" s="862"/>
      <c r="F73" s="862"/>
      <c r="G73" s="862"/>
      <c r="H73" s="862"/>
      <c r="I73" s="862"/>
      <c r="J73" s="862"/>
      <c r="K73" s="862"/>
      <c r="L73" s="862"/>
      <c r="M73" s="862"/>
      <c r="N73" s="862"/>
      <c r="O73" s="862"/>
      <c r="P73" s="862"/>
      <c r="Q73" s="862"/>
      <c r="R73" s="862"/>
      <c r="S73" s="862"/>
      <c r="T73" s="862"/>
      <c r="U73" s="870" t="str">
        <f aca="false">IF(SUMIF($F$21:$F$68,"介護従業者",U21:U68)=0,"",SUMIF($F$21:$F$68,"介護従業者",U21:U68))</f>
        <v/>
      </c>
      <c r="V73" s="871" t="str">
        <f aca="false">IF(SUMIF($F$21:$F$68,"介護従業者",V21:V68)=0,"",SUMIF($F$21:$F$68,"介護従業者",V21:V68))</f>
        <v/>
      </c>
      <c r="W73" s="871" t="str">
        <f aca="false">IF(SUMIF($F$21:$F$68,"介護従業者",W21:W68)=0,"",SUMIF($F$21:$F$68,"介護従業者",W21:W68))</f>
        <v/>
      </c>
      <c r="X73" s="871" t="str">
        <f aca="false">IF(SUMIF($F$21:$F$68,"介護従業者",X21:X68)=0,"",SUMIF($F$21:$F$68,"介護従業者",X21:X68))</f>
        <v/>
      </c>
      <c r="Y73" s="871" t="str">
        <f aca="false">IF(SUMIF($F$21:$F$68,"介護従業者",Y21:Y68)=0,"",SUMIF($F$21:$F$68,"介護従業者",Y21:Y68))</f>
        <v/>
      </c>
      <c r="Z73" s="871" t="str">
        <f aca="false">IF(SUMIF($F$21:$F$68,"介護従業者",Z21:Z68)=0,"",SUMIF($F$21:$F$68,"介護従業者",Z21:Z68))</f>
        <v/>
      </c>
      <c r="AA73" s="872" t="str">
        <f aca="false">IF(SUMIF($F$21:$F$68,"介護従業者",AA21:AA68)=0,"",SUMIF($F$21:$F$68,"介護従業者",AA21:AA68))</f>
        <v/>
      </c>
      <c r="AB73" s="870" t="str">
        <f aca="false">IF(SUMIF($F$21:$F$68,"介護従業者",AB21:AB68)=0,"",SUMIF($F$21:$F$68,"介護従業者",AB21:AB68))</f>
        <v/>
      </c>
      <c r="AC73" s="871" t="str">
        <f aca="false">IF(SUMIF($F$21:$F$68,"介護従業者",AC21:AC68)=0,"",SUMIF($F$21:$F$68,"介護従業者",AC21:AC68))</f>
        <v/>
      </c>
      <c r="AD73" s="871" t="str">
        <f aca="false">IF(SUMIF($F$21:$F$68,"介護従業者",AD21:AD68)=0,"",SUMIF($F$21:$F$68,"介護従業者",AD21:AD68))</f>
        <v/>
      </c>
      <c r="AE73" s="871" t="str">
        <f aca="false">IF(SUMIF($F$21:$F$68,"介護従業者",AE21:AE68)=0,"",SUMIF($F$21:$F$68,"介護従業者",AE21:AE68))</f>
        <v/>
      </c>
      <c r="AF73" s="871" t="str">
        <f aca="false">IF(SUMIF($F$21:$F$68,"介護従業者",AF21:AF68)=0,"",SUMIF($F$21:$F$68,"介護従業者",AF21:AF68))</f>
        <v/>
      </c>
      <c r="AG73" s="871" t="str">
        <f aca="false">IF(SUMIF($F$21:$F$68,"介護従業者",AG21:AG68)=0,"",SUMIF($F$21:$F$68,"介護従業者",AG21:AG68))</f>
        <v/>
      </c>
      <c r="AH73" s="872" t="str">
        <f aca="false">IF(SUMIF($F$21:$F$68,"介護従業者",AH21:AH68)=0,"",SUMIF($F$21:$F$68,"介護従業者",AH21:AH68))</f>
        <v/>
      </c>
      <c r="AI73" s="870" t="str">
        <f aca="false">IF(SUMIF($F$21:$F$68,"介護従業者",AI21:AI68)=0,"",SUMIF($F$21:$F$68,"介護従業者",AI21:AI68))</f>
        <v/>
      </c>
      <c r="AJ73" s="871" t="str">
        <f aca="false">IF(SUMIF($F$21:$F$68,"介護従業者",AJ21:AJ68)=0,"",SUMIF($F$21:$F$68,"介護従業者",AJ21:AJ68))</f>
        <v/>
      </c>
      <c r="AK73" s="871" t="str">
        <f aca="false">IF(SUMIF($F$21:$F$68,"介護従業者",AK21:AK68)=0,"",SUMIF($F$21:$F$68,"介護従業者",AK21:AK68))</f>
        <v/>
      </c>
      <c r="AL73" s="871" t="str">
        <f aca="false">IF(SUMIF($F$21:$F$68,"介護従業者",AL21:AL68)=0,"",SUMIF($F$21:$F$68,"介護従業者",AL21:AL68))</f>
        <v/>
      </c>
      <c r="AM73" s="871" t="str">
        <f aca="false">IF(SUMIF($F$21:$F$68,"介護従業者",AM21:AM68)=0,"",SUMIF($F$21:$F$68,"介護従業者",AM21:AM68))</f>
        <v/>
      </c>
      <c r="AN73" s="871" t="str">
        <f aca="false">IF(SUMIF($F$21:$F$68,"介護従業者",AN21:AN68)=0,"",SUMIF($F$21:$F$68,"介護従業者",AN21:AN68))</f>
        <v/>
      </c>
      <c r="AO73" s="872" t="str">
        <f aca="false">IF(SUMIF($F$21:$F$68,"介護従業者",AO21:AO68)=0,"",SUMIF($F$21:$F$68,"介護従業者",AO21:AO68))</f>
        <v/>
      </c>
      <c r="AP73" s="870" t="str">
        <f aca="false">IF(SUMIF($F$21:$F$68,"介護従業者",AP21:AP68)=0,"",SUMIF($F$21:$F$68,"介護従業者",AP21:AP68))</f>
        <v/>
      </c>
      <c r="AQ73" s="871" t="str">
        <f aca="false">IF(SUMIF($F$21:$F$68,"介護従業者",AQ21:AQ68)=0,"",SUMIF($F$21:$F$68,"介護従業者",AQ21:AQ68))</f>
        <v/>
      </c>
      <c r="AR73" s="871" t="str">
        <f aca="false">IF(SUMIF($F$21:$F$68,"介護従業者",AR21:AR68)=0,"",SUMIF($F$21:$F$68,"介護従業者",AR21:AR68))</f>
        <v/>
      </c>
      <c r="AS73" s="871" t="str">
        <f aca="false">IF(SUMIF($F$21:$F$68,"介護従業者",AS21:AS68)=0,"",SUMIF($F$21:$F$68,"介護従業者",AS21:AS68))</f>
        <v/>
      </c>
      <c r="AT73" s="871" t="str">
        <f aca="false">IF(SUMIF($F$21:$F$68,"介護従業者",AT21:AT68)=0,"",SUMIF($F$21:$F$68,"介護従業者",AT21:AT68))</f>
        <v/>
      </c>
      <c r="AU73" s="871" t="str">
        <f aca="false">IF(SUMIF($F$21:$F$68,"介護従業者",AU21:AU68)=0,"",SUMIF($F$21:$F$68,"介護従業者",AU21:AU68))</f>
        <v/>
      </c>
      <c r="AV73" s="872" t="str">
        <f aca="false">IF(SUMIF($F$21:$F$68,"介護従業者",AV21:AV68)=0,"",SUMIF($F$21:$F$68,"介護従業者",AV21:AV68))</f>
        <v/>
      </c>
      <c r="AW73" s="870" t="str">
        <f aca="false">IF(SUMIF($F$21:$F$68,"介護従業者",AW21:AW68)=0,"",SUMIF($F$21:$F$68,"介護従業者",AW21:AW68))</f>
        <v/>
      </c>
      <c r="AX73" s="871" t="str">
        <f aca="false">IF(SUMIF($F$21:$F$68,"介護従業者",AX21:AX68)=0,"",SUMIF($F$21:$F$68,"介護従業者",AX21:AX68))</f>
        <v/>
      </c>
      <c r="AY73" s="871" t="str">
        <f aca="false">IF(SUMIF($F$21:$F$68,"介護従業者",AY21:AY68)=0,"",SUMIF($F$21:$F$68,"介護従業者",AY21:AY68))</f>
        <v/>
      </c>
      <c r="AZ73" s="873" t="n">
        <f aca="false">IF($BC$3="４週",SUM(U73:AV73),IF($BC$3="暦月",SUM(U73:AY73),""))</f>
        <v>0</v>
      </c>
      <c r="BA73" s="873"/>
      <c r="BB73" s="861"/>
      <c r="BC73" s="861"/>
      <c r="BD73" s="861"/>
      <c r="BE73" s="861"/>
      <c r="BF73" s="861"/>
      <c r="BG73" s="861"/>
      <c r="BH73" s="861"/>
    </row>
    <row r="74" customFormat="false" ht="20.25" hidden="false" customHeight="true" outlineLevel="0" collapsed="false">
      <c r="B74" s="874" t="s">
        <v>679</v>
      </c>
      <c r="C74" s="874"/>
      <c r="D74" s="874"/>
      <c r="E74" s="874"/>
      <c r="F74" s="874"/>
      <c r="G74" s="874"/>
      <c r="H74" s="874"/>
      <c r="I74" s="874"/>
      <c r="J74" s="874"/>
      <c r="K74" s="874"/>
      <c r="L74" s="874"/>
      <c r="M74" s="874"/>
      <c r="N74" s="874"/>
      <c r="O74" s="874"/>
      <c r="P74" s="874"/>
      <c r="Q74" s="874"/>
      <c r="R74" s="874"/>
      <c r="S74" s="874"/>
      <c r="T74" s="874"/>
      <c r="U74" s="875" t="str">
        <f aca="false">IF(SUMIF($G$21:$G$68,"介護従業者",U21:U68)=0,"",SUMIF($G$21:$G$68,"介護従業者",U21:U68))</f>
        <v/>
      </c>
      <c r="V74" s="876" t="str">
        <f aca="false">IF(SUMIF($G$21:$G$68,"介護従業者",V21:V68)=0,"",SUMIF($G$21:$G$68,"介護従業者",V21:V68))</f>
        <v/>
      </c>
      <c r="W74" s="876" t="str">
        <f aca="false">IF(SUMIF($G$21:$G$68,"介護従業者",W21:W68)=0,"",SUMIF($G$21:$G$68,"介護従業者",W21:W68))</f>
        <v/>
      </c>
      <c r="X74" s="876" t="str">
        <f aca="false">IF(SUMIF($G$21:$G$68,"介護従業者",X21:X68)=0,"",SUMIF($G$21:$G$68,"介護従業者",X21:X68))</f>
        <v/>
      </c>
      <c r="Y74" s="876" t="str">
        <f aca="false">IF(SUMIF($G$21:$G$68,"介護従業者",Y21:Y68)=0,"",SUMIF($G$21:$G$68,"介護従業者",Y21:Y68))</f>
        <v/>
      </c>
      <c r="Z74" s="876" t="str">
        <f aca="false">IF(SUMIF($G$21:$G$68,"介護従業者",Z21:Z68)=0,"",SUMIF($G$21:$G$68,"介護従業者",Z21:Z68))</f>
        <v/>
      </c>
      <c r="AA74" s="877" t="str">
        <f aca="false">IF(SUMIF($G$21:$G$68,"介護従業者",AA21:AA68)=0,"",SUMIF($G$21:$G$68,"介護従業者",AA21:AA68))</f>
        <v/>
      </c>
      <c r="AB74" s="878" t="str">
        <f aca="false">IF(SUMIF($G$21:$G$68,"介護従業者",AB21:AB68)=0,"",SUMIF($G$21:$G$68,"介護従業者",AB21:AB68))</f>
        <v/>
      </c>
      <c r="AC74" s="876" t="str">
        <f aca="false">IF(SUMIF($G$21:$G$68,"介護従業者",AC21:AC68)=0,"",SUMIF($G$21:$G$68,"介護従業者",AC21:AC68))</f>
        <v/>
      </c>
      <c r="AD74" s="876" t="str">
        <f aca="false">IF(SUMIF($G$21:$G$68,"介護従業者",AD21:AD68)=0,"",SUMIF($G$21:$G$68,"介護従業者",AD21:AD68))</f>
        <v/>
      </c>
      <c r="AE74" s="876" t="str">
        <f aca="false">IF(SUMIF($G$21:$G$68,"介護従業者",AE21:AE68)=0,"",SUMIF($G$21:$G$68,"介護従業者",AE21:AE68))</f>
        <v/>
      </c>
      <c r="AF74" s="876" t="str">
        <f aca="false">IF(SUMIF($G$21:$G$68,"介護従業者",AF21:AF68)=0,"",SUMIF($G$21:$G$68,"介護従業者",AF21:AF68))</f>
        <v/>
      </c>
      <c r="AG74" s="876" t="str">
        <f aca="false">IF(SUMIF($G$21:$G$68,"介護従業者",AG21:AG68)=0,"",SUMIF($G$21:$G$68,"介護従業者",AG21:AG68))</f>
        <v/>
      </c>
      <c r="AH74" s="877" t="str">
        <f aca="false">IF(SUMIF($G$21:$G$68,"介護従業者",AH21:AH68)=0,"",SUMIF($G$21:$G$68,"介護従業者",AH21:AH68))</f>
        <v/>
      </c>
      <c r="AI74" s="878" t="str">
        <f aca="false">IF(SUMIF($G$21:$G$68,"介護従業者",AI21:AI68)=0,"",SUMIF($G$21:$G$68,"介護従業者",AI21:AI68))</f>
        <v/>
      </c>
      <c r="AJ74" s="876" t="str">
        <f aca="false">IF(SUMIF($G$21:$G$68,"介護従業者",AJ21:AJ68)=0,"",SUMIF($G$21:$G$68,"介護従業者",AJ21:AJ68))</f>
        <v/>
      </c>
      <c r="AK74" s="876" t="str">
        <f aca="false">IF(SUMIF($G$21:$G$68,"介護従業者",AK21:AK68)=0,"",SUMIF($G$21:$G$68,"介護従業者",AK21:AK68))</f>
        <v/>
      </c>
      <c r="AL74" s="876" t="str">
        <f aca="false">IF(SUMIF($G$21:$G$68,"介護従業者",AL21:AL68)=0,"",SUMIF($G$21:$G$68,"介護従業者",AL21:AL68))</f>
        <v/>
      </c>
      <c r="AM74" s="876" t="str">
        <f aca="false">IF(SUMIF($G$21:$G$68,"介護従業者",AM21:AM68)=0,"",SUMIF($G$21:$G$68,"介護従業者",AM21:AM68))</f>
        <v/>
      </c>
      <c r="AN74" s="876" t="str">
        <f aca="false">IF(SUMIF($G$21:$G$68,"介護従業者",AN21:AN68)=0,"",SUMIF($G$21:$G$68,"介護従業者",AN21:AN68))</f>
        <v/>
      </c>
      <c r="AO74" s="877" t="str">
        <f aca="false">IF(SUMIF($G$21:$G$68,"介護従業者",AO21:AO68)=0,"",SUMIF($G$21:$G$68,"介護従業者",AO21:AO68))</f>
        <v/>
      </c>
      <c r="AP74" s="878" t="str">
        <f aca="false">IF(SUMIF($G$21:$G$68,"介護従業者",AP21:AP68)=0,"",SUMIF($G$21:$G$68,"介護従業者",AP21:AP68))</f>
        <v/>
      </c>
      <c r="AQ74" s="876" t="str">
        <f aca="false">IF(SUMIF($G$21:$G$68,"介護従業者",AQ21:AQ68)=0,"",SUMIF($G$21:$G$68,"介護従業者",AQ21:AQ68))</f>
        <v/>
      </c>
      <c r="AR74" s="876" t="str">
        <f aca="false">IF(SUMIF($G$21:$G$68,"介護従業者",AR21:AR68)=0,"",SUMIF($G$21:$G$68,"介護従業者",AR21:AR68))</f>
        <v/>
      </c>
      <c r="AS74" s="876" t="str">
        <f aca="false">IF(SUMIF($G$21:$G$68,"介護従業者",AS21:AS68)=0,"",SUMIF($G$21:$G$68,"介護従業者",AS21:AS68))</f>
        <v/>
      </c>
      <c r="AT74" s="876" t="str">
        <f aca="false">IF(SUMIF($G$21:$G$68,"介護従業者",AT21:AT68)=0,"",SUMIF($G$21:$G$68,"介護従業者",AT21:AT68))</f>
        <v/>
      </c>
      <c r="AU74" s="876" t="str">
        <f aca="false">IF(SUMIF($G$21:$G$68,"介護従業者",AU21:AU68)=0,"",SUMIF($G$21:$G$68,"介護従業者",AU21:AU68))</f>
        <v/>
      </c>
      <c r="AV74" s="877" t="str">
        <f aca="false">IF(SUMIF($G$21:$G$68,"介護従業者",AV21:AV68)=0,"",SUMIF($G$21:$G$68,"介護従業者",AV21:AV68))</f>
        <v/>
      </c>
      <c r="AW74" s="878" t="str">
        <f aca="false">IF(SUMIF($G$21:$G$68,"介護従業者",AW21:AW68)=0,"",SUMIF($G$21:$G$68,"介護従業者",AW21:AW68))</f>
        <v/>
      </c>
      <c r="AX74" s="876" t="str">
        <f aca="false">IF(SUMIF($G$21:$G$68,"介護従業者",AX21:AX68)=0,"",SUMIF($G$21:$G$68,"介護従業者",AX21:AX68))</f>
        <v/>
      </c>
      <c r="AY74" s="879" t="str">
        <f aca="false">IF(SUMIF($G$21:$G$68,"介護従業者",AY21:AY68)=0,"",SUMIF($G$21:$G$68,"介護従業者",AY21:AY68))</f>
        <v/>
      </c>
      <c r="AZ74" s="880" t="n">
        <f aca="false">IF($BC$3="４週",SUM(U74:AV74),IF($BC$3="暦月",SUM(U74:AY74),""))</f>
        <v>0</v>
      </c>
      <c r="BA74" s="880"/>
      <c r="BB74" s="861"/>
      <c r="BC74" s="861"/>
      <c r="BD74" s="861"/>
      <c r="BE74" s="861"/>
      <c r="BF74" s="861"/>
      <c r="BG74" s="861"/>
      <c r="BH74" s="861"/>
    </row>
    <row r="75" s="828" customFormat="true" ht="20.25" hidden="false" customHeight="true" outlineLevel="0" collapsed="false">
      <c r="C75" s="829"/>
      <c r="D75" s="829"/>
      <c r="E75" s="829"/>
      <c r="F75" s="829"/>
      <c r="G75" s="829"/>
      <c r="BH75" s="881"/>
    </row>
    <row r="76" customFormat="false" ht="20.25" hidden="false" customHeight="true" outlineLevel="0" collapsed="false"/>
    <row r="77" customFormat="false" ht="20.25" hidden="false" customHeight="true" outlineLevel="0" collapsed="false"/>
    <row r="78" customFormat="false" ht="20.25" hidden="false" customHeight="true" outlineLevel="0" collapsed="false"/>
    <row r="79" customFormat="false" ht="20.25" hidden="false" customHeight="true" outlineLevel="0" collapsed="false"/>
    <row r="80" customFormat="false" ht="20.25" hidden="false" customHeight="true" outlineLevel="0" collapsed="false"/>
    <row r="81" customFormat="false" ht="20.25" hidden="false" customHeight="true" outlineLevel="0" collapsed="false"/>
    <row r="82" customFormat="false" ht="20.25" hidden="false" customHeight="true" outlineLevel="0" collapsed="false"/>
    <row r="83" customFormat="false" ht="20.25" hidden="false" customHeight="true" outlineLevel="0" collapsed="false"/>
    <row r="84" customFormat="false" ht="20.25" hidden="false" customHeight="true" outlineLevel="0" collapsed="false"/>
    <row r="85" customFormat="false" ht="20.25" hidden="false" customHeight="true" outlineLevel="0" collapsed="false"/>
    <row r="86" customFormat="false" ht="20.25" hidden="false" customHeight="true" outlineLevel="0" collapsed="false"/>
    <row r="87" customFormat="false" ht="20.25" hidden="false" customHeight="true" outlineLevel="0" collapsed="false"/>
    <row r="88" customFormat="false" ht="20.25" hidden="false" customHeight="true" outlineLevel="0" collapsed="false"/>
    <row r="89" customFormat="false" ht="20.25" hidden="false" customHeight="true" outlineLevel="0" collapsed="false"/>
    <row r="90" customFormat="false" ht="20.25" hidden="false" customHeight="true" outlineLevel="0" collapsed="false"/>
    <row r="91" customFormat="false" ht="20.25" hidden="false" customHeight="true" outlineLevel="0" collapsed="false"/>
    <row r="92" customFormat="false" ht="20.25" hidden="false" customHeight="true" outlineLevel="0" collapsed="false"/>
    <row r="93" customFormat="false" ht="20.25" hidden="false" customHeight="true" outlineLevel="0" collapsed="false"/>
    <row r="94" customFormat="false" ht="20.25" hidden="false" customHeight="true" outlineLevel="0" collapsed="false"/>
    <row r="95" customFormat="false" ht="20.25" hidden="false" customHeight="true" outlineLevel="0" collapsed="false"/>
    <row r="96" customFormat="false" ht="20.25" hidden="false" customHeight="true" outlineLevel="0" collapsed="false"/>
    <row r="97" customFormat="false" ht="20.25" hidden="false" customHeight="true" outlineLevel="0" collapsed="false"/>
    <row r="98" customFormat="false" ht="20.25" hidden="false" customHeight="true" outlineLevel="0" collapsed="false"/>
    <row r="99" customFormat="false" ht="20.25" hidden="false" customHeight="true" outlineLevel="0" collapsed="false"/>
    <row r="100" customFormat="false" ht="20.25" hidden="false" customHeight="true" outlineLevel="0" collapsed="false"/>
    <row r="101" customFormat="false" ht="20.25" hidden="false" customHeight="true" outlineLevel="0" collapsed="false"/>
    <row r="102" customFormat="false" ht="20.25" hidden="false" customHeight="true" outlineLevel="0" collapsed="false"/>
    <row r="129" customFormat="false" ht="14.25" hidden="false" customHeight="false" outlineLevel="0" collapsed="false">
      <c r="C129" s="739"/>
      <c r="D129" s="739"/>
      <c r="E129" s="739"/>
      <c r="F129" s="739"/>
      <c r="G129" s="739"/>
      <c r="H129" s="739"/>
      <c r="I129" s="882"/>
      <c r="J129" s="882"/>
      <c r="K129" s="882"/>
      <c r="L129" s="882"/>
      <c r="M129" s="882"/>
      <c r="N129" s="882"/>
      <c r="O129" s="882"/>
      <c r="P129" s="882"/>
      <c r="Q129" s="882"/>
      <c r="R129" s="882"/>
      <c r="S129" s="882"/>
      <c r="T129" s="882"/>
      <c r="U129" s="882"/>
      <c r="V129" s="882"/>
      <c r="W129" s="882"/>
      <c r="X129" s="882"/>
      <c r="Y129" s="882"/>
      <c r="Z129" s="882"/>
      <c r="AA129" s="882"/>
      <c r="AB129" s="882"/>
      <c r="AC129" s="882"/>
      <c r="AD129" s="882"/>
      <c r="AE129" s="882"/>
      <c r="AF129" s="882"/>
      <c r="AG129" s="882"/>
      <c r="AH129" s="882"/>
      <c r="AI129" s="882"/>
      <c r="AJ129" s="882"/>
      <c r="AK129" s="882"/>
      <c r="AL129" s="882"/>
      <c r="AM129" s="882"/>
      <c r="AN129" s="882"/>
      <c r="AO129" s="882"/>
      <c r="AP129" s="882"/>
      <c r="AQ129" s="882"/>
      <c r="AR129" s="882"/>
      <c r="AS129" s="882"/>
      <c r="AT129" s="882"/>
      <c r="AU129" s="882"/>
      <c r="AV129" s="882"/>
      <c r="AW129" s="882"/>
      <c r="AX129" s="882"/>
      <c r="AY129" s="882"/>
      <c r="AZ129" s="882"/>
      <c r="BA129" s="882"/>
      <c r="BB129" s="882"/>
      <c r="BC129" s="882"/>
      <c r="BD129" s="882"/>
      <c r="BE129" s="882"/>
    </row>
    <row r="130" customFormat="false" ht="14.25" hidden="false" customHeight="false" outlineLevel="0" collapsed="false">
      <c r="C130" s="739"/>
      <c r="D130" s="739"/>
      <c r="E130" s="739"/>
      <c r="F130" s="739"/>
      <c r="G130" s="739"/>
      <c r="H130" s="739"/>
      <c r="I130" s="882"/>
      <c r="J130" s="882"/>
      <c r="K130" s="882"/>
      <c r="L130" s="882"/>
      <c r="M130" s="882"/>
      <c r="N130" s="882"/>
      <c r="O130" s="882"/>
      <c r="P130" s="882"/>
      <c r="Q130" s="882"/>
      <c r="R130" s="882"/>
      <c r="S130" s="882"/>
      <c r="T130" s="882"/>
      <c r="U130" s="882"/>
      <c r="V130" s="882"/>
      <c r="W130" s="882"/>
      <c r="X130" s="882"/>
      <c r="Y130" s="882"/>
      <c r="Z130" s="882"/>
      <c r="AA130" s="882"/>
      <c r="AB130" s="882"/>
      <c r="AC130" s="882"/>
      <c r="AD130" s="882"/>
      <c r="AE130" s="882"/>
      <c r="AF130" s="882"/>
      <c r="AG130" s="882"/>
      <c r="AH130" s="882"/>
      <c r="AI130" s="882"/>
      <c r="AJ130" s="882"/>
      <c r="AK130" s="882"/>
      <c r="AL130" s="882"/>
      <c r="AM130" s="882"/>
      <c r="AN130" s="882"/>
      <c r="AO130" s="882"/>
      <c r="AP130" s="882"/>
      <c r="AQ130" s="882"/>
      <c r="AR130" s="882"/>
      <c r="AS130" s="882"/>
      <c r="AT130" s="882"/>
      <c r="AU130" s="882"/>
      <c r="AV130" s="882"/>
      <c r="AW130" s="882"/>
      <c r="AX130" s="882"/>
      <c r="AY130" s="882"/>
      <c r="AZ130" s="882"/>
      <c r="BA130" s="882"/>
      <c r="BB130" s="882"/>
      <c r="BC130" s="882"/>
      <c r="BD130" s="882"/>
      <c r="BE130" s="882"/>
    </row>
    <row r="131" customFormat="false" ht="14.25" hidden="false" customHeight="false" outlineLevel="0" collapsed="false">
      <c r="C131" s="883"/>
      <c r="D131" s="883"/>
      <c r="E131" s="883"/>
      <c r="F131" s="883"/>
      <c r="G131" s="883"/>
      <c r="H131" s="883"/>
      <c r="I131" s="739"/>
      <c r="J131" s="739"/>
    </row>
    <row r="132" customFormat="false" ht="14.25" hidden="false" customHeight="false" outlineLevel="0" collapsed="false">
      <c r="C132" s="883"/>
      <c r="D132" s="883"/>
      <c r="E132" s="883"/>
      <c r="F132" s="883"/>
      <c r="G132" s="883"/>
      <c r="H132" s="883"/>
      <c r="I132" s="739"/>
      <c r="J132" s="739"/>
    </row>
    <row r="133" customFormat="false" ht="14.25" hidden="false" customHeight="false" outlineLevel="0" collapsed="false">
      <c r="C133" s="739"/>
      <c r="D133" s="739"/>
      <c r="E133" s="739"/>
      <c r="F133" s="739"/>
      <c r="G133" s="739"/>
      <c r="H133" s="739"/>
    </row>
    <row r="134" customFormat="false" ht="14.25" hidden="false" customHeight="false" outlineLevel="0" collapsed="false">
      <c r="C134" s="739"/>
      <c r="D134" s="739"/>
      <c r="E134" s="739"/>
      <c r="F134" s="739"/>
      <c r="G134" s="739"/>
      <c r="H134" s="739"/>
    </row>
    <row r="135" customFormat="false" ht="14.25" hidden="false" customHeight="false" outlineLevel="0" collapsed="false">
      <c r="C135" s="739"/>
      <c r="D135" s="739"/>
      <c r="E135" s="739"/>
      <c r="F135" s="739"/>
      <c r="G135" s="739"/>
      <c r="H135" s="739"/>
    </row>
    <row r="136" customFormat="false" ht="14.25" hidden="false" customHeight="false" outlineLevel="0" collapsed="false">
      <c r="C136" s="739"/>
      <c r="D136" s="739"/>
      <c r="E136" s="739"/>
      <c r="F136" s="739"/>
      <c r="G136" s="739"/>
      <c r="H136" s="739"/>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B69:T69"/>
    <mergeCell ref="AZ69:BA72"/>
    <mergeCell ref="BB69:BH74"/>
    <mergeCell ref="B70:T70"/>
    <mergeCell ref="B71:T71"/>
    <mergeCell ref="B72:T72"/>
    <mergeCell ref="B73:T73"/>
    <mergeCell ref="AZ73:BA73"/>
    <mergeCell ref="B74:T74"/>
    <mergeCell ref="AZ74:BA74"/>
  </mergeCells>
  <conditionalFormatting sqref="U23:AY23 U26:AY26 U29:AY29 U32:AY32 U35:AY35 U38:AY38 U41:AY41 U44:AY44 U47:AY47 U50:AY50 U53:AY53 U56:AY56 U59:AY59 U62:AY62 U65:AY65 U68:AY68">
    <cfRule type="expression" priority="2" aboveAverage="0" equalAverage="0" bottom="0" percent="0" rank="0" text="" dxfId="0">
      <formula>OR(U$69=$B22,U$70=$B22)</formula>
    </cfRule>
  </conditionalFormatting>
  <conditionalFormatting sqref="U69:BA74 U22:BC23 U25:BC26 U28:BC29 U31:BC32 U34:BC35 U37:BC38 U40:BC41 U43:BC44 U46:BC47 U49:BC50 U52:BC53 U55:BC56 U58:BC59 U61:BC62 U64:BC65 U67:BC68">
    <cfRule type="expression" priority="3" aboveAverage="0" equalAverage="0" bottom="0" percent="0" rank="0" text="" dxfId="1">
      <formula>INDIRECT(ADDRESS(ROW(),COLUMN()))=TRUNC(INDIRECT(ADDRESS(ROW(),COLUMN())))</formula>
    </cfRule>
  </conditionalFormatting>
  <dataValidations count="10">
    <dataValidation allowBlank="true" error="入力可能範囲　32～40" errorStyle="stop" operator="between" showDropDown="false" showErrorMessage="true" showInputMessage="true" sqref="BC10" type="none">
      <formula1>0</formula1>
      <formula2>0</formula2>
    </dataValidation>
    <dataValidation allowBlank="true" errorStyle="stop" operator="between" showDropDown="false" showErrorMessage="false" showInputMessage="true" sqref="U21:AY21 U24:AY24 U27:AY27 U30:AY30 U33:AY33 U36:AY36 U39:AY39 U42:AY42 U45:AY45 U48:AY48 U51:AY51 U54:AY54 U57:AY57 U60:AY60 U63:AY63 U66:AY66" type="list">
      <formula1>シフト記号表</formula1>
      <formula2>0</formula2>
    </dataValidation>
    <dataValidation allowBlank="true" error="リストにない場合のみ、入力してください。" errorStyle="warning" operator="between" showDropDown="false" showErrorMessage="false" showInputMessage="true" sqref="I21:L68" type="list">
      <formula1>INDIRECT(C21)</formula1>
      <formula2>0</formula2>
    </dataValidation>
    <dataValidation allowBlank="true" errorStyle="stop" operator="between" showDropDown="false" showErrorMessage="false" showInputMessage="true" sqref="H21:H68" type="list">
      <formula1>"A,B,C,D"</formula1>
      <formula2>0</formula2>
    </dataValidation>
    <dataValidation allowBlank="true" errorStyle="stop" operator="between" showDropDown="false" showErrorMessage="false" showInputMessage="true" sqref="C21:E68" type="list">
      <formula1>職種</formula1>
      <formula2>0</formula2>
    </dataValidation>
    <dataValidation allowBlank="true" errorStyle="stop" operator="between" showDropDown="false" showErrorMessage="true" showInputMessage="true" sqref="BC3:BF3" type="list">
      <formula1>"４週,暦月"</formula1>
      <formula2>0</formula2>
    </dataValidation>
    <dataValidation allowBlank="true" error="入力可能範囲　32～40" errorStyle="stop" operator="between" showDropDown="false" showErrorMessage="true" showInputMessage="true" sqref="AY6:AZ6" type="decimal">
      <formula1>32</formula1>
      <formula2>40</formula2>
    </dataValidation>
    <dataValidation allowBlank="true" errorStyle="stop" operator="between" showDropDown="false" showErrorMessage="true" showInputMessage="true" sqref="AD3:AD4" type="list">
      <formula1>#ref!</formula1>
      <formula2>0</formula2>
    </dataValidation>
    <dataValidation allowBlank="true" errorStyle="stop" operator="between" showDropDown="false" showErrorMessage="true" showInputMessage="true" sqref="BC4:BF4" type="list">
      <formula1>"予定,実績,予定・実績"</formula1>
      <formula2>0</formula2>
    </dataValidation>
    <dataValidation allowBlank="true" errorStyle="stop" operator="between" showDropDown="false" showErrorMessage="false" showInputMessage="true" sqref="AR1:BG1" type="list">
      <formula1>標準様式１プルダウン・リスト!$C$4:$C$10</formula1>
      <formula2>0</formula2>
    </dataValidation>
  </dataValidations>
  <printOptions headings="false" gridLines="false" gridLinesSet="true" horizontalCentered="true" verticalCentered="false"/>
  <pageMargins left="0.157638888888889" right="0.157638888888889" top="0.39375" bottom="0.157638888888889"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76"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B1:BM239"/>
  <sheetViews>
    <sheetView showFormulas="false" showGridLines="false" showRowColHeaders="true" showZeros="true" rightToLeft="false" tabSelected="false" showOutlineSymbols="true" defaultGridColor="true" view="pageBreakPreview" topLeftCell="A3" colorId="64" zoomScale="50" zoomScaleNormal="55" zoomScalePageLayoutView="50" workbookViewId="0">
      <selection pane="topLeft" activeCell="I3" activeCellId="0" sqref="I3"/>
    </sheetView>
  </sheetViews>
  <sheetFormatPr defaultColWidth="5.00390625" defaultRowHeight="14.25" customHeight="false" zeroHeight="false" outlineLevelRow="0" outlineLevelCol="0"/>
  <cols>
    <col collapsed="false" customWidth="true" hidden="false" outlineLevel="0" max="1" min="1" style="711" width="1"/>
    <col collapsed="false" customWidth="true" hidden="false" outlineLevel="0" max="5" min="2" style="711" width="6.33"/>
    <col collapsed="false" customWidth="true" hidden="true" outlineLevel="0" max="7" min="6" style="711" width="6.33"/>
    <col collapsed="false" customWidth="true" hidden="false" outlineLevel="0" max="60" min="8" style="711" width="6.33"/>
    <col collapsed="false" customWidth="true" hidden="false" outlineLevel="0" max="61" min="61" style="711" width="1.22"/>
    <col collapsed="false" customWidth="false" hidden="false" outlineLevel="0" max="16384" min="62" style="711" width="5"/>
  </cols>
  <sheetData>
    <row r="1" customFormat="false" ht="15" hidden="false" customHeight="false" outlineLevel="0" collapsed="false"/>
    <row r="2" s="712" customFormat="true" ht="20.25" hidden="false" customHeight="true" outlineLevel="0" collapsed="false">
      <c r="C2" s="713" t="s">
        <v>638</v>
      </c>
      <c r="D2" s="713"/>
      <c r="E2" s="713"/>
      <c r="F2" s="713"/>
      <c r="G2" s="713"/>
      <c r="H2" s="713"/>
      <c r="K2" s="714" t="s">
        <v>639</v>
      </c>
      <c r="N2" s="713"/>
      <c r="O2" s="713"/>
      <c r="P2" s="713"/>
      <c r="Q2" s="713"/>
      <c r="R2" s="713"/>
      <c r="S2" s="713"/>
      <c r="T2" s="713"/>
      <c r="U2" s="713"/>
      <c r="AQ2" s="715" t="s">
        <v>640</v>
      </c>
      <c r="AR2" s="716" t="s">
        <v>120</v>
      </c>
      <c r="AS2" s="716"/>
      <c r="AT2" s="716"/>
      <c r="AU2" s="716"/>
      <c r="AV2" s="716"/>
      <c r="AW2" s="716"/>
      <c r="AX2" s="716"/>
      <c r="AY2" s="716"/>
      <c r="AZ2" s="716"/>
      <c r="BA2" s="716"/>
      <c r="BB2" s="716"/>
      <c r="BC2" s="716"/>
      <c r="BD2" s="716"/>
      <c r="BE2" s="716"/>
      <c r="BF2" s="716"/>
      <c r="BG2" s="716"/>
      <c r="BH2" s="715" t="s">
        <v>78</v>
      </c>
    </row>
    <row r="3" s="717" customFormat="true" ht="20.25" hidden="false" customHeight="true" outlineLevel="0" collapsed="false">
      <c r="H3" s="714"/>
      <c r="K3" s="714"/>
      <c r="L3" s="714"/>
      <c r="N3" s="715"/>
      <c r="O3" s="715"/>
      <c r="P3" s="715"/>
      <c r="Q3" s="715"/>
      <c r="R3" s="715"/>
      <c r="S3" s="715"/>
      <c r="T3" s="715"/>
      <c r="U3" s="715"/>
      <c r="Z3" s="715" t="s">
        <v>62</v>
      </c>
      <c r="AA3" s="718" t="n">
        <v>6</v>
      </c>
      <c r="AB3" s="718"/>
      <c r="AC3" s="715" t="s">
        <v>641</v>
      </c>
      <c r="AD3" s="719" t="n">
        <f aca="false">IF(AA3=0,"",YEAR(DATE(2018+AA3,1,1)))</f>
        <v>2024</v>
      </c>
      <c r="AE3" s="719"/>
      <c r="AF3" s="717" t="s">
        <v>642</v>
      </c>
      <c r="AG3" s="717" t="s">
        <v>63</v>
      </c>
      <c r="AH3" s="718" t="n">
        <v>4</v>
      </c>
      <c r="AI3" s="718"/>
      <c r="AJ3" s="717" t="s">
        <v>64</v>
      </c>
      <c r="AQ3" s="715" t="s">
        <v>643</v>
      </c>
      <c r="AR3" s="718" t="s">
        <v>644</v>
      </c>
      <c r="AS3" s="718"/>
      <c r="AT3" s="718"/>
      <c r="AU3" s="718"/>
      <c r="AV3" s="718"/>
      <c r="AW3" s="718"/>
      <c r="AX3" s="718"/>
      <c r="AY3" s="718"/>
      <c r="AZ3" s="718"/>
      <c r="BA3" s="718"/>
      <c r="BB3" s="718"/>
      <c r="BC3" s="718"/>
      <c r="BD3" s="718"/>
      <c r="BE3" s="718"/>
      <c r="BF3" s="718"/>
      <c r="BG3" s="718"/>
      <c r="BH3" s="715" t="s">
        <v>78</v>
      </c>
      <c r="BI3" s="715"/>
      <c r="BJ3" s="715"/>
      <c r="BK3" s="715"/>
    </row>
    <row r="4" s="717" customFormat="true" ht="20.25" hidden="false" customHeight="true" outlineLevel="0" collapsed="false">
      <c r="H4" s="714"/>
      <c r="K4" s="714"/>
      <c r="M4" s="715"/>
      <c r="N4" s="715"/>
      <c r="O4" s="715"/>
      <c r="P4" s="715"/>
      <c r="Q4" s="715"/>
      <c r="R4" s="715"/>
      <c r="S4" s="715"/>
      <c r="AA4" s="720"/>
      <c r="AB4" s="720"/>
      <c r="AC4" s="720"/>
      <c r="AD4" s="721"/>
      <c r="AE4" s="720"/>
      <c r="BB4" s="722" t="s">
        <v>446</v>
      </c>
      <c r="BC4" s="723" t="s">
        <v>645</v>
      </c>
      <c r="BD4" s="723"/>
      <c r="BE4" s="723"/>
      <c r="BF4" s="723"/>
      <c r="BG4" s="715"/>
    </row>
    <row r="5" s="717" customFormat="true" ht="20.25" hidden="false" customHeight="true" outlineLevel="0" collapsed="false">
      <c r="H5" s="714"/>
      <c r="K5" s="714"/>
      <c r="M5" s="715"/>
      <c r="N5" s="715"/>
      <c r="O5" s="715"/>
      <c r="P5" s="715"/>
      <c r="Q5" s="715"/>
      <c r="R5" s="715"/>
      <c r="S5" s="715"/>
      <c r="AA5" s="720"/>
      <c r="AB5" s="720"/>
      <c r="AC5" s="720"/>
      <c r="AD5" s="721"/>
      <c r="AE5" s="720"/>
      <c r="BB5" s="722" t="s">
        <v>465</v>
      </c>
      <c r="BC5" s="723" t="s">
        <v>646</v>
      </c>
      <c r="BD5" s="723"/>
      <c r="BE5" s="723"/>
      <c r="BF5" s="723"/>
      <c r="BG5" s="715"/>
    </row>
    <row r="6" s="717" customFormat="true" ht="4.5" hidden="false" customHeight="true" outlineLevel="0" collapsed="false">
      <c r="H6" s="714"/>
      <c r="K6" s="714"/>
      <c r="M6" s="715"/>
      <c r="N6" s="715"/>
      <c r="O6" s="715"/>
      <c r="P6" s="715"/>
      <c r="Q6" s="715"/>
      <c r="R6" s="715"/>
      <c r="S6" s="715"/>
      <c r="AA6" s="724"/>
      <c r="AB6" s="724"/>
      <c r="AH6" s="712"/>
      <c r="AI6" s="712"/>
      <c r="AJ6" s="712"/>
      <c r="AK6" s="712"/>
      <c r="AL6" s="712"/>
      <c r="AM6" s="712"/>
      <c r="AN6" s="712"/>
      <c r="AO6" s="712"/>
      <c r="AP6" s="712"/>
      <c r="AQ6" s="712"/>
      <c r="AR6" s="712"/>
      <c r="AS6" s="712"/>
      <c r="AT6" s="712"/>
      <c r="AU6" s="712"/>
      <c r="AV6" s="712"/>
      <c r="AW6" s="712"/>
      <c r="AX6" s="712"/>
      <c r="AY6" s="712"/>
      <c r="AZ6" s="712"/>
      <c r="BA6" s="712"/>
      <c r="BB6" s="712"/>
      <c r="BC6" s="712"/>
      <c r="BD6" s="712"/>
      <c r="BE6" s="712"/>
      <c r="BF6" s="725"/>
      <c r="BG6" s="725"/>
    </row>
    <row r="7" s="717" customFormat="true" ht="21" hidden="false" customHeight="true" outlineLevel="0" collapsed="false">
      <c r="B7" s="713"/>
      <c r="C7" s="712"/>
      <c r="D7" s="712"/>
      <c r="E7" s="712"/>
      <c r="F7" s="712"/>
      <c r="G7" s="712"/>
      <c r="H7" s="712"/>
      <c r="I7" s="726"/>
      <c r="J7" s="726"/>
      <c r="K7" s="726"/>
      <c r="L7" s="727"/>
      <c r="M7" s="726"/>
      <c r="N7" s="726"/>
      <c r="O7" s="726"/>
      <c r="AH7" s="712"/>
      <c r="AI7" s="712"/>
      <c r="AJ7" s="712"/>
      <c r="AK7" s="712"/>
      <c r="AL7" s="712"/>
      <c r="AM7" s="712" t="s">
        <v>647</v>
      </c>
      <c r="AN7" s="712"/>
      <c r="AO7" s="712"/>
      <c r="AP7" s="712"/>
      <c r="AQ7" s="712"/>
      <c r="AR7" s="712"/>
      <c r="AS7" s="712"/>
      <c r="AU7" s="728"/>
      <c r="AV7" s="728"/>
      <c r="AW7" s="729"/>
      <c r="AX7" s="712"/>
      <c r="AY7" s="730" t="n">
        <v>40</v>
      </c>
      <c r="AZ7" s="730"/>
      <c r="BA7" s="729" t="s">
        <v>648</v>
      </c>
      <c r="BB7" s="712"/>
      <c r="BC7" s="730" t="n">
        <v>160</v>
      </c>
      <c r="BD7" s="730"/>
      <c r="BE7" s="729" t="s">
        <v>649</v>
      </c>
      <c r="BF7" s="712"/>
      <c r="BG7" s="725"/>
    </row>
    <row r="8" s="717" customFormat="true" ht="4.5" hidden="false" customHeight="true" outlineLevel="0" collapsed="false">
      <c r="B8" s="713"/>
      <c r="C8" s="731"/>
      <c r="D8" s="731"/>
      <c r="E8" s="731"/>
      <c r="F8" s="731"/>
      <c r="G8" s="731"/>
      <c r="H8" s="726"/>
      <c r="I8" s="726"/>
      <c r="J8" s="726"/>
      <c r="K8" s="726"/>
      <c r="L8" s="726"/>
      <c r="M8" s="726"/>
      <c r="N8" s="726"/>
      <c r="O8" s="726"/>
      <c r="AH8" s="712"/>
      <c r="AI8" s="712"/>
      <c r="AJ8" s="712"/>
      <c r="AK8" s="712"/>
      <c r="AL8" s="712"/>
      <c r="AM8" s="712"/>
      <c r="AN8" s="712"/>
      <c r="AO8" s="712"/>
      <c r="AP8" s="712"/>
      <c r="AQ8" s="712"/>
      <c r="AR8" s="712"/>
      <c r="AS8" s="712"/>
      <c r="AT8" s="712"/>
      <c r="AU8" s="712"/>
      <c r="AV8" s="712"/>
      <c r="AW8" s="712"/>
      <c r="AX8" s="712"/>
      <c r="AY8" s="712"/>
      <c r="AZ8" s="712"/>
      <c r="BA8" s="712"/>
      <c r="BB8" s="712"/>
      <c r="BC8" s="712"/>
      <c r="BD8" s="712"/>
      <c r="BE8" s="712"/>
      <c r="BF8" s="725"/>
      <c r="BG8" s="725"/>
    </row>
    <row r="9" s="717" customFormat="true" ht="21" hidden="false" customHeight="true" outlineLevel="0" collapsed="false">
      <c r="B9" s="732"/>
      <c r="C9" s="727"/>
      <c r="D9" s="727"/>
      <c r="E9" s="727"/>
      <c r="F9" s="727"/>
      <c r="G9" s="727"/>
      <c r="H9" s="726"/>
      <c r="I9" s="726"/>
      <c r="J9" s="726"/>
      <c r="K9" s="726"/>
      <c r="L9" s="726"/>
      <c r="M9" s="726"/>
      <c r="N9" s="726"/>
      <c r="O9" s="726"/>
      <c r="AH9" s="733"/>
      <c r="AI9" s="733"/>
      <c r="AJ9" s="733"/>
      <c r="AK9" s="712"/>
      <c r="AL9" s="725"/>
      <c r="AM9" s="734"/>
      <c r="AN9" s="734"/>
      <c r="AO9" s="713"/>
      <c r="AP9" s="722"/>
      <c r="AQ9" s="722"/>
      <c r="AR9" s="722"/>
      <c r="AS9" s="735"/>
      <c r="AT9" s="735"/>
      <c r="AU9" s="712"/>
      <c r="AV9" s="722"/>
      <c r="AW9" s="722"/>
      <c r="AX9" s="727"/>
      <c r="AY9" s="712"/>
      <c r="AZ9" s="712" t="s">
        <v>650</v>
      </c>
      <c r="BA9" s="712"/>
      <c r="BB9" s="712"/>
      <c r="BC9" s="736" t="n">
        <f aca="false">DAY(EOMONTH(DATE(AD3,AH3,1),0))</f>
        <v>30</v>
      </c>
      <c r="BD9" s="736"/>
      <c r="BE9" s="712" t="s">
        <v>65</v>
      </c>
      <c r="BF9" s="712"/>
      <c r="BG9" s="712"/>
      <c r="BK9" s="715"/>
      <c r="BL9" s="715"/>
      <c r="BM9" s="715"/>
    </row>
    <row r="10" s="717" customFormat="true" ht="4.5" hidden="false" customHeight="true" outlineLevel="0" collapsed="false">
      <c r="B10" s="732"/>
      <c r="C10" s="722"/>
      <c r="D10" s="722"/>
      <c r="E10" s="722"/>
      <c r="F10" s="722"/>
      <c r="G10" s="722"/>
      <c r="H10" s="722"/>
      <c r="I10" s="722"/>
      <c r="J10" s="722"/>
      <c r="K10" s="722"/>
      <c r="L10" s="722"/>
      <c r="M10" s="722"/>
      <c r="N10" s="722"/>
      <c r="O10" s="722"/>
      <c r="AH10" s="731"/>
      <c r="AI10" s="712"/>
      <c r="AJ10" s="712"/>
      <c r="AK10" s="733"/>
      <c r="AL10" s="712"/>
      <c r="AM10" s="712"/>
      <c r="AN10" s="712"/>
      <c r="AO10" s="712"/>
      <c r="AP10" s="712"/>
      <c r="AQ10" s="712"/>
      <c r="AR10" s="731"/>
      <c r="AS10" s="731"/>
      <c r="AT10" s="731"/>
      <c r="AU10" s="712"/>
      <c r="AV10" s="712"/>
      <c r="AW10" s="712"/>
      <c r="AX10" s="712"/>
      <c r="AY10" s="712"/>
      <c r="AZ10" s="712"/>
      <c r="BA10" s="712"/>
      <c r="BB10" s="712"/>
      <c r="BC10" s="712"/>
      <c r="BD10" s="712"/>
      <c r="BE10" s="712"/>
      <c r="BF10" s="712"/>
      <c r="BG10" s="712"/>
      <c r="BK10" s="715"/>
      <c r="BL10" s="715"/>
      <c r="BM10" s="715"/>
    </row>
    <row r="11" s="717" customFormat="true" ht="21" hidden="false" customHeight="true" outlineLevel="0" collapsed="false">
      <c r="B11" s="732"/>
      <c r="C11" s="722"/>
      <c r="D11" s="722"/>
      <c r="E11" s="722"/>
      <c r="F11" s="722"/>
      <c r="G11" s="722"/>
      <c r="H11" s="722"/>
      <c r="I11" s="722"/>
      <c r="J11" s="722"/>
      <c r="K11" s="722"/>
      <c r="L11" s="722"/>
      <c r="M11" s="722"/>
      <c r="N11" s="722"/>
      <c r="O11" s="722"/>
      <c r="AH11" s="731"/>
      <c r="AI11" s="712"/>
      <c r="AJ11" s="712"/>
      <c r="AK11" s="733"/>
      <c r="AL11" s="712"/>
      <c r="AM11" s="712"/>
      <c r="AN11" s="712" t="s">
        <v>651</v>
      </c>
      <c r="AO11" s="712"/>
      <c r="AP11" s="712"/>
      <c r="AQ11" s="712"/>
      <c r="AR11" s="712"/>
      <c r="AS11" s="712"/>
      <c r="AT11" s="712"/>
      <c r="AU11" s="712"/>
      <c r="AV11" s="731"/>
      <c r="AW11" s="731"/>
      <c r="AX11" s="731"/>
      <c r="AY11" s="712"/>
      <c r="AZ11" s="712"/>
      <c r="BA11" s="725" t="s">
        <v>652</v>
      </c>
      <c r="BB11" s="712"/>
      <c r="BC11" s="730"/>
      <c r="BD11" s="730"/>
      <c r="BE11" s="729" t="s">
        <v>330</v>
      </c>
      <c r="BF11" s="712"/>
      <c r="BG11" s="712"/>
      <c r="BK11" s="715"/>
      <c r="BL11" s="715"/>
      <c r="BM11" s="715"/>
    </row>
    <row r="12" s="717" customFormat="true" ht="4.5" hidden="false" customHeight="true" outlineLevel="0" collapsed="false">
      <c r="B12" s="732"/>
      <c r="C12" s="722"/>
      <c r="D12" s="722"/>
      <c r="E12" s="722"/>
      <c r="F12" s="722"/>
      <c r="G12" s="722"/>
      <c r="H12" s="722"/>
      <c r="I12" s="722"/>
      <c r="J12" s="722"/>
      <c r="K12" s="722"/>
      <c r="L12" s="722"/>
      <c r="M12" s="722"/>
      <c r="N12" s="722"/>
      <c r="O12" s="722"/>
      <c r="AH12" s="731"/>
      <c r="AI12" s="712"/>
      <c r="AJ12" s="712"/>
      <c r="AK12" s="733"/>
      <c r="AL12" s="712"/>
      <c r="AM12" s="712"/>
      <c r="AN12" s="712"/>
      <c r="AO12" s="712"/>
      <c r="AP12" s="712"/>
      <c r="AQ12" s="712"/>
      <c r="AR12" s="731"/>
      <c r="AS12" s="731"/>
      <c r="AT12" s="731"/>
      <c r="AU12" s="712"/>
      <c r="AV12" s="712"/>
      <c r="AW12" s="712"/>
      <c r="AX12" s="712"/>
      <c r="AY12" s="712"/>
      <c r="AZ12" s="712"/>
      <c r="BA12" s="712"/>
      <c r="BB12" s="712"/>
      <c r="BC12" s="712"/>
      <c r="BD12" s="712"/>
      <c r="BE12" s="712"/>
      <c r="BF12" s="712"/>
      <c r="BG12" s="712"/>
      <c r="BK12" s="715"/>
      <c r="BL12" s="715"/>
      <c r="BM12" s="715"/>
    </row>
    <row r="13" s="717" customFormat="true" ht="21" hidden="false" customHeight="true" outlineLevel="0" collapsed="false">
      <c r="R13" s="726"/>
      <c r="S13" s="726"/>
      <c r="T13" s="725"/>
      <c r="U13" s="737"/>
      <c r="V13" s="737"/>
      <c r="W13" s="713"/>
      <c r="AA13" s="731"/>
      <c r="AB13" s="734"/>
      <c r="AC13" s="713"/>
      <c r="AD13" s="731"/>
      <c r="AE13" s="731"/>
      <c r="AF13" s="731"/>
      <c r="AH13" s="733"/>
      <c r="AI13" s="733"/>
      <c r="AJ13" s="733"/>
      <c r="AK13" s="712"/>
      <c r="AL13" s="725"/>
      <c r="AM13" s="734"/>
      <c r="AN13" s="712"/>
      <c r="AO13" s="712"/>
      <c r="AP13" s="712"/>
      <c r="AQ13" s="712"/>
      <c r="AR13" s="712"/>
      <c r="AS13" s="713" t="s">
        <v>653</v>
      </c>
      <c r="AT13" s="712"/>
      <c r="AU13" s="712"/>
      <c r="AV13" s="712"/>
      <c r="AW13" s="712"/>
      <c r="AX13" s="712"/>
      <c r="AY13" s="712"/>
      <c r="AZ13" s="712"/>
      <c r="BA13" s="712"/>
      <c r="BB13" s="712"/>
      <c r="BC13" s="731"/>
      <c r="BD13" s="733"/>
      <c r="BE13" s="712"/>
      <c r="BF13" s="712"/>
      <c r="BG13" s="731"/>
      <c r="BH13" s="712"/>
      <c r="BK13" s="715"/>
      <c r="BL13" s="715"/>
      <c r="BM13" s="715"/>
    </row>
    <row r="14" s="717" customFormat="true" ht="21" hidden="false" customHeight="true" outlineLevel="0" collapsed="false">
      <c r="R14" s="712"/>
      <c r="S14" s="712"/>
      <c r="T14" s="712"/>
      <c r="U14" s="712"/>
      <c r="V14" s="712"/>
      <c r="AA14" s="712"/>
      <c r="AB14" s="712"/>
      <c r="AC14" s="712"/>
      <c r="AD14" s="712"/>
      <c r="AE14" s="712"/>
      <c r="AF14" s="712"/>
      <c r="AH14" s="731"/>
      <c r="AI14" s="733"/>
      <c r="AJ14" s="712"/>
      <c r="AK14" s="733"/>
      <c r="AL14" s="712"/>
      <c r="AM14" s="712"/>
      <c r="AN14" s="712"/>
      <c r="AO14" s="731"/>
      <c r="AP14" s="713"/>
      <c r="AQ14" s="731"/>
      <c r="AR14" s="731"/>
      <c r="AS14" s="713" t="s">
        <v>654</v>
      </c>
      <c r="AT14" s="712"/>
      <c r="AU14" s="712"/>
      <c r="AV14" s="712"/>
      <c r="AW14" s="712"/>
      <c r="AX14" s="712"/>
      <c r="AY14" s="712"/>
      <c r="AZ14" s="712"/>
      <c r="BA14" s="712"/>
      <c r="BB14" s="738" t="n">
        <v>0.291666666666667</v>
      </c>
      <c r="BC14" s="738"/>
      <c r="BD14" s="738"/>
      <c r="BE14" s="727" t="s">
        <v>464</v>
      </c>
      <c r="BF14" s="738" t="n">
        <v>0.833333333333333</v>
      </c>
      <c r="BG14" s="738"/>
      <c r="BH14" s="738"/>
      <c r="BK14" s="715"/>
      <c r="BL14" s="715"/>
      <c r="BM14" s="715"/>
    </row>
    <row r="15" s="717" customFormat="true" ht="21" hidden="false" customHeight="true" outlineLevel="0" collapsed="false">
      <c r="R15" s="711"/>
      <c r="S15" s="711"/>
      <c r="T15" s="711"/>
      <c r="U15" s="711"/>
      <c r="V15" s="711"/>
      <c r="W15" s="711"/>
      <c r="AA15" s="727"/>
      <c r="AB15" s="711"/>
      <c r="AC15" s="711"/>
      <c r="AD15" s="727"/>
      <c r="AE15" s="731"/>
      <c r="AF15" s="731"/>
      <c r="AG15" s="724"/>
      <c r="AH15" s="713"/>
      <c r="AI15" s="733"/>
      <c r="AJ15" s="712"/>
      <c r="AK15" s="733"/>
      <c r="AL15" s="712"/>
      <c r="AM15" s="712"/>
      <c r="AN15" s="712"/>
      <c r="AO15" s="727"/>
      <c r="AP15" s="726"/>
      <c r="AQ15" s="726"/>
      <c r="AR15" s="726"/>
      <c r="AS15" s="713" t="s">
        <v>655</v>
      </c>
      <c r="AT15" s="712"/>
      <c r="AU15" s="712"/>
      <c r="AV15" s="712"/>
      <c r="AW15" s="712"/>
      <c r="AX15" s="712"/>
      <c r="AY15" s="712"/>
      <c r="AZ15" s="712"/>
      <c r="BA15" s="712"/>
      <c r="BB15" s="738" t="n">
        <v>0.833333333333333</v>
      </c>
      <c r="BC15" s="738"/>
      <c r="BD15" s="738"/>
      <c r="BE15" s="727" t="s">
        <v>464</v>
      </c>
      <c r="BF15" s="738" t="n">
        <v>0.291666666666667</v>
      </c>
      <c r="BG15" s="738"/>
      <c r="BH15" s="738"/>
      <c r="BK15" s="715"/>
      <c r="BL15" s="715"/>
      <c r="BM15" s="715"/>
    </row>
    <row r="16" customFormat="false" ht="12" hidden="false" customHeight="true" outlineLevel="0" collapsed="false">
      <c r="C16" s="739"/>
      <c r="D16" s="739"/>
      <c r="E16" s="739"/>
      <c r="F16" s="739"/>
      <c r="G16" s="739"/>
      <c r="H16" s="739"/>
      <c r="AA16" s="739"/>
      <c r="AR16" s="739"/>
      <c r="BI16" s="740"/>
      <c r="BJ16" s="740"/>
      <c r="BK16" s="740"/>
    </row>
    <row r="17" customFormat="false" ht="21" hidden="false" customHeight="true" outlineLevel="0" collapsed="false">
      <c r="B17" s="741" t="s">
        <v>656</v>
      </c>
      <c r="C17" s="742" t="s">
        <v>657</v>
      </c>
      <c r="D17" s="742"/>
      <c r="E17" s="742"/>
      <c r="F17" s="743"/>
      <c r="G17" s="744"/>
      <c r="H17" s="745" t="s">
        <v>658</v>
      </c>
      <c r="I17" s="746" t="s">
        <v>659</v>
      </c>
      <c r="J17" s="746"/>
      <c r="K17" s="746"/>
      <c r="L17" s="746"/>
      <c r="M17" s="746" t="s">
        <v>660</v>
      </c>
      <c r="N17" s="746"/>
      <c r="O17" s="746"/>
      <c r="P17" s="747" t="s">
        <v>661</v>
      </c>
      <c r="Q17" s="747"/>
      <c r="R17" s="747"/>
      <c r="S17" s="747"/>
      <c r="T17" s="747"/>
      <c r="U17" s="748"/>
      <c r="V17" s="749"/>
      <c r="W17" s="749"/>
      <c r="X17" s="749"/>
      <c r="Y17" s="749"/>
      <c r="Z17" s="749"/>
      <c r="AA17" s="749"/>
      <c r="AB17" s="749"/>
      <c r="AC17" s="749"/>
      <c r="AD17" s="749"/>
      <c r="AE17" s="749"/>
      <c r="AF17" s="749"/>
      <c r="AG17" s="749"/>
      <c r="AH17" s="749"/>
      <c r="AI17" s="749" t="s">
        <v>662</v>
      </c>
      <c r="AJ17" s="749"/>
      <c r="AK17" s="749"/>
      <c r="AL17" s="749"/>
      <c r="AM17" s="749"/>
      <c r="AN17" s="749" t="s">
        <v>663</v>
      </c>
      <c r="AO17" s="749"/>
      <c r="AP17" s="750"/>
      <c r="AQ17" s="751"/>
      <c r="AR17" s="749" t="s">
        <v>78</v>
      </c>
      <c r="AS17" s="749"/>
      <c r="AT17" s="749"/>
      <c r="AU17" s="749"/>
      <c r="AV17" s="749"/>
      <c r="AW17" s="749"/>
      <c r="AX17" s="749"/>
      <c r="AY17" s="752"/>
      <c r="AZ17" s="753" t="str">
        <f aca="false">IF(BC4="計画","(11)1～4週目の勤務時間数合計","(11)1か月の勤務時間数　合計")</f>
        <v>(11)1か月の勤務時間数　合計</v>
      </c>
      <c r="BA17" s="753"/>
      <c r="BB17" s="754" t="s">
        <v>664</v>
      </c>
      <c r="BC17" s="754"/>
      <c r="BD17" s="755" t="s">
        <v>665</v>
      </c>
      <c r="BE17" s="755"/>
      <c r="BF17" s="755"/>
      <c r="BG17" s="755"/>
      <c r="BH17" s="755"/>
    </row>
    <row r="18" customFormat="false" ht="20.25" hidden="false" customHeight="true" outlineLevel="0" collapsed="false">
      <c r="B18" s="741"/>
      <c r="C18" s="742"/>
      <c r="D18" s="742"/>
      <c r="E18" s="742"/>
      <c r="F18" s="756"/>
      <c r="G18" s="757"/>
      <c r="H18" s="745"/>
      <c r="I18" s="746"/>
      <c r="J18" s="746"/>
      <c r="K18" s="746"/>
      <c r="L18" s="746"/>
      <c r="M18" s="746"/>
      <c r="N18" s="746"/>
      <c r="O18" s="746"/>
      <c r="P18" s="747"/>
      <c r="Q18" s="747"/>
      <c r="R18" s="747"/>
      <c r="S18" s="747"/>
      <c r="T18" s="747"/>
      <c r="U18" s="758" t="s">
        <v>666</v>
      </c>
      <c r="V18" s="758"/>
      <c r="W18" s="758"/>
      <c r="X18" s="758"/>
      <c r="Y18" s="758"/>
      <c r="Z18" s="758"/>
      <c r="AA18" s="758"/>
      <c r="AB18" s="759" t="s">
        <v>667</v>
      </c>
      <c r="AC18" s="759"/>
      <c r="AD18" s="759"/>
      <c r="AE18" s="759"/>
      <c r="AF18" s="759"/>
      <c r="AG18" s="759"/>
      <c r="AH18" s="759"/>
      <c r="AI18" s="759" t="s">
        <v>668</v>
      </c>
      <c r="AJ18" s="759"/>
      <c r="AK18" s="759"/>
      <c r="AL18" s="759"/>
      <c r="AM18" s="759"/>
      <c r="AN18" s="759"/>
      <c r="AO18" s="759"/>
      <c r="AP18" s="759" t="s">
        <v>669</v>
      </c>
      <c r="AQ18" s="759"/>
      <c r="AR18" s="759"/>
      <c r="AS18" s="759"/>
      <c r="AT18" s="759"/>
      <c r="AU18" s="759"/>
      <c r="AV18" s="759"/>
      <c r="AW18" s="760" t="s">
        <v>670</v>
      </c>
      <c r="AX18" s="760"/>
      <c r="AY18" s="760"/>
      <c r="AZ18" s="753"/>
      <c r="BA18" s="753"/>
      <c r="BB18" s="754"/>
      <c r="BC18" s="754"/>
      <c r="BD18" s="755"/>
      <c r="BE18" s="755"/>
      <c r="BF18" s="755"/>
      <c r="BG18" s="755"/>
      <c r="BH18" s="755"/>
    </row>
    <row r="19" customFormat="false" ht="20.25" hidden="false" customHeight="true" outlineLevel="0" collapsed="false">
      <c r="B19" s="741"/>
      <c r="C19" s="742"/>
      <c r="D19" s="742"/>
      <c r="E19" s="742"/>
      <c r="F19" s="756"/>
      <c r="G19" s="757"/>
      <c r="H19" s="745"/>
      <c r="I19" s="746"/>
      <c r="J19" s="746"/>
      <c r="K19" s="746"/>
      <c r="L19" s="746"/>
      <c r="M19" s="746"/>
      <c r="N19" s="746"/>
      <c r="O19" s="746"/>
      <c r="P19" s="747"/>
      <c r="Q19" s="747"/>
      <c r="R19" s="747"/>
      <c r="S19" s="747"/>
      <c r="T19" s="747"/>
      <c r="U19" s="761" t="n">
        <v>1</v>
      </c>
      <c r="V19" s="762" t="n">
        <v>2</v>
      </c>
      <c r="W19" s="762" t="n">
        <v>3</v>
      </c>
      <c r="X19" s="762" t="n">
        <v>4</v>
      </c>
      <c r="Y19" s="762" t="n">
        <v>5</v>
      </c>
      <c r="Z19" s="762" t="n">
        <v>6</v>
      </c>
      <c r="AA19" s="763" t="n">
        <v>7</v>
      </c>
      <c r="AB19" s="764" t="n">
        <v>8</v>
      </c>
      <c r="AC19" s="762" t="n">
        <v>9</v>
      </c>
      <c r="AD19" s="762" t="n">
        <v>10</v>
      </c>
      <c r="AE19" s="762" t="n">
        <v>11</v>
      </c>
      <c r="AF19" s="762" t="n">
        <v>12</v>
      </c>
      <c r="AG19" s="762" t="n">
        <v>13</v>
      </c>
      <c r="AH19" s="763" t="n">
        <v>14</v>
      </c>
      <c r="AI19" s="761" t="n">
        <v>15</v>
      </c>
      <c r="AJ19" s="762" t="n">
        <v>16</v>
      </c>
      <c r="AK19" s="762" t="n">
        <v>17</v>
      </c>
      <c r="AL19" s="762" t="n">
        <v>18</v>
      </c>
      <c r="AM19" s="762" t="n">
        <v>19</v>
      </c>
      <c r="AN19" s="762" t="n">
        <v>20</v>
      </c>
      <c r="AO19" s="763" t="n">
        <v>21</v>
      </c>
      <c r="AP19" s="764" t="n">
        <v>22</v>
      </c>
      <c r="AQ19" s="762" t="n">
        <v>23</v>
      </c>
      <c r="AR19" s="762" t="n">
        <v>24</v>
      </c>
      <c r="AS19" s="762" t="n">
        <v>25</v>
      </c>
      <c r="AT19" s="762" t="n">
        <v>26</v>
      </c>
      <c r="AU19" s="762" t="n">
        <v>27</v>
      </c>
      <c r="AV19" s="763" t="n">
        <v>28</v>
      </c>
      <c r="AW19" s="764" t="str">
        <f aca="false">IF($BC$4="暦月",IF(DAY(DATE($AD$3,$AH$3,29))=29,29,""),"")</f>
        <v/>
      </c>
      <c r="AX19" s="762" t="str">
        <f aca="false">IF($BC$4="暦月",IF(DAY(DATE($AD$3,$AH$3,30))=30,30,""),"")</f>
        <v/>
      </c>
      <c r="AY19" s="763" t="str">
        <f aca="false">IF($BC$4="暦月",IF(DAY(DATE($AD$3,$AH$3,31))=31,31,""),"")</f>
        <v/>
      </c>
      <c r="AZ19" s="753"/>
      <c r="BA19" s="753"/>
      <c r="BB19" s="754"/>
      <c r="BC19" s="754"/>
      <c r="BD19" s="755"/>
      <c r="BE19" s="755"/>
      <c r="BF19" s="755"/>
      <c r="BG19" s="755"/>
      <c r="BH19" s="755"/>
    </row>
    <row r="20" customFormat="false" ht="20.25" hidden="true" customHeight="true" outlineLevel="0" collapsed="false">
      <c r="B20" s="741"/>
      <c r="C20" s="742"/>
      <c r="D20" s="742"/>
      <c r="E20" s="742"/>
      <c r="F20" s="756"/>
      <c r="G20" s="757"/>
      <c r="H20" s="745"/>
      <c r="I20" s="746"/>
      <c r="J20" s="746"/>
      <c r="K20" s="746"/>
      <c r="L20" s="746"/>
      <c r="M20" s="746"/>
      <c r="N20" s="746"/>
      <c r="O20" s="746"/>
      <c r="P20" s="747"/>
      <c r="Q20" s="747"/>
      <c r="R20" s="747"/>
      <c r="S20" s="747"/>
      <c r="T20" s="747"/>
      <c r="U20" s="761" t="n">
        <f aca="false">WEEKDAY(DATE($AD$3,$AH$3,1))</f>
        <v>2</v>
      </c>
      <c r="V20" s="762" t="n">
        <f aca="false">WEEKDAY(DATE($AD$3,$AH$3,2))</f>
        <v>3</v>
      </c>
      <c r="W20" s="762" t="n">
        <f aca="false">WEEKDAY(DATE($AD$3,$AH$3,3))</f>
        <v>4</v>
      </c>
      <c r="X20" s="762" t="n">
        <f aca="false">WEEKDAY(DATE($AD$3,$AH$3,4))</f>
        <v>5</v>
      </c>
      <c r="Y20" s="762" t="n">
        <f aca="false">WEEKDAY(DATE($AD$3,$AH$3,5))</f>
        <v>6</v>
      </c>
      <c r="Z20" s="762" t="n">
        <f aca="false">WEEKDAY(DATE($AD$3,$AH$3,6))</f>
        <v>7</v>
      </c>
      <c r="AA20" s="763" t="n">
        <f aca="false">WEEKDAY(DATE($AD$3,$AH$3,7))</f>
        <v>1</v>
      </c>
      <c r="AB20" s="764" t="n">
        <f aca="false">WEEKDAY(DATE($AD$3,$AH$3,8))</f>
        <v>2</v>
      </c>
      <c r="AC20" s="762" t="n">
        <f aca="false">WEEKDAY(DATE($AD$3,$AH$3,9))</f>
        <v>3</v>
      </c>
      <c r="AD20" s="762" t="n">
        <f aca="false">WEEKDAY(DATE($AD$3,$AH$3,10))</f>
        <v>4</v>
      </c>
      <c r="AE20" s="762" t="n">
        <f aca="false">WEEKDAY(DATE($AD$3,$AH$3,11))</f>
        <v>5</v>
      </c>
      <c r="AF20" s="762" t="n">
        <f aca="false">WEEKDAY(DATE($AD$3,$AH$3,12))</f>
        <v>6</v>
      </c>
      <c r="AG20" s="762" t="n">
        <f aca="false">WEEKDAY(DATE($AD$3,$AH$3,13))</f>
        <v>7</v>
      </c>
      <c r="AH20" s="763" t="n">
        <f aca="false">WEEKDAY(DATE($AD$3,$AH$3,14))</f>
        <v>1</v>
      </c>
      <c r="AI20" s="764" t="n">
        <f aca="false">WEEKDAY(DATE($AD$3,$AH$3,15))</f>
        <v>2</v>
      </c>
      <c r="AJ20" s="762" t="n">
        <f aca="false">WEEKDAY(DATE($AD$3,$AH$3,16))</f>
        <v>3</v>
      </c>
      <c r="AK20" s="762" t="n">
        <f aca="false">WEEKDAY(DATE($AD$3,$AH$3,17))</f>
        <v>4</v>
      </c>
      <c r="AL20" s="762" t="n">
        <f aca="false">WEEKDAY(DATE($AD$3,$AH$3,18))</f>
        <v>5</v>
      </c>
      <c r="AM20" s="762" t="n">
        <f aca="false">WEEKDAY(DATE($AD$3,$AH$3,19))</f>
        <v>6</v>
      </c>
      <c r="AN20" s="762" t="n">
        <f aca="false">WEEKDAY(DATE($AD$3,$AH$3,20))</f>
        <v>7</v>
      </c>
      <c r="AO20" s="763" t="n">
        <f aca="false">WEEKDAY(DATE($AD$3,$AH$3,21))</f>
        <v>1</v>
      </c>
      <c r="AP20" s="764" t="n">
        <f aca="false">WEEKDAY(DATE($AD$3,$AH$3,22))</f>
        <v>2</v>
      </c>
      <c r="AQ20" s="762" t="n">
        <f aca="false">WEEKDAY(DATE($AD$3,$AH$3,23))</f>
        <v>3</v>
      </c>
      <c r="AR20" s="762" t="n">
        <f aca="false">WEEKDAY(DATE($AD$3,$AH$3,24))</f>
        <v>4</v>
      </c>
      <c r="AS20" s="762" t="n">
        <f aca="false">WEEKDAY(DATE($AD$3,$AH$3,25))</f>
        <v>5</v>
      </c>
      <c r="AT20" s="762" t="n">
        <f aca="false">WEEKDAY(DATE($AD$3,$AH$3,26))</f>
        <v>6</v>
      </c>
      <c r="AU20" s="762" t="n">
        <f aca="false">WEEKDAY(DATE($AD$3,$AH$3,27))</f>
        <v>7</v>
      </c>
      <c r="AV20" s="763" t="n">
        <f aca="false">WEEKDAY(DATE($AD$3,$AH$3,28))</f>
        <v>1</v>
      </c>
      <c r="AW20" s="764" t="n">
        <f aca="false">IF(AW19=29,WEEKDAY(DATE($AD$3,$AH$3,29)),0)</f>
        <v>0</v>
      </c>
      <c r="AX20" s="762" t="n">
        <f aca="false">IF(AX19=30,WEEKDAY(DATE($AD$3,$AH$3,30)),0)</f>
        <v>0</v>
      </c>
      <c r="AY20" s="763" t="n">
        <f aca="false">IF(AY19=31,WEEKDAY(DATE($AD$3,$AH$3,31)),0)</f>
        <v>0</v>
      </c>
      <c r="AZ20" s="753"/>
      <c r="BA20" s="753"/>
      <c r="BB20" s="754"/>
      <c r="BC20" s="754"/>
      <c r="BD20" s="755"/>
      <c r="BE20" s="755"/>
      <c r="BF20" s="755"/>
      <c r="BG20" s="755"/>
      <c r="BH20" s="755"/>
    </row>
    <row r="21" customFormat="false" ht="20.25" hidden="false" customHeight="true" outlineLevel="0" collapsed="false">
      <c r="B21" s="741"/>
      <c r="C21" s="742"/>
      <c r="D21" s="742"/>
      <c r="E21" s="742"/>
      <c r="F21" s="765"/>
      <c r="G21" s="766"/>
      <c r="H21" s="745"/>
      <c r="I21" s="746"/>
      <c r="J21" s="746"/>
      <c r="K21" s="746"/>
      <c r="L21" s="746"/>
      <c r="M21" s="746"/>
      <c r="N21" s="746"/>
      <c r="O21" s="746"/>
      <c r="P21" s="747"/>
      <c r="Q21" s="747"/>
      <c r="R21" s="747"/>
      <c r="S21" s="747"/>
      <c r="T21" s="747"/>
      <c r="U21" s="767" t="str">
        <f aca="false">IF(U20=1,"日",IF(U20=2,"月",IF(U20=3,"火",IF(U20=4,"水",IF(U20=5,"木",IF(U20=6,"金","土"))))))</f>
        <v>月</v>
      </c>
      <c r="V21" s="768" t="str">
        <f aca="false">IF(V20=1,"日",IF(V20=2,"月",IF(V20=3,"火",IF(V20=4,"水",IF(V20=5,"木",IF(V20=6,"金","土"))))))</f>
        <v>火</v>
      </c>
      <c r="W21" s="768" t="str">
        <f aca="false">IF(W20=1,"日",IF(W20=2,"月",IF(W20=3,"火",IF(W20=4,"水",IF(W20=5,"木",IF(W20=6,"金","土"))))))</f>
        <v>水</v>
      </c>
      <c r="X21" s="768" t="str">
        <f aca="false">IF(X20=1,"日",IF(X20=2,"月",IF(X20=3,"火",IF(X20=4,"水",IF(X20=5,"木",IF(X20=6,"金","土"))))))</f>
        <v>木</v>
      </c>
      <c r="Y21" s="768" t="str">
        <f aca="false">IF(Y20=1,"日",IF(Y20=2,"月",IF(Y20=3,"火",IF(Y20=4,"水",IF(Y20=5,"木",IF(Y20=6,"金","土"))))))</f>
        <v>金</v>
      </c>
      <c r="Z21" s="768" t="str">
        <f aca="false">IF(Z20=1,"日",IF(Z20=2,"月",IF(Z20=3,"火",IF(Z20=4,"水",IF(Z20=5,"木",IF(Z20=6,"金","土"))))))</f>
        <v>土</v>
      </c>
      <c r="AA21" s="769" t="str">
        <f aca="false">IF(AA20=1,"日",IF(AA20=2,"月",IF(AA20=3,"火",IF(AA20=4,"水",IF(AA20=5,"木",IF(AA20=6,"金","土"))))))</f>
        <v>日</v>
      </c>
      <c r="AB21" s="770" t="str">
        <f aca="false">IF(AB20=1,"日",IF(AB20=2,"月",IF(AB20=3,"火",IF(AB20=4,"水",IF(AB20=5,"木",IF(AB20=6,"金","土"))))))</f>
        <v>月</v>
      </c>
      <c r="AC21" s="768" t="str">
        <f aca="false">IF(AC20=1,"日",IF(AC20=2,"月",IF(AC20=3,"火",IF(AC20=4,"水",IF(AC20=5,"木",IF(AC20=6,"金","土"))))))</f>
        <v>火</v>
      </c>
      <c r="AD21" s="768" t="str">
        <f aca="false">IF(AD20=1,"日",IF(AD20=2,"月",IF(AD20=3,"火",IF(AD20=4,"水",IF(AD20=5,"木",IF(AD20=6,"金","土"))))))</f>
        <v>水</v>
      </c>
      <c r="AE21" s="768" t="str">
        <f aca="false">IF(AE20=1,"日",IF(AE20=2,"月",IF(AE20=3,"火",IF(AE20=4,"水",IF(AE20=5,"木",IF(AE20=6,"金","土"))))))</f>
        <v>木</v>
      </c>
      <c r="AF21" s="768" t="str">
        <f aca="false">IF(AF20=1,"日",IF(AF20=2,"月",IF(AF20=3,"火",IF(AF20=4,"水",IF(AF20=5,"木",IF(AF20=6,"金","土"))))))</f>
        <v>金</v>
      </c>
      <c r="AG21" s="768" t="str">
        <f aca="false">IF(AG20=1,"日",IF(AG20=2,"月",IF(AG20=3,"火",IF(AG20=4,"水",IF(AG20=5,"木",IF(AG20=6,"金","土"))))))</f>
        <v>土</v>
      </c>
      <c r="AH21" s="769" t="str">
        <f aca="false">IF(AH20=1,"日",IF(AH20=2,"月",IF(AH20=3,"火",IF(AH20=4,"水",IF(AH20=5,"木",IF(AH20=6,"金","土"))))))</f>
        <v>日</v>
      </c>
      <c r="AI21" s="770" t="str">
        <f aca="false">IF(AI20=1,"日",IF(AI20=2,"月",IF(AI20=3,"火",IF(AI20=4,"水",IF(AI20=5,"木",IF(AI20=6,"金","土"))))))</f>
        <v>月</v>
      </c>
      <c r="AJ21" s="768" t="str">
        <f aca="false">IF(AJ20=1,"日",IF(AJ20=2,"月",IF(AJ20=3,"火",IF(AJ20=4,"水",IF(AJ20=5,"木",IF(AJ20=6,"金","土"))))))</f>
        <v>火</v>
      </c>
      <c r="AK21" s="768" t="str">
        <f aca="false">IF(AK20=1,"日",IF(AK20=2,"月",IF(AK20=3,"火",IF(AK20=4,"水",IF(AK20=5,"木",IF(AK20=6,"金","土"))))))</f>
        <v>水</v>
      </c>
      <c r="AL21" s="768" t="str">
        <f aca="false">IF(AL20=1,"日",IF(AL20=2,"月",IF(AL20=3,"火",IF(AL20=4,"水",IF(AL20=5,"木",IF(AL20=6,"金","土"))))))</f>
        <v>木</v>
      </c>
      <c r="AM21" s="768" t="str">
        <f aca="false">IF(AM20=1,"日",IF(AM20=2,"月",IF(AM20=3,"火",IF(AM20=4,"水",IF(AM20=5,"木",IF(AM20=6,"金","土"))))))</f>
        <v>金</v>
      </c>
      <c r="AN21" s="768" t="str">
        <f aca="false">IF(AN20=1,"日",IF(AN20=2,"月",IF(AN20=3,"火",IF(AN20=4,"水",IF(AN20=5,"木",IF(AN20=6,"金","土"))))))</f>
        <v>土</v>
      </c>
      <c r="AO21" s="769" t="str">
        <f aca="false">IF(AO20=1,"日",IF(AO20=2,"月",IF(AO20=3,"火",IF(AO20=4,"水",IF(AO20=5,"木",IF(AO20=6,"金","土"))))))</f>
        <v>日</v>
      </c>
      <c r="AP21" s="770" t="str">
        <f aca="false">IF(AP20=1,"日",IF(AP20=2,"月",IF(AP20=3,"火",IF(AP20=4,"水",IF(AP20=5,"木",IF(AP20=6,"金","土"))))))</f>
        <v>月</v>
      </c>
      <c r="AQ21" s="768" t="str">
        <f aca="false">IF(AQ20=1,"日",IF(AQ20=2,"月",IF(AQ20=3,"火",IF(AQ20=4,"水",IF(AQ20=5,"木",IF(AQ20=6,"金","土"))))))</f>
        <v>火</v>
      </c>
      <c r="AR21" s="768" t="str">
        <f aca="false">IF(AR20=1,"日",IF(AR20=2,"月",IF(AR20=3,"火",IF(AR20=4,"水",IF(AR20=5,"木",IF(AR20=6,"金","土"))))))</f>
        <v>水</v>
      </c>
      <c r="AS21" s="768" t="str">
        <f aca="false">IF(AS20=1,"日",IF(AS20=2,"月",IF(AS20=3,"火",IF(AS20=4,"水",IF(AS20=5,"木",IF(AS20=6,"金","土"))))))</f>
        <v>木</v>
      </c>
      <c r="AT21" s="768" t="str">
        <f aca="false">IF(AT20=1,"日",IF(AT20=2,"月",IF(AT20=3,"火",IF(AT20=4,"水",IF(AT20=5,"木",IF(AT20=6,"金","土"))))))</f>
        <v>金</v>
      </c>
      <c r="AU21" s="768" t="str">
        <f aca="false">IF(AU20=1,"日",IF(AU20=2,"月",IF(AU20=3,"火",IF(AU20=4,"水",IF(AU20=5,"木",IF(AU20=6,"金","土"))))))</f>
        <v>土</v>
      </c>
      <c r="AV21" s="769" t="str">
        <f aca="false">IF(AV20=1,"日",IF(AV20=2,"月",IF(AV20=3,"火",IF(AV20=4,"水",IF(AV20=5,"木",IF(AV20=6,"金","土"))))))</f>
        <v>日</v>
      </c>
      <c r="AW21" s="768" t="str">
        <f aca="false">IF(AW20=1,"日",IF(AW20=2,"月",IF(AW20=3,"火",IF(AW20=4,"水",IF(AW20=5,"木",IF(AW20=6,"金",IF(AW20=0,"","土")))))))</f>
        <v/>
      </c>
      <c r="AX21" s="768" t="str">
        <f aca="false">IF(AX20=1,"日",IF(AX20=2,"月",IF(AX20=3,"火",IF(AX20=4,"水",IF(AX20=5,"木",IF(AX20=6,"金",IF(AX20=0,"","土")))))))</f>
        <v/>
      </c>
      <c r="AY21" s="768" t="str">
        <f aca="false">IF(AY20=1,"日",IF(AY20=2,"月",IF(AY20=3,"火",IF(AY20=4,"水",IF(AY20=5,"木",IF(AY20=6,"金",IF(AY20=0,"","土")))))))</f>
        <v/>
      </c>
      <c r="AZ21" s="753"/>
      <c r="BA21" s="753"/>
      <c r="BB21" s="754"/>
      <c r="BC21" s="754"/>
      <c r="BD21" s="755"/>
      <c r="BE21" s="755"/>
      <c r="BF21" s="755"/>
      <c r="BG21" s="755"/>
      <c r="BH21" s="755"/>
    </row>
    <row r="22" customFormat="false" ht="20.25" hidden="false" customHeight="true" outlineLevel="0" collapsed="false">
      <c r="B22" s="771"/>
      <c r="C22" s="772"/>
      <c r="D22" s="772"/>
      <c r="E22" s="772"/>
      <c r="F22" s="773"/>
      <c r="G22" s="774"/>
      <c r="H22" s="775"/>
      <c r="I22" s="775"/>
      <c r="J22" s="775"/>
      <c r="K22" s="775"/>
      <c r="L22" s="775"/>
      <c r="M22" s="776"/>
      <c r="N22" s="776"/>
      <c r="O22" s="776"/>
      <c r="P22" s="777" t="s">
        <v>671</v>
      </c>
      <c r="Q22" s="778"/>
      <c r="R22" s="778"/>
      <c r="S22" s="779"/>
      <c r="T22" s="780"/>
      <c r="U22" s="781"/>
      <c r="V22" s="781"/>
      <c r="W22" s="781"/>
      <c r="X22" s="781"/>
      <c r="Y22" s="781"/>
      <c r="Z22" s="781"/>
      <c r="AA22" s="782"/>
      <c r="AB22" s="783"/>
      <c r="AC22" s="781"/>
      <c r="AD22" s="781"/>
      <c r="AE22" s="781"/>
      <c r="AF22" s="781"/>
      <c r="AG22" s="781"/>
      <c r="AH22" s="782"/>
      <c r="AI22" s="783"/>
      <c r="AJ22" s="781"/>
      <c r="AK22" s="781"/>
      <c r="AL22" s="781"/>
      <c r="AM22" s="781"/>
      <c r="AN22" s="781"/>
      <c r="AO22" s="782"/>
      <c r="AP22" s="783"/>
      <c r="AQ22" s="781"/>
      <c r="AR22" s="781"/>
      <c r="AS22" s="781"/>
      <c r="AT22" s="781"/>
      <c r="AU22" s="781"/>
      <c r="AV22" s="782"/>
      <c r="AW22" s="783"/>
      <c r="AX22" s="781"/>
      <c r="AY22" s="781"/>
      <c r="AZ22" s="784"/>
      <c r="BA22" s="784"/>
      <c r="BB22" s="785"/>
      <c r="BC22" s="785"/>
      <c r="BD22" s="786"/>
      <c r="BE22" s="786"/>
      <c r="BF22" s="786"/>
      <c r="BG22" s="786"/>
      <c r="BH22" s="786"/>
    </row>
    <row r="23" customFormat="false" ht="20.25" hidden="false" customHeight="true" outlineLevel="0" collapsed="false">
      <c r="B23" s="787" t="n">
        <v>1</v>
      </c>
      <c r="C23" s="772"/>
      <c r="D23" s="772"/>
      <c r="E23" s="772"/>
      <c r="F23" s="788" t="n">
        <f aca="false">C22</f>
        <v>0</v>
      </c>
      <c r="G23" s="789"/>
      <c r="H23" s="775"/>
      <c r="I23" s="775"/>
      <c r="J23" s="775"/>
      <c r="K23" s="775"/>
      <c r="L23" s="775"/>
      <c r="M23" s="776"/>
      <c r="N23" s="776"/>
      <c r="O23" s="776"/>
      <c r="P23" s="790" t="s">
        <v>672</v>
      </c>
      <c r="Q23" s="791"/>
      <c r="R23" s="791"/>
      <c r="S23" s="792"/>
      <c r="T23" s="793"/>
      <c r="U23" s="794" t="str">
        <f aca="false">IF(U22="","",VLOOKUP(U22,'標準様式１シフト記号表（勤務時間帯）'!$D$6:$X$47,21,FALSE()))</f>
        <v/>
      </c>
      <c r="V23" s="795" t="str">
        <f aca="false">IF(V22="","",VLOOKUP(V22,'標準様式１シフト記号表（勤務時間帯）'!$D$6:$X$47,21,FALSE()))</f>
        <v/>
      </c>
      <c r="W23" s="795" t="str">
        <f aca="false">IF(W22="","",VLOOKUP(W22,'標準様式１シフト記号表（勤務時間帯）'!$D$6:$X$47,21,FALSE()))</f>
        <v/>
      </c>
      <c r="X23" s="795" t="str">
        <f aca="false">IF(X22="","",VLOOKUP(X22,'標準様式１シフト記号表（勤務時間帯）'!$D$6:$X$47,21,FALSE()))</f>
        <v/>
      </c>
      <c r="Y23" s="795" t="str">
        <f aca="false">IF(Y22="","",VLOOKUP(Y22,'標準様式１シフト記号表（勤務時間帯）'!$D$6:$X$47,21,FALSE()))</f>
        <v/>
      </c>
      <c r="Z23" s="795" t="str">
        <f aca="false">IF(Z22="","",VLOOKUP(Z22,'標準様式１シフト記号表（勤務時間帯）'!$D$6:$X$47,21,FALSE()))</f>
        <v/>
      </c>
      <c r="AA23" s="796" t="str">
        <f aca="false">IF(AA22="","",VLOOKUP(AA22,'標準様式１シフト記号表（勤務時間帯）'!$D$6:$X$47,21,FALSE()))</f>
        <v/>
      </c>
      <c r="AB23" s="794" t="str">
        <f aca="false">IF(AB22="","",VLOOKUP(AB22,'標準様式１シフト記号表（勤務時間帯）'!$D$6:$X$47,21,FALSE()))</f>
        <v/>
      </c>
      <c r="AC23" s="795" t="str">
        <f aca="false">IF(AC22="","",VLOOKUP(AC22,'標準様式１シフト記号表（勤務時間帯）'!$D$6:$X$47,21,FALSE()))</f>
        <v/>
      </c>
      <c r="AD23" s="795" t="str">
        <f aca="false">IF(AD22="","",VLOOKUP(AD22,'標準様式１シフト記号表（勤務時間帯）'!$D$6:$X$47,21,FALSE()))</f>
        <v/>
      </c>
      <c r="AE23" s="795" t="str">
        <f aca="false">IF(AE22="","",VLOOKUP(AE22,'標準様式１シフト記号表（勤務時間帯）'!$D$6:$X$47,21,FALSE()))</f>
        <v/>
      </c>
      <c r="AF23" s="795" t="str">
        <f aca="false">IF(AF22="","",VLOOKUP(AF22,'標準様式１シフト記号表（勤務時間帯）'!$D$6:$X$47,21,FALSE()))</f>
        <v/>
      </c>
      <c r="AG23" s="795" t="str">
        <f aca="false">IF(AG22="","",VLOOKUP(AG22,'標準様式１シフト記号表（勤務時間帯）'!$D$6:$X$47,21,FALSE()))</f>
        <v/>
      </c>
      <c r="AH23" s="796" t="str">
        <f aca="false">IF(AH22="","",VLOOKUP(AH22,'標準様式１シフト記号表（勤務時間帯）'!$D$6:$X$47,21,FALSE()))</f>
        <v/>
      </c>
      <c r="AI23" s="794" t="str">
        <f aca="false">IF(AI22="","",VLOOKUP(AI22,'標準様式１シフト記号表（勤務時間帯）'!$D$6:$X$47,21,FALSE()))</f>
        <v/>
      </c>
      <c r="AJ23" s="795" t="str">
        <f aca="false">IF(AJ22="","",VLOOKUP(AJ22,'標準様式１シフト記号表（勤務時間帯）'!$D$6:$X$47,21,FALSE()))</f>
        <v/>
      </c>
      <c r="AK23" s="795" t="str">
        <f aca="false">IF(AK22="","",VLOOKUP(AK22,'標準様式１シフト記号表（勤務時間帯）'!$D$6:$X$47,21,FALSE()))</f>
        <v/>
      </c>
      <c r="AL23" s="795" t="str">
        <f aca="false">IF(AL22="","",VLOOKUP(AL22,'標準様式１シフト記号表（勤務時間帯）'!$D$6:$X$47,21,FALSE()))</f>
        <v/>
      </c>
      <c r="AM23" s="795" t="str">
        <f aca="false">IF(AM22="","",VLOOKUP(AM22,'標準様式１シフト記号表（勤務時間帯）'!$D$6:$X$47,21,FALSE()))</f>
        <v/>
      </c>
      <c r="AN23" s="795" t="str">
        <f aca="false">IF(AN22="","",VLOOKUP(AN22,'標準様式１シフト記号表（勤務時間帯）'!$D$6:$X$47,21,FALSE()))</f>
        <v/>
      </c>
      <c r="AO23" s="796" t="str">
        <f aca="false">IF(AO22="","",VLOOKUP(AO22,'標準様式１シフト記号表（勤務時間帯）'!$D$6:$X$47,21,FALSE()))</f>
        <v/>
      </c>
      <c r="AP23" s="794" t="str">
        <f aca="false">IF(AP22="","",VLOOKUP(AP22,'標準様式１シフト記号表（勤務時間帯）'!$D$6:$X$47,21,FALSE()))</f>
        <v/>
      </c>
      <c r="AQ23" s="795" t="str">
        <f aca="false">IF(AQ22="","",VLOOKUP(AQ22,'標準様式１シフト記号表（勤務時間帯）'!$D$6:$X$47,21,FALSE()))</f>
        <v/>
      </c>
      <c r="AR23" s="795" t="str">
        <f aca="false">IF(AR22="","",VLOOKUP(AR22,'標準様式１シフト記号表（勤務時間帯）'!$D$6:$X$47,21,FALSE()))</f>
        <v/>
      </c>
      <c r="AS23" s="795" t="str">
        <f aca="false">IF(AS22="","",VLOOKUP(AS22,'標準様式１シフト記号表（勤務時間帯）'!$D$6:$X$47,21,FALSE()))</f>
        <v/>
      </c>
      <c r="AT23" s="795" t="str">
        <f aca="false">IF(AT22="","",VLOOKUP(AT22,'標準様式１シフト記号表（勤務時間帯）'!$D$6:$X$47,21,FALSE()))</f>
        <v/>
      </c>
      <c r="AU23" s="795" t="str">
        <f aca="false">IF(AU22="","",VLOOKUP(AU22,'標準様式１シフト記号表（勤務時間帯）'!$D$6:$X$47,21,FALSE()))</f>
        <v/>
      </c>
      <c r="AV23" s="796" t="str">
        <f aca="false">IF(AV22="","",VLOOKUP(AV22,'標準様式１シフト記号表（勤務時間帯）'!$D$6:$X$47,21,FALSE()))</f>
        <v/>
      </c>
      <c r="AW23" s="794" t="str">
        <f aca="false">IF(AW22="","",VLOOKUP(AW22,'標準様式１シフト記号表（勤務時間帯）'!$D$6:$X$47,21,FALSE()))</f>
        <v/>
      </c>
      <c r="AX23" s="795" t="str">
        <f aca="false">IF(AX22="","",VLOOKUP(AX22,'標準様式１シフト記号表（勤務時間帯）'!$D$6:$X$47,21,FALSE()))</f>
        <v/>
      </c>
      <c r="AY23" s="795" t="str">
        <f aca="false">IF(AY22="","",VLOOKUP(AY22,'標準様式１シフト記号表（勤務時間帯）'!$D$6:$X$47,21,FALSE()))</f>
        <v/>
      </c>
      <c r="AZ23" s="797" t="n">
        <f aca="false">IF($BC$4="４週",SUM(U23:AV23),IF($BC$4="暦月",SUM(U23:AY23),""))</f>
        <v>0</v>
      </c>
      <c r="BA23" s="797"/>
      <c r="BB23" s="798" t="n">
        <f aca="false">IF($BC$4="４週",AZ23/4,IF($BC$4="暦月",(AZ23/($BC$9/7)),""))</f>
        <v>0</v>
      </c>
      <c r="BC23" s="798"/>
      <c r="BD23" s="786"/>
      <c r="BE23" s="786"/>
      <c r="BF23" s="786"/>
      <c r="BG23" s="786"/>
      <c r="BH23" s="786"/>
    </row>
    <row r="24" customFormat="false" ht="20.25" hidden="false" customHeight="true" outlineLevel="0" collapsed="false">
      <c r="B24" s="799"/>
      <c r="C24" s="772"/>
      <c r="D24" s="772"/>
      <c r="E24" s="772"/>
      <c r="F24" s="800"/>
      <c r="G24" s="801" t="n">
        <f aca="false">C22</f>
        <v>0</v>
      </c>
      <c r="H24" s="775"/>
      <c r="I24" s="775"/>
      <c r="J24" s="775"/>
      <c r="K24" s="775"/>
      <c r="L24" s="775"/>
      <c r="M24" s="776"/>
      <c r="N24" s="776"/>
      <c r="O24" s="776"/>
      <c r="P24" s="802" t="s">
        <v>673</v>
      </c>
      <c r="Q24" s="803"/>
      <c r="R24" s="803"/>
      <c r="S24" s="804"/>
      <c r="T24" s="805"/>
      <c r="U24" s="806" t="str">
        <f aca="false">IF(U22="","",VLOOKUP(U22,'標準様式１シフト記号表（勤務時間帯）'!$D$6:$Z$47,23,FALSE()))</f>
        <v/>
      </c>
      <c r="V24" s="807" t="str">
        <f aca="false">IF(V22="","",VLOOKUP(V22,'標準様式１シフト記号表（勤務時間帯）'!$D$6:$Z$47,23,FALSE()))</f>
        <v/>
      </c>
      <c r="W24" s="807" t="str">
        <f aca="false">IF(W22="","",VLOOKUP(W22,'標準様式１シフト記号表（勤務時間帯）'!$D$6:$Z$47,23,FALSE()))</f>
        <v/>
      </c>
      <c r="X24" s="807" t="str">
        <f aca="false">IF(X22="","",VLOOKUP(X22,'標準様式１シフト記号表（勤務時間帯）'!$D$6:$Z$47,23,FALSE()))</f>
        <v/>
      </c>
      <c r="Y24" s="807" t="str">
        <f aca="false">IF(Y22="","",VLOOKUP(Y22,'標準様式１シフト記号表（勤務時間帯）'!$D$6:$Z$47,23,FALSE()))</f>
        <v/>
      </c>
      <c r="Z24" s="807" t="str">
        <f aca="false">IF(Z22="","",VLOOKUP(Z22,'標準様式１シフト記号表（勤務時間帯）'!$D$6:$Z$47,23,FALSE()))</f>
        <v/>
      </c>
      <c r="AA24" s="808" t="str">
        <f aca="false">IF(AA22="","",VLOOKUP(AA22,'標準様式１シフト記号表（勤務時間帯）'!$D$6:$Z$47,23,FALSE()))</f>
        <v/>
      </c>
      <c r="AB24" s="806" t="str">
        <f aca="false">IF(AB22="","",VLOOKUP(AB22,'標準様式１シフト記号表（勤務時間帯）'!$D$6:$Z$47,23,FALSE()))</f>
        <v/>
      </c>
      <c r="AC24" s="807" t="str">
        <f aca="false">IF(AC22="","",VLOOKUP(AC22,'標準様式１シフト記号表（勤務時間帯）'!$D$6:$Z$47,23,FALSE()))</f>
        <v/>
      </c>
      <c r="AD24" s="807" t="str">
        <f aca="false">IF(AD22="","",VLOOKUP(AD22,'標準様式１シフト記号表（勤務時間帯）'!$D$6:$Z$47,23,FALSE()))</f>
        <v/>
      </c>
      <c r="AE24" s="807" t="str">
        <f aca="false">IF(AE22="","",VLOOKUP(AE22,'標準様式１シフト記号表（勤務時間帯）'!$D$6:$Z$47,23,FALSE()))</f>
        <v/>
      </c>
      <c r="AF24" s="807" t="str">
        <f aca="false">IF(AF22="","",VLOOKUP(AF22,'標準様式１シフト記号表（勤務時間帯）'!$D$6:$Z$47,23,FALSE()))</f>
        <v/>
      </c>
      <c r="AG24" s="807" t="str">
        <f aca="false">IF(AG22="","",VLOOKUP(AG22,'標準様式１シフト記号表（勤務時間帯）'!$D$6:$Z$47,23,FALSE()))</f>
        <v/>
      </c>
      <c r="AH24" s="808" t="str">
        <f aca="false">IF(AH22="","",VLOOKUP(AH22,'標準様式１シフト記号表（勤務時間帯）'!$D$6:$Z$47,23,FALSE()))</f>
        <v/>
      </c>
      <c r="AI24" s="806" t="str">
        <f aca="false">IF(AI22="","",VLOOKUP(AI22,'標準様式１シフト記号表（勤務時間帯）'!$D$6:$Z$47,23,FALSE()))</f>
        <v/>
      </c>
      <c r="AJ24" s="807" t="str">
        <f aca="false">IF(AJ22="","",VLOOKUP(AJ22,'標準様式１シフト記号表（勤務時間帯）'!$D$6:$Z$47,23,FALSE()))</f>
        <v/>
      </c>
      <c r="AK24" s="807" t="str">
        <f aca="false">IF(AK22="","",VLOOKUP(AK22,'標準様式１シフト記号表（勤務時間帯）'!$D$6:$Z$47,23,FALSE()))</f>
        <v/>
      </c>
      <c r="AL24" s="807" t="str">
        <f aca="false">IF(AL22="","",VLOOKUP(AL22,'標準様式１シフト記号表（勤務時間帯）'!$D$6:$Z$47,23,FALSE()))</f>
        <v/>
      </c>
      <c r="AM24" s="807" t="str">
        <f aca="false">IF(AM22="","",VLOOKUP(AM22,'標準様式１シフト記号表（勤務時間帯）'!$D$6:$Z$47,23,FALSE()))</f>
        <v/>
      </c>
      <c r="AN24" s="807" t="str">
        <f aca="false">IF(AN22="","",VLOOKUP(AN22,'標準様式１シフト記号表（勤務時間帯）'!$D$6:$Z$47,23,FALSE()))</f>
        <v/>
      </c>
      <c r="AO24" s="808" t="str">
        <f aca="false">IF(AO22="","",VLOOKUP(AO22,'標準様式１シフト記号表（勤務時間帯）'!$D$6:$Z$47,23,FALSE()))</f>
        <v/>
      </c>
      <c r="AP24" s="806" t="str">
        <f aca="false">IF(AP22="","",VLOOKUP(AP22,'標準様式１シフト記号表（勤務時間帯）'!$D$6:$Z$47,23,FALSE()))</f>
        <v/>
      </c>
      <c r="AQ24" s="807" t="str">
        <f aca="false">IF(AQ22="","",VLOOKUP(AQ22,'標準様式１シフト記号表（勤務時間帯）'!$D$6:$Z$47,23,FALSE()))</f>
        <v/>
      </c>
      <c r="AR24" s="807" t="str">
        <f aca="false">IF(AR22="","",VLOOKUP(AR22,'標準様式１シフト記号表（勤務時間帯）'!$D$6:$Z$47,23,FALSE()))</f>
        <v/>
      </c>
      <c r="AS24" s="807" t="str">
        <f aca="false">IF(AS22="","",VLOOKUP(AS22,'標準様式１シフト記号表（勤務時間帯）'!$D$6:$Z$47,23,FALSE()))</f>
        <v/>
      </c>
      <c r="AT24" s="807" t="str">
        <f aca="false">IF(AT22="","",VLOOKUP(AT22,'標準様式１シフト記号表（勤務時間帯）'!$D$6:$Z$47,23,FALSE()))</f>
        <v/>
      </c>
      <c r="AU24" s="807" t="str">
        <f aca="false">IF(AU22="","",VLOOKUP(AU22,'標準様式１シフト記号表（勤務時間帯）'!$D$6:$Z$47,23,FALSE()))</f>
        <v/>
      </c>
      <c r="AV24" s="808" t="str">
        <f aca="false">IF(AV22="","",VLOOKUP(AV22,'標準様式１シフト記号表（勤務時間帯）'!$D$6:$Z$47,23,FALSE()))</f>
        <v/>
      </c>
      <c r="AW24" s="806" t="str">
        <f aca="false">IF(AW22="","",VLOOKUP(AW22,'標準様式１シフト記号表（勤務時間帯）'!$D$6:$Z$47,23,FALSE()))</f>
        <v/>
      </c>
      <c r="AX24" s="807" t="str">
        <f aca="false">IF(AX22="","",VLOOKUP(AX22,'標準様式１シフト記号表（勤務時間帯）'!$D$6:$Z$47,23,FALSE()))</f>
        <v/>
      </c>
      <c r="AY24" s="807" t="str">
        <f aca="false">IF(AY22="","",VLOOKUP(AY22,'標準様式１シフト記号表（勤務時間帯）'!$D$6:$Z$47,23,FALSE()))</f>
        <v/>
      </c>
      <c r="AZ24" s="809" t="n">
        <f aca="false">IF($BC$4="４週",SUM(U24:AV24),IF($BC$4="暦月",SUM(U24:AY24),""))</f>
        <v>0</v>
      </c>
      <c r="BA24" s="809"/>
      <c r="BB24" s="810" t="n">
        <f aca="false">IF($BC$4="４週",AZ24/4,IF($BC$4="暦月",(AZ24/($BC$9/7)),""))</f>
        <v>0</v>
      </c>
      <c r="BC24" s="810"/>
      <c r="BD24" s="786"/>
      <c r="BE24" s="786"/>
      <c r="BF24" s="786"/>
      <c r="BG24" s="786"/>
      <c r="BH24" s="786"/>
    </row>
    <row r="25" customFormat="false" ht="20.25" hidden="false" customHeight="true" outlineLevel="0" collapsed="false">
      <c r="B25" s="811"/>
      <c r="C25" s="812"/>
      <c r="D25" s="812"/>
      <c r="E25" s="812"/>
      <c r="F25" s="813"/>
      <c r="G25" s="814"/>
      <c r="H25" s="815"/>
      <c r="I25" s="815"/>
      <c r="J25" s="815"/>
      <c r="K25" s="815"/>
      <c r="L25" s="815"/>
      <c r="M25" s="816"/>
      <c r="N25" s="816"/>
      <c r="O25" s="816"/>
      <c r="P25" s="817" t="s">
        <v>671</v>
      </c>
      <c r="Q25" s="818"/>
      <c r="R25" s="818"/>
      <c r="S25" s="819"/>
      <c r="T25" s="820"/>
      <c r="U25" s="821"/>
      <c r="V25" s="822"/>
      <c r="W25" s="822"/>
      <c r="X25" s="822"/>
      <c r="Y25" s="822"/>
      <c r="Z25" s="822"/>
      <c r="AA25" s="823"/>
      <c r="AB25" s="821"/>
      <c r="AC25" s="822"/>
      <c r="AD25" s="822"/>
      <c r="AE25" s="822"/>
      <c r="AF25" s="822"/>
      <c r="AG25" s="822"/>
      <c r="AH25" s="823"/>
      <c r="AI25" s="821"/>
      <c r="AJ25" s="822"/>
      <c r="AK25" s="822"/>
      <c r="AL25" s="822"/>
      <c r="AM25" s="822"/>
      <c r="AN25" s="822"/>
      <c r="AO25" s="823"/>
      <c r="AP25" s="821"/>
      <c r="AQ25" s="822"/>
      <c r="AR25" s="822"/>
      <c r="AS25" s="822"/>
      <c r="AT25" s="822"/>
      <c r="AU25" s="822"/>
      <c r="AV25" s="823"/>
      <c r="AW25" s="821"/>
      <c r="AX25" s="822"/>
      <c r="AY25" s="822"/>
      <c r="AZ25" s="824"/>
      <c r="BA25" s="824"/>
      <c r="BB25" s="825"/>
      <c r="BC25" s="825"/>
      <c r="BD25" s="826"/>
      <c r="BE25" s="826"/>
      <c r="BF25" s="826"/>
      <c r="BG25" s="826"/>
      <c r="BH25" s="826"/>
    </row>
    <row r="26" customFormat="false" ht="20.25" hidden="false" customHeight="true" outlineLevel="0" collapsed="false">
      <c r="B26" s="787" t="n">
        <f aca="false">B23+1</f>
        <v>2</v>
      </c>
      <c r="C26" s="812"/>
      <c r="D26" s="812"/>
      <c r="E26" s="812"/>
      <c r="F26" s="788" t="n">
        <f aca="false">C25</f>
        <v>0</v>
      </c>
      <c r="G26" s="789"/>
      <c r="H26" s="815"/>
      <c r="I26" s="815"/>
      <c r="J26" s="815"/>
      <c r="K26" s="815"/>
      <c r="L26" s="815"/>
      <c r="M26" s="816"/>
      <c r="N26" s="816"/>
      <c r="O26" s="816"/>
      <c r="P26" s="790" t="s">
        <v>672</v>
      </c>
      <c r="Q26" s="791"/>
      <c r="R26" s="791"/>
      <c r="S26" s="792"/>
      <c r="T26" s="793"/>
      <c r="U26" s="794" t="str">
        <f aca="false">IF(U25="","",VLOOKUP(U25,'標準様式１シフト記号表（勤務時間帯）'!$D$6:$X$47,21,FALSE()))</f>
        <v/>
      </c>
      <c r="V26" s="795" t="str">
        <f aca="false">IF(V25="","",VLOOKUP(V25,'標準様式１シフト記号表（勤務時間帯）'!$D$6:$X$47,21,FALSE()))</f>
        <v/>
      </c>
      <c r="W26" s="795" t="str">
        <f aca="false">IF(W25="","",VLOOKUP(W25,'標準様式１シフト記号表（勤務時間帯）'!$D$6:$X$47,21,FALSE()))</f>
        <v/>
      </c>
      <c r="X26" s="795" t="str">
        <f aca="false">IF(X25="","",VLOOKUP(X25,'標準様式１シフト記号表（勤務時間帯）'!$D$6:$X$47,21,FALSE()))</f>
        <v/>
      </c>
      <c r="Y26" s="795" t="str">
        <f aca="false">IF(Y25="","",VLOOKUP(Y25,'標準様式１シフト記号表（勤務時間帯）'!$D$6:$X$47,21,FALSE()))</f>
        <v/>
      </c>
      <c r="Z26" s="795" t="str">
        <f aca="false">IF(Z25="","",VLOOKUP(Z25,'標準様式１シフト記号表（勤務時間帯）'!$D$6:$X$47,21,FALSE()))</f>
        <v/>
      </c>
      <c r="AA26" s="796" t="str">
        <f aca="false">IF(AA25="","",VLOOKUP(AA25,'標準様式１シフト記号表（勤務時間帯）'!$D$6:$X$47,21,FALSE()))</f>
        <v/>
      </c>
      <c r="AB26" s="794" t="str">
        <f aca="false">IF(AB25="","",VLOOKUP(AB25,'標準様式１シフト記号表（勤務時間帯）'!$D$6:$X$47,21,FALSE()))</f>
        <v/>
      </c>
      <c r="AC26" s="795" t="str">
        <f aca="false">IF(AC25="","",VLOOKUP(AC25,'標準様式１シフト記号表（勤務時間帯）'!$D$6:$X$47,21,FALSE()))</f>
        <v/>
      </c>
      <c r="AD26" s="795" t="str">
        <f aca="false">IF(AD25="","",VLOOKUP(AD25,'標準様式１シフト記号表（勤務時間帯）'!$D$6:$X$47,21,FALSE()))</f>
        <v/>
      </c>
      <c r="AE26" s="795" t="str">
        <f aca="false">IF(AE25="","",VLOOKUP(AE25,'標準様式１シフト記号表（勤務時間帯）'!$D$6:$X$47,21,FALSE()))</f>
        <v/>
      </c>
      <c r="AF26" s="795" t="str">
        <f aca="false">IF(AF25="","",VLOOKUP(AF25,'標準様式１シフト記号表（勤務時間帯）'!$D$6:$X$47,21,FALSE()))</f>
        <v/>
      </c>
      <c r="AG26" s="795" t="str">
        <f aca="false">IF(AG25="","",VLOOKUP(AG25,'標準様式１シフト記号表（勤務時間帯）'!$D$6:$X$47,21,FALSE()))</f>
        <v/>
      </c>
      <c r="AH26" s="796" t="str">
        <f aca="false">IF(AH25="","",VLOOKUP(AH25,'標準様式１シフト記号表（勤務時間帯）'!$D$6:$X$47,21,FALSE()))</f>
        <v/>
      </c>
      <c r="AI26" s="794" t="str">
        <f aca="false">IF(AI25="","",VLOOKUP(AI25,'標準様式１シフト記号表（勤務時間帯）'!$D$6:$X$47,21,FALSE()))</f>
        <v/>
      </c>
      <c r="AJ26" s="795" t="str">
        <f aca="false">IF(AJ25="","",VLOOKUP(AJ25,'標準様式１シフト記号表（勤務時間帯）'!$D$6:$X$47,21,FALSE()))</f>
        <v/>
      </c>
      <c r="AK26" s="795" t="str">
        <f aca="false">IF(AK25="","",VLOOKUP(AK25,'標準様式１シフト記号表（勤務時間帯）'!$D$6:$X$47,21,FALSE()))</f>
        <v/>
      </c>
      <c r="AL26" s="795" t="str">
        <f aca="false">IF(AL25="","",VLOOKUP(AL25,'標準様式１シフト記号表（勤務時間帯）'!$D$6:$X$47,21,FALSE()))</f>
        <v/>
      </c>
      <c r="AM26" s="795" t="str">
        <f aca="false">IF(AM25="","",VLOOKUP(AM25,'標準様式１シフト記号表（勤務時間帯）'!$D$6:$X$47,21,FALSE()))</f>
        <v/>
      </c>
      <c r="AN26" s="795" t="str">
        <f aca="false">IF(AN25="","",VLOOKUP(AN25,'標準様式１シフト記号表（勤務時間帯）'!$D$6:$X$47,21,FALSE()))</f>
        <v/>
      </c>
      <c r="AO26" s="796" t="str">
        <f aca="false">IF(AO25="","",VLOOKUP(AO25,'標準様式１シフト記号表（勤務時間帯）'!$D$6:$X$47,21,FALSE()))</f>
        <v/>
      </c>
      <c r="AP26" s="794" t="str">
        <f aca="false">IF(AP25="","",VLOOKUP(AP25,'標準様式１シフト記号表（勤務時間帯）'!$D$6:$X$47,21,FALSE()))</f>
        <v/>
      </c>
      <c r="AQ26" s="795" t="str">
        <f aca="false">IF(AQ25="","",VLOOKUP(AQ25,'標準様式１シフト記号表（勤務時間帯）'!$D$6:$X$47,21,FALSE()))</f>
        <v/>
      </c>
      <c r="AR26" s="795" t="str">
        <f aca="false">IF(AR25="","",VLOOKUP(AR25,'標準様式１シフト記号表（勤務時間帯）'!$D$6:$X$47,21,FALSE()))</f>
        <v/>
      </c>
      <c r="AS26" s="795" t="str">
        <f aca="false">IF(AS25="","",VLOOKUP(AS25,'標準様式１シフト記号表（勤務時間帯）'!$D$6:$X$47,21,FALSE()))</f>
        <v/>
      </c>
      <c r="AT26" s="795" t="str">
        <f aca="false">IF(AT25="","",VLOOKUP(AT25,'標準様式１シフト記号表（勤務時間帯）'!$D$6:$X$47,21,FALSE()))</f>
        <v/>
      </c>
      <c r="AU26" s="795" t="str">
        <f aca="false">IF(AU25="","",VLOOKUP(AU25,'標準様式１シフト記号表（勤務時間帯）'!$D$6:$X$47,21,FALSE()))</f>
        <v/>
      </c>
      <c r="AV26" s="796" t="str">
        <f aca="false">IF(AV25="","",VLOOKUP(AV25,'標準様式１シフト記号表（勤務時間帯）'!$D$6:$X$47,21,FALSE()))</f>
        <v/>
      </c>
      <c r="AW26" s="794" t="str">
        <f aca="false">IF(AW25="","",VLOOKUP(AW25,'標準様式１シフト記号表（勤務時間帯）'!$D$6:$X$47,21,FALSE()))</f>
        <v/>
      </c>
      <c r="AX26" s="795" t="str">
        <f aca="false">IF(AX25="","",VLOOKUP(AX25,'標準様式１シフト記号表（勤務時間帯）'!$D$6:$X$47,21,FALSE()))</f>
        <v/>
      </c>
      <c r="AY26" s="795" t="str">
        <f aca="false">IF(AY25="","",VLOOKUP(AY25,'標準様式１シフト記号表（勤務時間帯）'!$D$6:$X$47,21,FALSE()))</f>
        <v/>
      </c>
      <c r="AZ26" s="797" t="n">
        <f aca="false">IF($BC$4="４週",SUM(U26:AV26),IF($BC$4="暦月",SUM(U26:AY26),""))</f>
        <v>0</v>
      </c>
      <c r="BA26" s="797"/>
      <c r="BB26" s="798" t="n">
        <f aca="false">IF($BC$4="４週",AZ26/4,IF($BC$4="暦月",(AZ26/($BC$9/7)),""))</f>
        <v>0</v>
      </c>
      <c r="BC26" s="798"/>
      <c r="BD26" s="826"/>
      <c r="BE26" s="826"/>
      <c r="BF26" s="826"/>
      <c r="BG26" s="826"/>
      <c r="BH26" s="826"/>
    </row>
    <row r="27" customFormat="false" ht="20.25" hidden="false" customHeight="true" outlineLevel="0" collapsed="false">
      <c r="B27" s="799"/>
      <c r="C27" s="812"/>
      <c r="D27" s="812"/>
      <c r="E27" s="812"/>
      <c r="F27" s="800"/>
      <c r="G27" s="801" t="n">
        <f aca="false">C25</f>
        <v>0</v>
      </c>
      <c r="H27" s="815"/>
      <c r="I27" s="815"/>
      <c r="J27" s="815"/>
      <c r="K27" s="815"/>
      <c r="L27" s="815"/>
      <c r="M27" s="816"/>
      <c r="N27" s="816"/>
      <c r="O27" s="816"/>
      <c r="P27" s="802" t="s">
        <v>673</v>
      </c>
      <c r="Q27" s="803"/>
      <c r="R27" s="803"/>
      <c r="S27" s="804"/>
      <c r="T27" s="805"/>
      <c r="U27" s="806" t="str">
        <f aca="false">IF(U25="","",VLOOKUP(U25,'標準様式１シフト記号表（勤務時間帯）'!$D$6:$Z$47,23,FALSE()))</f>
        <v/>
      </c>
      <c r="V27" s="807" t="str">
        <f aca="false">IF(V25="","",VLOOKUP(V25,'標準様式１シフト記号表（勤務時間帯）'!$D$6:$Z$47,23,FALSE()))</f>
        <v/>
      </c>
      <c r="W27" s="807" t="str">
        <f aca="false">IF(W25="","",VLOOKUP(W25,'標準様式１シフト記号表（勤務時間帯）'!$D$6:$Z$47,23,FALSE()))</f>
        <v/>
      </c>
      <c r="X27" s="807" t="str">
        <f aca="false">IF(X25="","",VLOOKUP(X25,'標準様式１シフト記号表（勤務時間帯）'!$D$6:$Z$47,23,FALSE()))</f>
        <v/>
      </c>
      <c r="Y27" s="807" t="str">
        <f aca="false">IF(Y25="","",VLOOKUP(Y25,'標準様式１シフト記号表（勤務時間帯）'!$D$6:$Z$47,23,FALSE()))</f>
        <v/>
      </c>
      <c r="Z27" s="807" t="str">
        <f aca="false">IF(Z25="","",VLOOKUP(Z25,'標準様式１シフト記号表（勤務時間帯）'!$D$6:$Z$47,23,FALSE()))</f>
        <v/>
      </c>
      <c r="AA27" s="808" t="str">
        <f aca="false">IF(AA25="","",VLOOKUP(AA25,'標準様式１シフト記号表（勤務時間帯）'!$D$6:$Z$47,23,FALSE()))</f>
        <v/>
      </c>
      <c r="AB27" s="806" t="str">
        <f aca="false">IF(AB25="","",VLOOKUP(AB25,'標準様式１シフト記号表（勤務時間帯）'!$D$6:$Z$47,23,FALSE()))</f>
        <v/>
      </c>
      <c r="AC27" s="807" t="str">
        <f aca="false">IF(AC25="","",VLOOKUP(AC25,'標準様式１シフト記号表（勤務時間帯）'!$D$6:$Z$47,23,FALSE()))</f>
        <v/>
      </c>
      <c r="AD27" s="807" t="str">
        <f aca="false">IF(AD25="","",VLOOKUP(AD25,'標準様式１シフト記号表（勤務時間帯）'!$D$6:$Z$47,23,FALSE()))</f>
        <v/>
      </c>
      <c r="AE27" s="807" t="str">
        <f aca="false">IF(AE25="","",VLOOKUP(AE25,'標準様式１シフト記号表（勤務時間帯）'!$D$6:$Z$47,23,FALSE()))</f>
        <v/>
      </c>
      <c r="AF27" s="807" t="str">
        <f aca="false">IF(AF25="","",VLOOKUP(AF25,'標準様式１シフト記号表（勤務時間帯）'!$D$6:$Z$47,23,FALSE()))</f>
        <v/>
      </c>
      <c r="AG27" s="807" t="str">
        <f aca="false">IF(AG25="","",VLOOKUP(AG25,'標準様式１シフト記号表（勤務時間帯）'!$D$6:$Z$47,23,FALSE()))</f>
        <v/>
      </c>
      <c r="AH27" s="808" t="str">
        <f aca="false">IF(AH25="","",VLOOKUP(AH25,'標準様式１シフト記号表（勤務時間帯）'!$D$6:$Z$47,23,FALSE()))</f>
        <v/>
      </c>
      <c r="AI27" s="806" t="str">
        <f aca="false">IF(AI25="","",VLOOKUP(AI25,'標準様式１シフト記号表（勤務時間帯）'!$D$6:$Z$47,23,FALSE()))</f>
        <v/>
      </c>
      <c r="AJ27" s="807" t="str">
        <f aca="false">IF(AJ25="","",VLOOKUP(AJ25,'標準様式１シフト記号表（勤務時間帯）'!$D$6:$Z$47,23,FALSE()))</f>
        <v/>
      </c>
      <c r="AK27" s="807" t="str">
        <f aca="false">IF(AK25="","",VLOOKUP(AK25,'標準様式１シフト記号表（勤務時間帯）'!$D$6:$Z$47,23,FALSE()))</f>
        <v/>
      </c>
      <c r="AL27" s="807" t="str">
        <f aca="false">IF(AL25="","",VLOOKUP(AL25,'標準様式１シフト記号表（勤務時間帯）'!$D$6:$Z$47,23,FALSE()))</f>
        <v/>
      </c>
      <c r="AM27" s="807" t="str">
        <f aca="false">IF(AM25="","",VLOOKUP(AM25,'標準様式１シフト記号表（勤務時間帯）'!$D$6:$Z$47,23,FALSE()))</f>
        <v/>
      </c>
      <c r="AN27" s="807" t="str">
        <f aca="false">IF(AN25="","",VLOOKUP(AN25,'標準様式１シフト記号表（勤務時間帯）'!$D$6:$Z$47,23,FALSE()))</f>
        <v/>
      </c>
      <c r="AO27" s="808" t="str">
        <f aca="false">IF(AO25="","",VLOOKUP(AO25,'標準様式１シフト記号表（勤務時間帯）'!$D$6:$Z$47,23,FALSE()))</f>
        <v/>
      </c>
      <c r="AP27" s="806" t="str">
        <f aca="false">IF(AP25="","",VLOOKUP(AP25,'標準様式１シフト記号表（勤務時間帯）'!$D$6:$Z$47,23,FALSE()))</f>
        <v/>
      </c>
      <c r="AQ27" s="807" t="str">
        <f aca="false">IF(AQ25="","",VLOOKUP(AQ25,'標準様式１シフト記号表（勤務時間帯）'!$D$6:$Z$47,23,FALSE()))</f>
        <v/>
      </c>
      <c r="AR27" s="807" t="str">
        <f aca="false">IF(AR25="","",VLOOKUP(AR25,'標準様式１シフト記号表（勤務時間帯）'!$D$6:$Z$47,23,FALSE()))</f>
        <v/>
      </c>
      <c r="AS27" s="807" t="str">
        <f aca="false">IF(AS25="","",VLOOKUP(AS25,'標準様式１シフト記号表（勤務時間帯）'!$D$6:$Z$47,23,FALSE()))</f>
        <v/>
      </c>
      <c r="AT27" s="807" t="str">
        <f aca="false">IF(AT25="","",VLOOKUP(AT25,'標準様式１シフト記号表（勤務時間帯）'!$D$6:$Z$47,23,FALSE()))</f>
        <v/>
      </c>
      <c r="AU27" s="807" t="str">
        <f aca="false">IF(AU25="","",VLOOKUP(AU25,'標準様式１シフト記号表（勤務時間帯）'!$D$6:$Z$47,23,FALSE()))</f>
        <v/>
      </c>
      <c r="AV27" s="808" t="str">
        <f aca="false">IF(AV25="","",VLOOKUP(AV25,'標準様式１シフト記号表（勤務時間帯）'!$D$6:$Z$47,23,FALSE()))</f>
        <v/>
      </c>
      <c r="AW27" s="806" t="str">
        <f aca="false">IF(AW25="","",VLOOKUP(AW25,'標準様式１シフト記号表（勤務時間帯）'!$D$6:$Z$47,23,FALSE()))</f>
        <v/>
      </c>
      <c r="AX27" s="807" t="str">
        <f aca="false">IF(AX25="","",VLOOKUP(AX25,'標準様式１シフト記号表（勤務時間帯）'!$D$6:$Z$47,23,FALSE()))</f>
        <v/>
      </c>
      <c r="AY27" s="807" t="str">
        <f aca="false">IF(AY25="","",VLOOKUP(AY25,'標準様式１シフト記号表（勤務時間帯）'!$D$6:$Z$47,23,FALSE()))</f>
        <v/>
      </c>
      <c r="AZ27" s="809" t="n">
        <f aca="false">IF($BC$4="４週",SUM(U27:AV27),IF($BC$4="暦月",SUM(U27:AY27),""))</f>
        <v>0</v>
      </c>
      <c r="BA27" s="809"/>
      <c r="BB27" s="810" t="n">
        <f aca="false">IF($BC$4="４週",AZ27/4,IF($BC$4="暦月",(AZ27/($BC$9/7)),""))</f>
        <v>0</v>
      </c>
      <c r="BC27" s="810"/>
      <c r="BD27" s="826"/>
      <c r="BE27" s="826"/>
      <c r="BF27" s="826"/>
      <c r="BG27" s="826"/>
      <c r="BH27" s="826"/>
    </row>
    <row r="28" customFormat="false" ht="20.25" hidden="false" customHeight="true" outlineLevel="0" collapsed="false">
      <c r="B28" s="811"/>
      <c r="C28" s="812"/>
      <c r="D28" s="812"/>
      <c r="E28" s="812"/>
      <c r="F28" s="788"/>
      <c r="G28" s="789"/>
      <c r="H28" s="827"/>
      <c r="I28" s="815"/>
      <c r="J28" s="815"/>
      <c r="K28" s="815"/>
      <c r="L28" s="815"/>
      <c r="M28" s="816"/>
      <c r="N28" s="816"/>
      <c r="O28" s="816"/>
      <c r="P28" s="817" t="s">
        <v>671</v>
      </c>
      <c r="Q28" s="818"/>
      <c r="R28" s="818"/>
      <c r="S28" s="819"/>
      <c r="T28" s="820"/>
      <c r="U28" s="821"/>
      <c r="V28" s="822"/>
      <c r="W28" s="822"/>
      <c r="X28" s="822"/>
      <c r="Y28" s="822"/>
      <c r="Z28" s="822"/>
      <c r="AA28" s="823"/>
      <c r="AB28" s="821"/>
      <c r="AC28" s="822"/>
      <c r="AD28" s="822"/>
      <c r="AE28" s="822"/>
      <c r="AF28" s="822"/>
      <c r="AG28" s="822"/>
      <c r="AH28" s="823"/>
      <c r="AI28" s="821"/>
      <c r="AJ28" s="822"/>
      <c r="AK28" s="822"/>
      <c r="AL28" s="822"/>
      <c r="AM28" s="822"/>
      <c r="AN28" s="822"/>
      <c r="AO28" s="823"/>
      <c r="AP28" s="821"/>
      <c r="AQ28" s="822"/>
      <c r="AR28" s="822"/>
      <c r="AS28" s="822"/>
      <c r="AT28" s="822"/>
      <c r="AU28" s="822"/>
      <c r="AV28" s="823"/>
      <c r="AW28" s="821"/>
      <c r="AX28" s="822"/>
      <c r="AY28" s="822"/>
      <c r="AZ28" s="824"/>
      <c r="BA28" s="824"/>
      <c r="BB28" s="825"/>
      <c r="BC28" s="825"/>
      <c r="BD28" s="826"/>
      <c r="BE28" s="826"/>
      <c r="BF28" s="826"/>
      <c r="BG28" s="826"/>
      <c r="BH28" s="826"/>
    </row>
    <row r="29" customFormat="false" ht="20.25" hidden="false" customHeight="true" outlineLevel="0" collapsed="false">
      <c r="B29" s="787" t="n">
        <f aca="false">B26+1</f>
        <v>3</v>
      </c>
      <c r="C29" s="812"/>
      <c r="D29" s="812"/>
      <c r="E29" s="812"/>
      <c r="F29" s="788" t="n">
        <f aca="false">C28</f>
        <v>0</v>
      </c>
      <c r="G29" s="789"/>
      <c r="H29" s="827"/>
      <c r="I29" s="815"/>
      <c r="J29" s="815"/>
      <c r="K29" s="815"/>
      <c r="L29" s="815"/>
      <c r="M29" s="816"/>
      <c r="N29" s="816"/>
      <c r="O29" s="816"/>
      <c r="P29" s="790" t="s">
        <v>672</v>
      </c>
      <c r="Q29" s="791"/>
      <c r="R29" s="791"/>
      <c r="S29" s="792"/>
      <c r="T29" s="793"/>
      <c r="U29" s="794" t="str">
        <f aca="false">IF(U28="","",VLOOKUP(U28,'標準様式１シフト記号表（勤務時間帯）'!$D$6:$X$47,21,FALSE()))</f>
        <v/>
      </c>
      <c r="V29" s="795" t="str">
        <f aca="false">IF(V28="","",VLOOKUP(V28,'標準様式１シフト記号表（勤務時間帯）'!$D$6:$X$47,21,FALSE()))</f>
        <v/>
      </c>
      <c r="W29" s="795" t="str">
        <f aca="false">IF(W28="","",VLOOKUP(W28,'標準様式１シフト記号表（勤務時間帯）'!$D$6:$X$47,21,FALSE()))</f>
        <v/>
      </c>
      <c r="X29" s="795" t="str">
        <f aca="false">IF(X28="","",VLOOKUP(X28,'標準様式１シフト記号表（勤務時間帯）'!$D$6:$X$47,21,FALSE()))</f>
        <v/>
      </c>
      <c r="Y29" s="795" t="str">
        <f aca="false">IF(Y28="","",VLOOKUP(Y28,'標準様式１シフト記号表（勤務時間帯）'!$D$6:$X$47,21,FALSE()))</f>
        <v/>
      </c>
      <c r="Z29" s="795" t="str">
        <f aca="false">IF(Z28="","",VLOOKUP(Z28,'標準様式１シフト記号表（勤務時間帯）'!$D$6:$X$47,21,FALSE()))</f>
        <v/>
      </c>
      <c r="AA29" s="796" t="str">
        <f aca="false">IF(AA28="","",VLOOKUP(AA28,'標準様式１シフト記号表（勤務時間帯）'!$D$6:$X$47,21,FALSE()))</f>
        <v/>
      </c>
      <c r="AB29" s="794" t="str">
        <f aca="false">IF(AB28="","",VLOOKUP(AB28,'標準様式１シフト記号表（勤務時間帯）'!$D$6:$X$47,21,FALSE()))</f>
        <v/>
      </c>
      <c r="AC29" s="795" t="str">
        <f aca="false">IF(AC28="","",VLOOKUP(AC28,'標準様式１シフト記号表（勤務時間帯）'!$D$6:$X$47,21,FALSE()))</f>
        <v/>
      </c>
      <c r="AD29" s="795" t="str">
        <f aca="false">IF(AD28="","",VLOOKUP(AD28,'標準様式１シフト記号表（勤務時間帯）'!$D$6:$X$47,21,FALSE()))</f>
        <v/>
      </c>
      <c r="AE29" s="795" t="str">
        <f aca="false">IF(AE28="","",VLOOKUP(AE28,'標準様式１シフト記号表（勤務時間帯）'!$D$6:$X$47,21,FALSE()))</f>
        <v/>
      </c>
      <c r="AF29" s="795" t="str">
        <f aca="false">IF(AF28="","",VLOOKUP(AF28,'標準様式１シフト記号表（勤務時間帯）'!$D$6:$X$47,21,FALSE()))</f>
        <v/>
      </c>
      <c r="AG29" s="795" t="str">
        <f aca="false">IF(AG28="","",VLOOKUP(AG28,'標準様式１シフト記号表（勤務時間帯）'!$D$6:$X$47,21,FALSE()))</f>
        <v/>
      </c>
      <c r="AH29" s="796" t="str">
        <f aca="false">IF(AH28="","",VLOOKUP(AH28,'標準様式１シフト記号表（勤務時間帯）'!$D$6:$X$47,21,FALSE()))</f>
        <v/>
      </c>
      <c r="AI29" s="794" t="str">
        <f aca="false">IF(AI28="","",VLOOKUP(AI28,'標準様式１シフト記号表（勤務時間帯）'!$D$6:$X$47,21,FALSE()))</f>
        <v/>
      </c>
      <c r="AJ29" s="795" t="str">
        <f aca="false">IF(AJ28="","",VLOOKUP(AJ28,'標準様式１シフト記号表（勤務時間帯）'!$D$6:$X$47,21,FALSE()))</f>
        <v/>
      </c>
      <c r="AK29" s="795" t="str">
        <f aca="false">IF(AK28="","",VLOOKUP(AK28,'標準様式１シフト記号表（勤務時間帯）'!$D$6:$X$47,21,FALSE()))</f>
        <v/>
      </c>
      <c r="AL29" s="795" t="str">
        <f aca="false">IF(AL28="","",VLOOKUP(AL28,'標準様式１シフト記号表（勤務時間帯）'!$D$6:$X$47,21,FALSE()))</f>
        <v/>
      </c>
      <c r="AM29" s="795" t="str">
        <f aca="false">IF(AM28="","",VLOOKUP(AM28,'標準様式１シフト記号表（勤務時間帯）'!$D$6:$X$47,21,FALSE()))</f>
        <v/>
      </c>
      <c r="AN29" s="795" t="str">
        <f aca="false">IF(AN28="","",VLOOKUP(AN28,'標準様式１シフト記号表（勤務時間帯）'!$D$6:$X$47,21,FALSE()))</f>
        <v/>
      </c>
      <c r="AO29" s="796" t="str">
        <f aca="false">IF(AO28="","",VLOOKUP(AO28,'標準様式１シフト記号表（勤務時間帯）'!$D$6:$X$47,21,FALSE()))</f>
        <v/>
      </c>
      <c r="AP29" s="794" t="str">
        <f aca="false">IF(AP28="","",VLOOKUP(AP28,'標準様式１シフト記号表（勤務時間帯）'!$D$6:$X$47,21,FALSE()))</f>
        <v/>
      </c>
      <c r="AQ29" s="795" t="str">
        <f aca="false">IF(AQ28="","",VLOOKUP(AQ28,'標準様式１シフト記号表（勤務時間帯）'!$D$6:$X$47,21,FALSE()))</f>
        <v/>
      </c>
      <c r="AR29" s="795" t="str">
        <f aca="false">IF(AR28="","",VLOOKUP(AR28,'標準様式１シフト記号表（勤務時間帯）'!$D$6:$X$47,21,FALSE()))</f>
        <v/>
      </c>
      <c r="AS29" s="795" t="str">
        <f aca="false">IF(AS28="","",VLOOKUP(AS28,'標準様式１シフト記号表（勤務時間帯）'!$D$6:$X$47,21,FALSE()))</f>
        <v/>
      </c>
      <c r="AT29" s="795" t="str">
        <f aca="false">IF(AT28="","",VLOOKUP(AT28,'標準様式１シフト記号表（勤務時間帯）'!$D$6:$X$47,21,FALSE()))</f>
        <v/>
      </c>
      <c r="AU29" s="795" t="str">
        <f aca="false">IF(AU28="","",VLOOKUP(AU28,'標準様式１シフト記号表（勤務時間帯）'!$D$6:$X$47,21,FALSE()))</f>
        <v/>
      </c>
      <c r="AV29" s="796" t="str">
        <f aca="false">IF(AV28="","",VLOOKUP(AV28,'標準様式１シフト記号表（勤務時間帯）'!$D$6:$X$47,21,FALSE()))</f>
        <v/>
      </c>
      <c r="AW29" s="794" t="str">
        <f aca="false">IF(AW28="","",VLOOKUP(AW28,'標準様式１シフト記号表（勤務時間帯）'!$D$6:$X$47,21,FALSE()))</f>
        <v/>
      </c>
      <c r="AX29" s="795" t="str">
        <f aca="false">IF(AX28="","",VLOOKUP(AX28,'標準様式１シフト記号表（勤務時間帯）'!$D$6:$X$47,21,FALSE()))</f>
        <v/>
      </c>
      <c r="AY29" s="795" t="str">
        <f aca="false">IF(AY28="","",VLOOKUP(AY28,'標準様式１シフト記号表（勤務時間帯）'!$D$6:$X$47,21,FALSE()))</f>
        <v/>
      </c>
      <c r="AZ29" s="797" t="n">
        <f aca="false">IF($BC$4="４週",SUM(U29:AV29),IF($BC$4="暦月",SUM(U29:AY29),""))</f>
        <v>0</v>
      </c>
      <c r="BA29" s="797"/>
      <c r="BB29" s="798" t="n">
        <f aca="false">IF($BC$4="４週",AZ29/4,IF($BC$4="暦月",(AZ29/($BC$9/7)),""))</f>
        <v>0</v>
      </c>
      <c r="BC29" s="798"/>
      <c r="BD29" s="826"/>
      <c r="BE29" s="826"/>
      <c r="BF29" s="826"/>
      <c r="BG29" s="826"/>
      <c r="BH29" s="826"/>
    </row>
    <row r="30" customFormat="false" ht="20.25" hidden="false" customHeight="true" outlineLevel="0" collapsed="false">
      <c r="B30" s="799"/>
      <c r="C30" s="812"/>
      <c r="D30" s="812"/>
      <c r="E30" s="812"/>
      <c r="F30" s="800"/>
      <c r="G30" s="801" t="n">
        <f aca="false">C28</f>
        <v>0</v>
      </c>
      <c r="H30" s="827"/>
      <c r="I30" s="815"/>
      <c r="J30" s="815"/>
      <c r="K30" s="815"/>
      <c r="L30" s="815"/>
      <c r="M30" s="816"/>
      <c r="N30" s="816"/>
      <c r="O30" s="816"/>
      <c r="P30" s="802" t="s">
        <v>673</v>
      </c>
      <c r="Q30" s="828"/>
      <c r="R30" s="828"/>
      <c r="S30" s="829"/>
      <c r="T30" s="830"/>
      <c r="U30" s="806" t="str">
        <f aca="false">IF(U28="","",VLOOKUP(U28,'標準様式１シフト記号表（勤務時間帯）'!$D$6:$Z$47,23,FALSE()))</f>
        <v/>
      </c>
      <c r="V30" s="807" t="str">
        <f aca="false">IF(V28="","",VLOOKUP(V28,'標準様式１シフト記号表（勤務時間帯）'!$D$6:$Z$47,23,FALSE()))</f>
        <v/>
      </c>
      <c r="W30" s="807" t="str">
        <f aca="false">IF(W28="","",VLOOKUP(W28,'標準様式１シフト記号表（勤務時間帯）'!$D$6:$Z$47,23,FALSE()))</f>
        <v/>
      </c>
      <c r="X30" s="807" t="str">
        <f aca="false">IF(X28="","",VLOOKUP(X28,'標準様式１シフト記号表（勤務時間帯）'!$D$6:$Z$47,23,FALSE()))</f>
        <v/>
      </c>
      <c r="Y30" s="807" t="str">
        <f aca="false">IF(Y28="","",VLOOKUP(Y28,'標準様式１シフト記号表（勤務時間帯）'!$D$6:$Z$47,23,FALSE()))</f>
        <v/>
      </c>
      <c r="Z30" s="807" t="str">
        <f aca="false">IF(Z28="","",VLOOKUP(Z28,'標準様式１シフト記号表（勤務時間帯）'!$D$6:$Z$47,23,FALSE()))</f>
        <v/>
      </c>
      <c r="AA30" s="808" t="str">
        <f aca="false">IF(AA28="","",VLOOKUP(AA28,'標準様式１シフト記号表（勤務時間帯）'!$D$6:$Z$47,23,FALSE()))</f>
        <v/>
      </c>
      <c r="AB30" s="806" t="str">
        <f aca="false">IF(AB28="","",VLOOKUP(AB28,'標準様式１シフト記号表（勤務時間帯）'!$D$6:$Z$47,23,FALSE()))</f>
        <v/>
      </c>
      <c r="AC30" s="807" t="str">
        <f aca="false">IF(AC28="","",VLOOKUP(AC28,'標準様式１シフト記号表（勤務時間帯）'!$D$6:$Z$47,23,FALSE()))</f>
        <v/>
      </c>
      <c r="AD30" s="807" t="str">
        <f aca="false">IF(AD28="","",VLOOKUP(AD28,'標準様式１シフト記号表（勤務時間帯）'!$D$6:$Z$47,23,FALSE()))</f>
        <v/>
      </c>
      <c r="AE30" s="807" t="str">
        <f aca="false">IF(AE28="","",VLOOKUP(AE28,'標準様式１シフト記号表（勤務時間帯）'!$D$6:$Z$47,23,FALSE()))</f>
        <v/>
      </c>
      <c r="AF30" s="807" t="str">
        <f aca="false">IF(AF28="","",VLOOKUP(AF28,'標準様式１シフト記号表（勤務時間帯）'!$D$6:$Z$47,23,FALSE()))</f>
        <v/>
      </c>
      <c r="AG30" s="807" t="str">
        <f aca="false">IF(AG28="","",VLOOKUP(AG28,'標準様式１シフト記号表（勤務時間帯）'!$D$6:$Z$47,23,FALSE()))</f>
        <v/>
      </c>
      <c r="AH30" s="808" t="str">
        <f aca="false">IF(AH28="","",VLOOKUP(AH28,'標準様式１シフト記号表（勤務時間帯）'!$D$6:$Z$47,23,FALSE()))</f>
        <v/>
      </c>
      <c r="AI30" s="806" t="str">
        <f aca="false">IF(AI28="","",VLOOKUP(AI28,'標準様式１シフト記号表（勤務時間帯）'!$D$6:$Z$47,23,FALSE()))</f>
        <v/>
      </c>
      <c r="AJ30" s="807" t="str">
        <f aca="false">IF(AJ28="","",VLOOKUP(AJ28,'標準様式１シフト記号表（勤務時間帯）'!$D$6:$Z$47,23,FALSE()))</f>
        <v/>
      </c>
      <c r="AK30" s="807" t="str">
        <f aca="false">IF(AK28="","",VLOOKUP(AK28,'標準様式１シフト記号表（勤務時間帯）'!$D$6:$Z$47,23,FALSE()))</f>
        <v/>
      </c>
      <c r="AL30" s="807" t="str">
        <f aca="false">IF(AL28="","",VLOOKUP(AL28,'標準様式１シフト記号表（勤務時間帯）'!$D$6:$Z$47,23,FALSE()))</f>
        <v/>
      </c>
      <c r="AM30" s="807" t="str">
        <f aca="false">IF(AM28="","",VLOOKUP(AM28,'標準様式１シフト記号表（勤務時間帯）'!$D$6:$Z$47,23,FALSE()))</f>
        <v/>
      </c>
      <c r="AN30" s="807" t="str">
        <f aca="false">IF(AN28="","",VLOOKUP(AN28,'標準様式１シフト記号表（勤務時間帯）'!$D$6:$Z$47,23,FALSE()))</f>
        <v/>
      </c>
      <c r="AO30" s="808" t="str">
        <f aca="false">IF(AO28="","",VLOOKUP(AO28,'標準様式１シフト記号表（勤務時間帯）'!$D$6:$Z$47,23,FALSE()))</f>
        <v/>
      </c>
      <c r="AP30" s="806" t="str">
        <f aca="false">IF(AP28="","",VLOOKUP(AP28,'標準様式１シフト記号表（勤務時間帯）'!$D$6:$Z$47,23,FALSE()))</f>
        <v/>
      </c>
      <c r="AQ30" s="807" t="str">
        <f aca="false">IF(AQ28="","",VLOOKUP(AQ28,'標準様式１シフト記号表（勤務時間帯）'!$D$6:$Z$47,23,FALSE()))</f>
        <v/>
      </c>
      <c r="AR30" s="807" t="str">
        <f aca="false">IF(AR28="","",VLOOKUP(AR28,'標準様式１シフト記号表（勤務時間帯）'!$D$6:$Z$47,23,FALSE()))</f>
        <v/>
      </c>
      <c r="AS30" s="807" t="str">
        <f aca="false">IF(AS28="","",VLOOKUP(AS28,'標準様式１シフト記号表（勤務時間帯）'!$D$6:$Z$47,23,FALSE()))</f>
        <v/>
      </c>
      <c r="AT30" s="807" t="str">
        <f aca="false">IF(AT28="","",VLOOKUP(AT28,'標準様式１シフト記号表（勤務時間帯）'!$D$6:$Z$47,23,FALSE()))</f>
        <v/>
      </c>
      <c r="AU30" s="807" t="str">
        <f aca="false">IF(AU28="","",VLOOKUP(AU28,'標準様式１シフト記号表（勤務時間帯）'!$D$6:$Z$47,23,FALSE()))</f>
        <v/>
      </c>
      <c r="AV30" s="808" t="str">
        <f aca="false">IF(AV28="","",VLOOKUP(AV28,'標準様式１シフト記号表（勤務時間帯）'!$D$6:$Z$47,23,FALSE()))</f>
        <v/>
      </c>
      <c r="AW30" s="806" t="str">
        <f aca="false">IF(AW28="","",VLOOKUP(AW28,'標準様式１シフト記号表（勤務時間帯）'!$D$6:$Z$47,23,FALSE()))</f>
        <v/>
      </c>
      <c r="AX30" s="807" t="str">
        <f aca="false">IF(AX28="","",VLOOKUP(AX28,'標準様式１シフト記号表（勤務時間帯）'!$D$6:$Z$47,23,FALSE()))</f>
        <v/>
      </c>
      <c r="AY30" s="807" t="str">
        <f aca="false">IF(AY28="","",VLOOKUP(AY28,'標準様式１シフト記号表（勤務時間帯）'!$D$6:$Z$47,23,FALSE()))</f>
        <v/>
      </c>
      <c r="AZ30" s="809" t="n">
        <f aca="false">IF($BC$4="４週",SUM(U30:AV30),IF($BC$4="暦月",SUM(U30:AY30),""))</f>
        <v>0</v>
      </c>
      <c r="BA30" s="809"/>
      <c r="BB30" s="810" t="n">
        <f aca="false">IF($BC$4="４週",AZ30/4,IF($BC$4="暦月",(AZ30/($BC$9/7)),""))</f>
        <v>0</v>
      </c>
      <c r="BC30" s="810"/>
      <c r="BD30" s="826"/>
      <c r="BE30" s="826"/>
      <c r="BF30" s="826"/>
      <c r="BG30" s="826"/>
      <c r="BH30" s="826"/>
    </row>
    <row r="31" customFormat="false" ht="20.25" hidden="false" customHeight="true" outlineLevel="0" collapsed="false">
      <c r="B31" s="811"/>
      <c r="C31" s="812"/>
      <c r="D31" s="812"/>
      <c r="E31" s="812"/>
      <c r="F31" s="788"/>
      <c r="G31" s="789"/>
      <c r="H31" s="827"/>
      <c r="I31" s="815"/>
      <c r="J31" s="815"/>
      <c r="K31" s="815"/>
      <c r="L31" s="815"/>
      <c r="M31" s="816"/>
      <c r="N31" s="816"/>
      <c r="O31" s="816"/>
      <c r="P31" s="817" t="s">
        <v>671</v>
      </c>
      <c r="Q31" s="818"/>
      <c r="R31" s="818"/>
      <c r="S31" s="819"/>
      <c r="T31" s="820"/>
      <c r="U31" s="821"/>
      <c r="V31" s="822"/>
      <c r="W31" s="822"/>
      <c r="X31" s="822"/>
      <c r="Y31" s="822"/>
      <c r="Z31" s="822"/>
      <c r="AA31" s="823"/>
      <c r="AB31" s="821"/>
      <c r="AC31" s="822"/>
      <c r="AD31" s="822"/>
      <c r="AE31" s="822"/>
      <c r="AF31" s="822"/>
      <c r="AG31" s="822"/>
      <c r="AH31" s="823"/>
      <c r="AI31" s="821"/>
      <c r="AJ31" s="822"/>
      <c r="AK31" s="822"/>
      <c r="AL31" s="822"/>
      <c r="AM31" s="822"/>
      <c r="AN31" s="822"/>
      <c r="AO31" s="823"/>
      <c r="AP31" s="821"/>
      <c r="AQ31" s="822"/>
      <c r="AR31" s="822"/>
      <c r="AS31" s="822"/>
      <c r="AT31" s="822"/>
      <c r="AU31" s="822"/>
      <c r="AV31" s="823"/>
      <c r="AW31" s="821"/>
      <c r="AX31" s="822"/>
      <c r="AY31" s="822"/>
      <c r="AZ31" s="824"/>
      <c r="BA31" s="824"/>
      <c r="BB31" s="825"/>
      <c r="BC31" s="825"/>
      <c r="BD31" s="826"/>
      <c r="BE31" s="826"/>
      <c r="BF31" s="826"/>
      <c r="BG31" s="826"/>
      <c r="BH31" s="826"/>
    </row>
    <row r="32" customFormat="false" ht="20.25" hidden="false" customHeight="true" outlineLevel="0" collapsed="false">
      <c r="B32" s="787" t="n">
        <f aca="false">B29+1</f>
        <v>4</v>
      </c>
      <c r="C32" s="812"/>
      <c r="D32" s="812"/>
      <c r="E32" s="812"/>
      <c r="F32" s="788" t="n">
        <f aca="false">C31</f>
        <v>0</v>
      </c>
      <c r="G32" s="789"/>
      <c r="H32" s="827"/>
      <c r="I32" s="815"/>
      <c r="J32" s="815"/>
      <c r="K32" s="815"/>
      <c r="L32" s="815"/>
      <c r="M32" s="816"/>
      <c r="N32" s="816"/>
      <c r="O32" s="816"/>
      <c r="P32" s="790" t="s">
        <v>672</v>
      </c>
      <c r="Q32" s="791"/>
      <c r="R32" s="791"/>
      <c r="S32" s="792"/>
      <c r="T32" s="793"/>
      <c r="U32" s="794" t="str">
        <f aca="false">IF(U31="","",VLOOKUP(U31,'標準様式１シフト記号表（勤務時間帯）'!$D$6:$X$47,21,FALSE()))</f>
        <v/>
      </c>
      <c r="V32" s="795" t="str">
        <f aca="false">IF(V31="","",VLOOKUP(V31,'標準様式１シフト記号表（勤務時間帯）'!$D$6:$X$47,21,FALSE()))</f>
        <v/>
      </c>
      <c r="W32" s="795" t="str">
        <f aca="false">IF(W31="","",VLOOKUP(W31,'標準様式１シフト記号表（勤務時間帯）'!$D$6:$X$47,21,FALSE()))</f>
        <v/>
      </c>
      <c r="X32" s="795" t="str">
        <f aca="false">IF(X31="","",VLOOKUP(X31,'標準様式１シフト記号表（勤務時間帯）'!$D$6:$X$47,21,FALSE()))</f>
        <v/>
      </c>
      <c r="Y32" s="795" t="str">
        <f aca="false">IF(Y31="","",VLOOKUP(Y31,'標準様式１シフト記号表（勤務時間帯）'!$D$6:$X$47,21,FALSE()))</f>
        <v/>
      </c>
      <c r="Z32" s="795" t="str">
        <f aca="false">IF(Z31="","",VLOOKUP(Z31,'標準様式１シフト記号表（勤務時間帯）'!$D$6:$X$47,21,FALSE()))</f>
        <v/>
      </c>
      <c r="AA32" s="796" t="str">
        <f aca="false">IF(AA31="","",VLOOKUP(AA31,'標準様式１シフト記号表（勤務時間帯）'!$D$6:$X$47,21,FALSE()))</f>
        <v/>
      </c>
      <c r="AB32" s="794" t="str">
        <f aca="false">IF(AB31="","",VLOOKUP(AB31,'標準様式１シフト記号表（勤務時間帯）'!$D$6:$X$47,21,FALSE()))</f>
        <v/>
      </c>
      <c r="AC32" s="795" t="str">
        <f aca="false">IF(AC31="","",VLOOKUP(AC31,'標準様式１シフト記号表（勤務時間帯）'!$D$6:$X$47,21,FALSE()))</f>
        <v/>
      </c>
      <c r="AD32" s="795" t="str">
        <f aca="false">IF(AD31="","",VLOOKUP(AD31,'標準様式１シフト記号表（勤務時間帯）'!$D$6:$X$47,21,FALSE()))</f>
        <v/>
      </c>
      <c r="AE32" s="795" t="str">
        <f aca="false">IF(AE31="","",VLOOKUP(AE31,'標準様式１シフト記号表（勤務時間帯）'!$D$6:$X$47,21,FALSE()))</f>
        <v/>
      </c>
      <c r="AF32" s="795" t="str">
        <f aca="false">IF(AF31="","",VLOOKUP(AF31,'標準様式１シフト記号表（勤務時間帯）'!$D$6:$X$47,21,FALSE()))</f>
        <v/>
      </c>
      <c r="AG32" s="795" t="str">
        <f aca="false">IF(AG31="","",VLOOKUP(AG31,'標準様式１シフト記号表（勤務時間帯）'!$D$6:$X$47,21,FALSE()))</f>
        <v/>
      </c>
      <c r="AH32" s="796" t="str">
        <f aca="false">IF(AH31="","",VLOOKUP(AH31,'標準様式１シフト記号表（勤務時間帯）'!$D$6:$X$47,21,FALSE()))</f>
        <v/>
      </c>
      <c r="AI32" s="794" t="str">
        <f aca="false">IF(AI31="","",VLOOKUP(AI31,'標準様式１シフト記号表（勤務時間帯）'!$D$6:$X$47,21,FALSE()))</f>
        <v/>
      </c>
      <c r="AJ32" s="795" t="str">
        <f aca="false">IF(AJ31="","",VLOOKUP(AJ31,'標準様式１シフト記号表（勤務時間帯）'!$D$6:$X$47,21,FALSE()))</f>
        <v/>
      </c>
      <c r="AK32" s="795" t="str">
        <f aca="false">IF(AK31="","",VLOOKUP(AK31,'標準様式１シフト記号表（勤務時間帯）'!$D$6:$X$47,21,FALSE()))</f>
        <v/>
      </c>
      <c r="AL32" s="795" t="str">
        <f aca="false">IF(AL31="","",VLOOKUP(AL31,'標準様式１シフト記号表（勤務時間帯）'!$D$6:$X$47,21,FALSE()))</f>
        <v/>
      </c>
      <c r="AM32" s="795" t="str">
        <f aca="false">IF(AM31="","",VLOOKUP(AM31,'標準様式１シフト記号表（勤務時間帯）'!$D$6:$X$47,21,FALSE()))</f>
        <v/>
      </c>
      <c r="AN32" s="795" t="str">
        <f aca="false">IF(AN31="","",VLOOKUP(AN31,'標準様式１シフト記号表（勤務時間帯）'!$D$6:$X$47,21,FALSE()))</f>
        <v/>
      </c>
      <c r="AO32" s="796" t="str">
        <f aca="false">IF(AO31="","",VLOOKUP(AO31,'標準様式１シフト記号表（勤務時間帯）'!$D$6:$X$47,21,FALSE()))</f>
        <v/>
      </c>
      <c r="AP32" s="794" t="str">
        <f aca="false">IF(AP31="","",VLOOKUP(AP31,'標準様式１シフト記号表（勤務時間帯）'!$D$6:$X$47,21,FALSE()))</f>
        <v/>
      </c>
      <c r="AQ32" s="795" t="str">
        <f aca="false">IF(AQ31="","",VLOOKUP(AQ31,'標準様式１シフト記号表（勤務時間帯）'!$D$6:$X$47,21,FALSE()))</f>
        <v/>
      </c>
      <c r="AR32" s="795" t="str">
        <f aca="false">IF(AR31="","",VLOOKUP(AR31,'標準様式１シフト記号表（勤務時間帯）'!$D$6:$X$47,21,FALSE()))</f>
        <v/>
      </c>
      <c r="AS32" s="795" t="str">
        <f aca="false">IF(AS31="","",VLOOKUP(AS31,'標準様式１シフト記号表（勤務時間帯）'!$D$6:$X$47,21,FALSE()))</f>
        <v/>
      </c>
      <c r="AT32" s="795" t="str">
        <f aca="false">IF(AT31="","",VLOOKUP(AT31,'標準様式１シフト記号表（勤務時間帯）'!$D$6:$X$47,21,FALSE()))</f>
        <v/>
      </c>
      <c r="AU32" s="795" t="str">
        <f aca="false">IF(AU31="","",VLOOKUP(AU31,'標準様式１シフト記号表（勤務時間帯）'!$D$6:$X$47,21,FALSE()))</f>
        <v/>
      </c>
      <c r="AV32" s="796" t="str">
        <f aca="false">IF(AV31="","",VLOOKUP(AV31,'標準様式１シフト記号表（勤務時間帯）'!$D$6:$X$47,21,FALSE()))</f>
        <v/>
      </c>
      <c r="AW32" s="794" t="str">
        <f aca="false">IF(AW31="","",VLOOKUP(AW31,'標準様式１シフト記号表（勤務時間帯）'!$D$6:$X$47,21,FALSE()))</f>
        <v/>
      </c>
      <c r="AX32" s="795" t="str">
        <f aca="false">IF(AX31="","",VLOOKUP(AX31,'標準様式１シフト記号表（勤務時間帯）'!$D$6:$X$47,21,FALSE()))</f>
        <v/>
      </c>
      <c r="AY32" s="795" t="str">
        <f aca="false">IF(AY31="","",VLOOKUP(AY31,'標準様式１シフト記号表（勤務時間帯）'!$D$6:$X$47,21,FALSE()))</f>
        <v/>
      </c>
      <c r="AZ32" s="797" t="n">
        <f aca="false">IF($BC$4="４週",SUM(U32:AV32),IF($BC$4="暦月",SUM(U32:AY32),""))</f>
        <v>0</v>
      </c>
      <c r="BA32" s="797"/>
      <c r="BB32" s="798" t="n">
        <f aca="false">IF($BC$4="４週",AZ32/4,IF($BC$4="暦月",(AZ32/($BC$9/7)),""))</f>
        <v>0</v>
      </c>
      <c r="BC32" s="798"/>
      <c r="BD32" s="826"/>
      <c r="BE32" s="826"/>
      <c r="BF32" s="826"/>
      <c r="BG32" s="826"/>
      <c r="BH32" s="826"/>
    </row>
    <row r="33" customFormat="false" ht="20.25" hidden="false" customHeight="true" outlineLevel="0" collapsed="false">
      <c r="B33" s="799"/>
      <c r="C33" s="812"/>
      <c r="D33" s="812"/>
      <c r="E33" s="812"/>
      <c r="F33" s="800"/>
      <c r="G33" s="801" t="n">
        <f aca="false">C31</f>
        <v>0</v>
      </c>
      <c r="H33" s="827"/>
      <c r="I33" s="815"/>
      <c r="J33" s="815"/>
      <c r="K33" s="815"/>
      <c r="L33" s="815"/>
      <c r="M33" s="816"/>
      <c r="N33" s="816"/>
      <c r="O33" s="816"/>
      <c r="P33" s="802" t="s">
        <v>673</v>
      </c>
      <c r="Q33" s="831"/>
      <c r="R33" s="831"/>
      <c r="S33" s="804"/>
      <c r="T33" s="805"/>
      <c r="U33" s="806" t="str">
        <f aca="false">IF(U31="","",VLOOKUP(U31,'標準様式１シフト記号表（勤務時間帯）'!$D$6:$Z$47,23,FALSE()))</f>
        <v/>
      </c>
      <c r="V33" s="807" t="str">
        <f aca="false">IF(V31="","",VLOOKUP(V31,'標準様式１シフト記号表（勤務時間帯）'!$D$6:$Z$47,23,FALSE()))</f>
        <v/>
      </c>
      <c r="W33" s="807" t="str">
        <f aca="false">IF(W31="","",VLOOKUP(W31,'標準様式１シフト記号表（勤務時間帯）'!$D$6:$Z$47,23,FALSE()))</f>
        <v/>
      </c>
      <c r="X33" s="807" t="str">
        <f aca="false">IF(X31="","",VLOOKUP(X31,'標準様式１シフト記号表（勤務時間帯）'!$D$6:$Z$47,23,FALSE()))</f>
        <v/>
      </c>
      <c r="Y33" s="807" t="str">
        <f aca="false">IF(Y31="","",VLOOKUP(Y31,'標準様式１シフト記号表（勤務時間帯）'!$D$6:$Z$47,23,FALSE()))</f>
        <v/>
      </c>
      <c r="Z33" s="807" t="str">
        <f aca="false">IF(Z31="","",VLOOKUP(Z31,'標準様式１シフト記号表（勤務時間帯）'!$D$6:$Z$47,23,FALSE()))</f>
        <v/>
      </c>
      <c r="AA33" s="808" t="str">
        <f aca="false">IF(AA31="","",VLOOKUP(AA31,'標準様式１シフト記号表（勤務時間帯）'!$D$6:$Z$47,23,FALSE()))</f>
        <v/>
      </c>
      <c r="AB33" s="806" t="str">
        <f aca="false">IF(AB31="","",VLOOKUP(AB31,'標準様式１シフト記号表（勤務時間帯）'!$D$6:$Z$47,23,FALSE()))</f>
        <v/>
      </c>
      <c r="AC33" s="807" t="str">
        <f aca="false">IF(AC31="","",VLOOKUP(AC31,'標準様式１シフト記号表（勤務時間帯）'!$D$6:$Z$47,23,FALSE()))</f>
        <v/>
      </c>
      <c r="AD33" s="807" t="str">
        <f aca="false">IF(AD31="","",VLOOKUP(AD31,'標準様式１シフト記号表（勤務時間帯）'!$D$6:$Z$47,23,FALSE()))</f>
        <v/>
      </c>
      <c r="AE33" s="807" t="str">
        <f aca="false">IF(AE31="","",VLOOKUP(AE31,'標準様式１シフト記号表（勤務時間帯）'!$D$6:$Z$47,23,FALSE()))</f>
        <v/>
      </c>
      <c r="AF33" s="807" t="str">
        <f aca="false">IF(AF31="","",VLOOKUP(AF31,'標準様式１シフト記号表（勤務時間帯）'!$D$6:$Z$47,23,FALSE()))</f>
        <v/>
      </c>
      <c r="AG33" s="807" t="str">
        <f aca="false">IF(AG31="","",VLOOKUP(AG31,'標準様式１シフト記号表（勤務時間帯）'!$D$6:$Z$47,23,FALSE()))</f>
        <v/>
      </c>
      <c r="AH33" s="808" t="str">
        <f aca="false">IF(AH31="","",VLOOKUP(AH31,'標準様式１シフト記号表（勤務時間帯）'!$D$6:$Z$47,23,FALSE()))</f>
        <v/>
      </c>
      <c r="AI33" s="806" t="str">
        <f aca="false">IF(AI31="","",VLOOKUP(AI31,'標準様式１シフト記号表（勤務時間帯）'!$D$6:$Z$47,23,FALSE()))</f>
        <v/>
      </c>
      <c r="AJ33" s="807" t="str">
        <f aca="false">IF(AJ31="","",VLOOKUP(AJ31,'標準様式１シフト記号表（勤務時間帯）'!$D$6:$Z$47,23,FALSE()))</f>
        <v/>
      </c>
      <c r="AK33" s="807" t="str">
        <f aca="false">IF(AK31="","",VLOOKUP(AK31,'標準様式１シフト記号表（勤務時間帯）'!$D$6:$Z$47,23,FALSE()))</f>
        <v/>
      </c>
      <c r="AL33" s="807" t="str">
        <f aca="false">IF(AL31="","",VLOOKUP(AL31,'標準様式１シフト記号表（勤務時間帯）'!$D$6:$Z$47,23,FALSE()))</f>
        <v/>
      </c>
      <c r="AM33" s="807" t="str">
        <f aca="false">IF(AM31="","",VLOOKUP(AM31,'標準様式１シフト記号表（勤務時間帯）'!$D$6:$Z$47,23,FALSE()))</f>
        <v/>
      </c>
      <c r="AN33" s="807" t="str">
        <f aca="false">IF(AN31="","",VLOOKUP(AN31,'標準様式１シフト記号表（勤務時間帯）'!$D$6:$Z$47,23,FALSE()))</f>
        <v/>
      </c>
      <c r="AO33" s="808" t="str">
        <f aca="false">IF(AO31="","",VLOOKUP(AO31,'標準様式１シフト記号表（勤務時間帯）'!$D$6:$Z$47,23,FALSE()))</f>
        <v/>
      </c>
      <c r="AP33" s="806" t="str">
        <f aca="false">IF(AP31="","",VLOOKUP(AP31,'標準様式１シフト記号表（勤務時間帯）'!$D$6:$Z$47,23,FALSE()))</f>
        <v/>
      </c>
      <c r="AQ33" s="807" t="str">
        <f aca="false">IF(AQ31="","",VLOOKUP(AQ31,'標準様式１シフト記号表（勤務時間帯）'!$D$6:$Z$47,23,FALSE()))</f>
        <v/>
      </c>
      <c r="AR33" s="807" t="str">
        <f aca="false">IF(AR31="","",VLOOKUP(AR31,'標準様式１シフト記号表（勤務時間帯）'!$D$6:$Z$47,23,FALSE()))</f>
        <v/>
      </c>
      <c r="AS33" s="807" t="str">
        <f aca="false">IF(AS31="","",VLOOKUP(AS31,'標準様式１シフト記号表（勤務時間帯）'!$D$6:$Z$47,23,FALSE()))</f>
        <v/>
      </c>
      <c r="AT33" s="807" t="str">
        <f aca="false">IF(AT31="","",VLOOKUP(AT31,'標準様式１シフト記号表（勤務時間帯）'!$D$6:$Z$47,23,FALSE()))</f>
        <v/>
      </c>
      <c r="AU33" s="807" t="str">
        <f aca="false">IF(AU31="","",VLOOKUP(AU31,'標準様式１シフト記号表（勤務時間帯）'!$D$6:$Z$47,23,FALSE()))</f>
        <v/>
      </c>
      <c r="AV33" s="808" t="str">
        <f aca="false">IF(AV31="","",VLOOKUP(AV31,'標準様式１シフト記号表（勤務時間帯）'!$D$6:$Z$47,23,FALSE()))</f>
        <v/>
      </c>
      <c r="AW33" s="806" t="str">
        <f aca="false">IF(AW31="","",VLOOKUP(AW31,'標準様式１シフト記号表（勤務時間帯）'!$D$6:$Z$47,23,FALSE()))</f>
        <v/>
      </c>
      <c r="AX33" s="807" t="str">
        <f aca="false">IF(AX31="","",VLOOKUP(AX31,'標準様式１シフト記号表（勤務時間帯）'!$D$6:$Z$47,23,FALSE()))</f>
        <v/>
      </c>
      <c r="AY33" s="807" t="str">
        <f aca="false">IF(AY31="","",VLOOKUP(AY31,'標準様式１シフト記号表（勤務時間帯）'!$D$6:$Z$47,23,FALSE()))</f>
        <v/>
      </c>
      <c r="AZ33" s="809" t="n">
        <f aca="false">IF($BC$4="４週",SUM(U33:AV33),IF($BC$4="暦月",SUM(U33:AY33),""))</f>
        <v>0</v>
      </c>
      <c r="BA33" s="809"/>
      <c r="BB33" s="810" t="n">
        <f aca="false">IF($BC$4="４週",AZ33/4,IF($BC$4="暦月",(AZ33/($BC$9/7)),""))</f>
        <v>0</v>
      </c>
      <c r="BC33" s="810"/>
      <c r="BD33" s="826"/>
      <c r="BE33" s="826"/>
      <c r="BF33" s="826"/>
      <c r="BG33" s="826"/>
      <c r="BH33" s="826"/>
    </row>
    <row r="34" customFormat="false" ht="20.25" hidden="false" customHeight="true" outlineLevel="0" collapsed="false">
      <c r="B34" s="811"/>
      <c r="C34" s="812"/>
      <c r="D34" s="812"/>
      <c r="E34" s="812"/>
      <c r="F34" s="788"/>
      <c r="G34" s="789"/>
      <c r="H34" s="827"/>
      <c r="I34" s="815"/>
      <c r="J34" s="815"/>
      <c r="K34" s="815"/>
      <c r="L34" s="815"/>
      <c r="M34" s="816"/>
      <c r="N34" s="816"/>
      <c r="O34" s="816"/>
      <c r="P34" s="817" t="s">
        <v>671</v>
      </c>
      <c r="Q34" s="818"/>
      <c r="R34" s="818"/>
      <c r="S34" s="819"/>
      <c r="T34" s="820"/>
      <c r="U34" s="821"/>
      <c r="V34" s="822"/>
      <c r="W34" s="822"/>
      <c r="X34" s="822"/>
      <c r="Y34" s="822"/>
      <c r="Z34" s="822"/>
      <c r="AA34" s="823"/>
      <c r="AB34" s="821"/>
      <c r="AC34" s="822"/>
      <c r="AD34" s="822"/>
      <c r="AE34" s="822"/>
      <c r="AF34" s="822"/>
      <c r="AG34" s="822"/>
      <c r="AH34" s="823"/>
      <c r="AI34" s="821"/>
      <c r="AJ34" s="822"/>
      <c r="AK34" s="822"/>
      <c r="AL34" s="822"/>
      <c r="AM34" s="822"/>
      <c r="AN34" s="822"/>
      <c r="AO34" s="823"/>
      <c r="AP34" s="821"/>
      <c r="AQ34" s="822"/>
      <c r="AR34" s="822"/>
      <c r="AS34" s="822"/>
      <c r="AT34" s="822"/>
      <c r="AU34" s="822"/>
      <c r="AV34" s="823"/>
      <c r="AW34" s="821"/>
      <c r="AX34" s="822"/>
      <c r="AY34" s="822"/>
      <c r="AZ34" s="824"/>
      <c r="BA34" s="824"/>
      <c r="BB34" s="825"/>
      <c r="BC34" s="825"/>
      <c r="BD34" s="826"/>
      <c r="BE34" s="826"/>
      <c r="BF34" s="826"/>
      <c r="BG34" s="826"/>
      <c r="BH34" s="826"/>
    </row>
    <row r="35" customFormat="false" ht="20.25" hidden="false" customHeight="true" outlineLevel="0" collapsed="false">
      <c r="B35" s="787" t="n">
        <f aca="false">B32+1</f>
        <v>5</v>
      </c>
      <c r="C35" s="812"/>
      <c r="D35" s="812"/>
      <c r="E35" s="812"/>
      <c r="F35" s="788" t="n">
        <f aca="false">C34</f>
        <v>0</v>
      </c>
      <c r="G35" s="789"/>
      <c r="H35" s="827"/>
      <c r="I35" s="815"/>
      <c r="J35" s="815"/>
      <c r="K35" s="815"/>
      <c r="L35" s="815"/>
      <c r="M35" s="816"/>
      <c r="N35" s="816"/>
      <c r="O35" s="816"/>
      <c r="P35" s="790" t="s">
        <v>672</v>
      </c>
      <c r="Q35" s="791"/>
      <c r="R35" s="791"/>
      <c r="S35" s="792"/>
      <c r="T35" s="793"/>
      <c r="U35" s="794" t="str">
        <f aca="false">IF(U34="","",VLOOKUP(U34,'標準様式１シフト記号表（勤務時間帯）'!$D$6:$X$47,21,FALSE()))</f>
        <v/>
      </c>
      <c r="V35" s="795" t="str">
        <f aca="false">IF(V34="","",VLOOKUP(V34,'標準様式１シフト記号表（勤務時間帯）'!$D$6:$X$47,21,FALSE()))</f>
        <v/>
      </c>
      <c r="W35" s="795" t="str">
        <f aca="false">IF(W34="","",VLOOKUP(W34,'標準様式１シフト記号表（勤務時間帯）'!$D$6:$X$47,21,FALSE()))</f>
        <v/>
      </c>
      <c r="X35" s="795" t="str">
        <f aca="false">IF(X34="","",VLOOKUP(X34,'標準様式１シフト記号表（勤務時間帯）'!$D$6:$X$47,21,FALSE()))</f>
        <v/>
      </c>
      <c r="Y35" s="795" t="str">
        <f aca="false">IF(Y34="","",VLOOKUP(Y34,'標準様式１シフト記号表（勤務時間帯）'!$D$6:$X$47,21,FALSE()))</f>
        <v/>
      </c>
      <c r="Z35" s="795" t="str">
        <f aca="false">IF(Z34="","",VLOOKUP(Z34,'標準様式１シフト記号表（勤務時間帯）'!$D$6:$X$47,21,FALSE()))</f>
        <v/>
      </c>
      <c r="AA35" s="796" t="str">
        <f aca="false">IF(AA34="","",VLOOKUP(AA34,'標準様式１シフト記号表（勤務時間帯）'!$D$6:$X$47,21,FALSE()))</f>
        <v/>
      </c>
      <c r="AB35" s="794" t="str">
        <f aca="false">IF(AB34="","",VLOOKUP(AB34,'標準様式１シフト記号表（勤務時間帯）'!$D$6:$X$47,21,FALSE()))</f>
        <v/>
      </c>
      <c r="AC35" s="795" t="str">
        <f aca="false">IF(AC34="","",VLOOKUP(AC34,'標準様式１シフト記号表（勤務時間帯）'!$D$6:$X$47,21,FALSE()))</f>
        <v/>
      </c>
      <c r="AD35" s="795" t="str">
        <f aca="false">IF(AD34="","",VLOOKUP(AD34,'標準様式１シフト記号表（勤務時間帯）'!$D$6:$X$47,21,FALSE()))</f>
        <v/>
      </c>
      <c r="AE35" s="795" t="str">
        <f aca="false">IF(AE34="","",VLOOKUP(AE34,'標準様式１シフト記号表（勤務時間帯）'!$D$6:$X$47,21,FALSE()))</f>
        <v/>
      </c>
      <c r="AF35" s="795" t="str">
        <f aca="false">IF(AF34="","",VLOOKUP(AF34,'標準様式１シフト記号表（勤務時間帯）'!$D$6:$X$47,21,FALSE()))</f>
        <v/>
      </c>
      <c r="AG35" s="795" t="str">
        <f aca="false">IF(AG34="","",VLOOKUP(AG34,'標準様式１シフト記号表（勤務時間帯）'!$D$6:$X$47,21,FALSE()))</f>
        <v/>
      </c>
      <c r="AH35" s="796" t="str">
        <f aca="false">IF(AH34="","",VLOOKUP(AH34,'標準様式１シフト記号表（勤務時間帯）'!$D$6:$X$47,21,FALSE()))</f>
        <v/>
      </c>
      <c r="AI35" s="794" t="str">
        <f aca="false">IF(AI34="","",VLOOKUP(AI34,'標準様式１シフト記号表（勤務時間帯）'!$D$6:$X$47,21,FALSE()))</f>
        <v/>
      </c>
      <c r="AJ35" s="795" t="str">
        <f aca="false">IF(AJ34="","",VLOOKUP(AJ34,'標準様式１シフト記号表（勤務時間帯）'!$D$6:$X$47,21,FALSE()))</f>
        <v/>
      </c>
      <c r="AK35" s="795" t="str">
        <f aca="false">IF(AK34="","",VLOOKUP(AK34,'標準様式１シフト記号表（勤務時間帯）'!$D$6:$X$47,21,FALSE()))</f>
        <v/>
      </c>
      <c r="AL35" s="795" t="str">
        <f aca="false">IF(AL34="","",VLOOKUP(AL34,'標準様式１シフト記号表（勤務時間帯）'!$D$6:$X$47,21,FALSE()))</f>
        <v/>
      </c>
      <c r="AM35" s="795" t="str">
        <f aca="false">IF(AM34="","",VLOOKUP(AM34,'標準様式１シフト記号表（勤務時間帯）'!$D$6:$X$47,21,FALSE()))</f>
        <v/>
      </c>
      <c r="AN35" s="795" t="str">
        <f aca="false">IF(AN34="","",VLOOKUP(AN34,'標準様式１シフト記号表（勤務時間帯）'!$D$6:$X$47,21,FALSE()))</f>
        <v/>
      </c>
      <c r="AO35" s="796" t="str">
        <f aca="false">IF(AO34="","",VLOOKUP(AO34,'標準様式１シフト記号表（勤務時間帯）'!$D$6:$X$47,21,FALSE()))</f>
        <v/>
      </c>
      <c r="AP35" s="794" t="str">
        <f aca="false">IF(AP34="","",VLOOKUP(AP34,'標準様式１シフト記号表（勤務時間帯）'!$D$6:$X$47,21,FALSE()))</f>
        <v/>
      </c>
      <c r="AQ35" s="795" t="str">
        <f aca="false">IF(AQ34="","",VLOOKUP(AQ34,'標準様式１シフト記号表（勤務時間帯）'!$D$6:$X$47,21,FALSE()))</f>
        <v/>
      </c>
      <c r="AR35" s="795" t="str">
        <f aca="false">IF(AR34="","",VLOOKUP(AR34,'標準様式１シフト記号表（勤務時間帯）'!$D$6:$X$47,21,FALSE()))</f>
        <v/>
      </c>
      <c r="AS35" s="795" t="str">
        <f aca="false">IF(AS34="","",VLOOKUP(AS34,'標準様式１シフト記号表（勤務時間帯）'!$D$6:$X$47,21,FALSE()))</f>
        <v/>
      </c>
      <c r="AT35" s="795" t="str">
        <f aca="false">IF(AT34="","",VLOOKUP(AT34,'標準様式１シフト記号表（勤務時間帯）'!$D$6:$X$47,21,FALSE()))</f>
        <v/>
      </c>
      <c r="AU35" s="795" t="str">
        <f aca="false">IF(AU34="","",VLOOKUP(AU34,'標準様式１シフト記号表（勤務時間帯）'!$D$6:$X$47,21,FALSE()))</f>
        <v/>
      </c>
      <c r="AV35" s="796" t="str">
        <f aca="false">IF(AV34="","",VLOOKUP(AV34,'標準様式１シフト記号表（勤務時間帯）'!$D$6:$X$47,21,FALSE()))</f>
        <v/>
      </c>
      <c r="AW35" s="794" t="str">
        <f aca="false">IF(AW34="","",VLOOKUP(AW34,'標準様式１シフト記号表（勤務時間帯）'!$D$6:$X$47,21,FALSE()))</f>
        <v/>
      </c>
      <c r="AX35" s="795" t="str">
        <f aca="false">IF(AX34="","",VLOOKUP(AX34,'標準様式１シフト記号表（勤務時間帯）'!$D$6:$X$47,21,FALSE()))</f>
        <v/>
      </c>
      <c r="AY35" s="795" t="str">
        <f aca="false">IF(AY34="","",VLOOKUP(AY34,'標準様式１シフト記号表（勤務時間帯）'!$D$6:$X$47,21,FALSE()))</f>
        <v/>
      </c>
      <c r="AZ35" s="797" t="n">
        <f aca="false">IF($BC$4="４週",SUM(U35:AV35),IF($BC$4="暦月",SUM(U35:AY35),""))</f>
        <v>0</v>
      </c>
      <c r="BA35" s="797"/>
      <c r="BB35" s="798" t="n">
        <f aca="false">IF($BC$4="４週",AZ35/4,IF($BC$4="暦月",(AZ35/($BC$9/7)),""))</f>
        <v>0</v>
      </c>
      <c r="BC35" s="798"/>
      <c r="BD35" s="826"/>
      <c r="BE35" s="826"/>
      <c r="BF35" s="826"/>
      <c r="BG35" s="826"/>
      <c r="BH35" s="826"/>
    </row>
    <row r="36" customFormat="false" ht="20.25" hidden="false" customHeight="true" outlineLevel="0" collapsed="false">
      <c r="B36" s="799"/>
      <c r="C36" s="812"/>
      <c r="D36" s="812"/>
      <c r="E36" s="812"/>
      <c r="F36" s="800"/>
      <c r="G36" s="801" t="n">
        <f aca="false">C34</f>
        <v>0</v>
      </c>
      <c r="H36" s="827"/>
      <c r="I36" s="815"/>
      <c r="J36" s="815"/>
      <c r="K36" s="815"/>
      <c r="L36" s="815"/>
      <c r="M36" s="816"/>
      <c r="N36" s="816"/>
      <c r="O36" s="816"/>
      <c r="P36" s="802" t="s">
        <v>673</v>
      </c>
      <c r="Q36" s="803"/>
      <c r="R36" s="803"/>
      <c r="S36" s="832"/>
      <c r="T36" s="833"/>
      <c r="U36" s="806" t="str">
        <f aca="false">IF(U34="","",VLOOKUP(U34,'標準様式１シフト記号表（勤務時間帯）'!$D$6:$Z$47,23,FALSE()))</f>
        <v/>
      </c>
      <c r="V36" s="807" t="str">
        <f aca="false">IF(V34="","",VLOOKUP(V34,'標準様式１シフト記号表（勤務時間帯）'!$D$6:$Z$47,23,FALSE()))</f>
        <v/>
      </c>
      <c r="W36" s="807" t="str">
        <f aca="false">IF(W34="","",VLOOKUP(W34,'標準様式１シフト記号表（勤務時間帯）'!$D$6:$Z$47,23,FALSE()))</f>
        <v/>
      </c>
      <c r="X36" s="807" t="str">
        <f aca="false">IF(X34="","",VLOOKUP(X34,'標準様式１シフト記号表（勤務時間帯）'!$D$6:$Z$47,23,FALSE()))</f>
        <v/>
      </c>
      <c r="Y36" s="807" t="str">
        <f aca="false">IF(Y34="","",VLOOKUP(Y34,'標準様式１シフト記号表（勤務時間帯）'!$D$6:$Z$47,23,FALSE()))</f>
        <v/>
      </c>
      <c r="Z36" s="807" t="str">
        <f aca="false">IF(Z34="","",VLOOKUP(Z34,'標準様式１シフト記号表（勤務時間帯）'!$D$6:$Z$47,23,FALSE()))</f>
        <v/>
      </c>
      <c r="AA36" s="808" t="str">
        <f aca="false">IF(AA34="","",VLOOKUP(AA34,'標準様式１シフト記号表（勤務時間帯）'!$D$6:$Z$47,23,FALSE()))</f>
        <v/>
      </c>
      <c r="AB36" s="806" t="str">
        <f aca="false">IF(AB34="","",VLOOKUP(AB34,'標準様式１シフト記号表（勤務時間帯）'!$D$6:$Z$47,23,FALSE()))</f>
        <v/>
      </c>
      <c r="AC36" s="807" t="str">
        <f aca="false">IF(AC34="","",VLOOKUP(AC34,'標準様式１シフト記号表（勤務時間帯）'!$D$6:$Z$47,23,FALSE()))</f>
        <v/>
      </c>
      <c r="AD36" s="807" t="str">
        <f aca="false">IF(AD34="","",VLOOKUP(AD34,'標準様式１シフト記号表（勤務時間帯）'!$D$6:$Z$47,23,FALSE()))</f>
        <v/>
      </c>
      <c r="AE36" s="807" t="str">
        <f aca="false">IF(AE34="","",VLOOKUP(AE34,'標準様式１シフト記号表（勤務時間帯）'!$D$6:$Z$47,23,FALSE()))</f>
        <v/>
      </c>
      <c r="AF36" s="807" t="str">
        <f aca="false">IF(AF34="","",VLOOKUP(AF34,'標準様式１シフト記号表（勤務時間帯）'!$D$6:$Z$47,23,FALSE()))</f>
        <v/>
      </c>
      <c r="AG36" s="807" t="str">
        <f aca="false">IF(AG34="","",VLOOKUP(AG34,'標準様式１シフト記号表（勤務時間帯）'!$D$6:$Z$47,23,FALSE()))</f>
        <v/>
      </c>
      <c r="AH36" s="808" t="str">
        <f aca="false">IF(AH34="","",VLOOKUP(AH34,'標準様式１シフト記号表（勤務時間帯）'!$D$6:$Z$47,23,FALSE()))</f>
        <v/>
      </c>
      <c r="AI36" s="806" t="str">
        <f aca="false">IF(AI34="","",VLOOKUP(AI34,'標準様式１シフト記号表（勤務時間帯）'!$D$6:$Z$47,23,FALSE()))</f>
        <v/>
      </c>
      <c r="AJ36" s="807" t="str">
        <f aca="false">IF(AJ34="","",VLOOKUP(AJ34,'標準様式１シフト記号表（勤務時間帯）'!$D$6:$Z$47,23,FALSE()))</f>
        <v/>
      </c>
      <c r="AK36" s="807" t="str">
        <f aca="false">IF(AK34="","",VLOOKUP(AK34,'標準様式１シフト記号表（勤務時間帯）'!$D$6:$Z$47,23,FALSE()))</f>
        <v/>
      </c>
      <c r="AL36" s="807" t="str">
        <f aca="false">IF(AL34="","",VLOOKUP(AL34,'標準様式１シフト記号表（勤務時間帯）'!$D$6:$Z$47,23,FALSE()))</f>
        <v/>
      </c>
      <c r="AM36" s="807" t="str">
        <f aca="false">IF(AM34="","",VLOOKUP(AM34,'標準様式１シフト記号表（勤務時間帯）'!$D$6:$Z$47,23,FALSE()))</f>
        <v/>
      </c>
      <c r="AN36" s="807" t="str">
        <f aca="false">IF(AN34="","",VLOOKUP(AN34,'標準様式１シフト記号表（勤務時間帯）'!$D$6:$Z$47,23,FALSE()))</f>
        <v/>
      </c>
      <c r="AO36" s="808" t="str">
        <f aca="false">IF(AO34="","",VLOOKUP(AO34,'標準様式１シフト記号表（勤務時間帯）'!$D$6:$Z$47,23,FALSE()))</f>
        <v/>
      </c>
      <c r="AP36" s="806" t="str">
        <f aca="false">IF(AP34="","",VLOOKUP(AP34,'標準様式１シフト記号表（勤務時間帯）'!$D$6:$Z$47,23,FALSE()))</f>
        <v/>
      </c>
      <c r="AQ36" s="807" t="str">
        <f aca="false">IF(AQ34="","",VLOOKUP(AQ34,'標準様式１シフト記号表（勤務時間帯）'!$D$6:$Z$47,23,FALSE()))</f>
        <v/>
      </c>
      <c r="AR36" s="807" t="str">
        <f aca="false">IF(AR34="","",VLOOKUP(AR34,'標準様式１シフト記号表（勤務時間帯）'!$D$6:$Z$47,23,FALSE()))</f>
        <v/>
      </c>
      <c r="AS36" s="807" t="str">
        <f aca="false">IF(AS34="","",VLOOKUP(AS34,'標準様式１シフト記号表（勤務時間帯）'!$D$6:$Z$47,23,FALSE()))</f>
        <v/>
      </c>
      <c r="AT36" s="807" t="str">
        <f aca="false">IF(AT34="","",VLOOKUP(AT34,'標準様式１シフト記号表（勤務時間帯）'!$D$6:$Z$47,23,FALSE()))</f>
        <v/>
      </c>
      <c r="AU36" s="807" t="str">
        <f aca="false">IF(AU34="","",VLOOKUP(AU34,'標準様式１シフト記号表（勤務時間帯）'!$D$6:$Z$47,23,FALSE()))</f>
        <v/>
      </c>
      <c r="AV36" s="808" t="str">
        <f aca="false">IF(AV34="","",VLOOKUP(AV34,'標準様式１シフト記号表（勤務時間帯）'!$D$6:$Z$47,23,FALSE()))</f>
        <v/>
      </c>
      <c r="AW36" s="806" t="str">
        <f aca="false">IF(AW34="","",VLOOKUP(AW34,'標準様式１シフト記号表（勤務時間帯）'!$D$6:$Z$47,23,FALSE()))</f>
        <v/>
      </c>
      <c r="AX36" s="807" t="str">
        <f aca="false">IF(AX34="","",VLOOKUP(AX34,'標準様式１シフト記号表（勤務時間帯）'!$D$6:$Z$47,23,FALSE()))</f>
        <v/>
      </c>
      <c r="AY36" s="807" t="str">
        <f aca="false">IF(AY34="","",VLOOKUP(AY34,'標準様式１シフト記号表（勤務時間帯）'!$D$6:$Z$47,23,FALSE()))</f>
        <v/>
      </c>
      <c r="AZ36" s="809" t="n">
        <f aca="false">IF($BC$4="４週",SUM(U36:AV36),IF($BC$4="暦月",SUM(U36:AY36),""))</f>
        <v>0</v>
      </c>
      <c r="BA36" s="809"/>
      <c r="BB36" s="810" t="n">
        <f aca="false">IF($BC$4="４週",AZ36/4,IF($BC$4="暦月",(AZ36/($BC$9/7)),""))</f>
        <v>0</v>
      </c>
      <c r="BC36" s="810"/>
      <c r="BD36" s="826"/>
      <c r="BE36" s="826"/>
      <c r="BF36" s="826"/>
      <c r="BG36" s="826"/>
      <c r="BH36" s="826"/>
    </row>
    <row r="37" customFormat="false" ht="20.25" hidden="false" customHeight="true" outlineLevel="0" collapsed="false">
      <c r="B37" s="811"/>
      <c r="C37" s="812"/>
      <c r="D37" s="812"/>
      <c r="E37" s="812"/>
      <c r="F37" s="788"/>
      <c r="G37" s="789"/>
      <c r="H37" s="827"/>
      <c r="I37" s="815"/>
      <c r="J37" s="815"/>
      <c r="K37" s="815"/>
      <c r="L37" s="815"/>
      <c r="M37" s="816"/>
      <c r="N37" s="816"/>
      <c r="O37" s="816"/>
      <c r="P37" s="817" t="s">
        <v>671</v>
      </c>
      <c r="Q37" s="828"/>
      <c r="R37" s="828"/>
      <c r="S37" s="829"/>
      <c r="T37" s="834"/>
      <c r="U37" s="821"/>
      <c r="V37" s="822"/>
      <c r="W37" s="822"/>
      <c r="X37" s="822"/>
      <c r="Y37" s="822"/>
      <c r="Z37" s="822"/>
      <c r="AA37" s="823"/>
      <c r="AB37" s="821"/>
      <c r="AC37" s="822"/>
      <c r="AD37" s="822"/>
      <c r="AE37" s="822"/>
      <c r="AF37" s="822"/>
      <c r="AG37" s="822"/>
      <c r="AH37" s="823"/>
      <c r="AI37" s="821"/>
      <c r="AJ37" s="822"/>
      <c r="AK37" s="822"/>
      <c r="AL37" s="822"/>
      <c r="AM37" s="822"/>
      <c r="AN37" s="822"/>
      <c r="AO37" s="823"/>
      <c r="AP37" s="821"/>
      <c r="AQ37" s="822"/>
      <c r="AR37" s="822"/>
      <c r="AS37" s="822"/>
      <c r="AT37" s="822"/>
      <c r="AU37" s="822"/>
      <c r="AV37" s="823"/>
      <c r="AW37" s="821"/>
      <c r="AX37" s="822"/>
      <c r="AY37" s="822"/>
      <c r="AZ37" s="824"/>
      <c r="BA37" s="824"/>
      <c r="BB37" s="825"/>
      <c r="BC37" s="825"/>
      <c r="BD37" s="826"/>
      <c r="BE37" s="826"/>
      <c r="BF37" s="826"/>
      <c r="BG37" s="826"/>
      <c r="BH37" s="826"/>
    </row>
    <row r="38" customFormat="false" ht="20.25" hidden="false" customHeight="true" outlineLevel="0" collapsed="false">
      <c r="B38" s="787" t="n">
        <f aca="false">B35+1</f>
        <v>6</v>
      </c>
      <c r="C38" s="812"/>
      <c r="D38" s="812"/>
      <c r="E38" s="812"/>
      <c r="F38" s="788" t="n">
        <f aca="false">C37</f>
        <v>0</v>
      </c>
      <c r="G38" s="789"/>
      <c r="H38" s="827"/>
      <c r="I38" s="815"/>
      <c r="J38" s="815"/>
      <c r="K38" s="815"/>
      <c r="L38" s="815"/>
      <c r="M38" s="816"/>
      <c r="N38" s="816"/>
      <c r="O38" s="816"/>
      <c r="P38" s="790" t="s">
        <v>672</v>
      </c>
      <c r="Q38" s="791"/>
      <c r="R38" s="791"/>
      <c r="S38" s="792"/>
      <c r="T38" s="793"/>
      <c r="U38" s="794" t="str">
        <f aca="false">IF(U37="","",VLOOKUP(U37,'標準様式１シフト記号表（勤務時間帯）'!$D$6:$X$47,21,FALSE()))</f>
        <v/>
      </c>
      <c r="V38" s="795" t="str">
        <f aca="false">IF(V37="","",VLOOKUP(V37,'標準様式１シフト記号表（勤務時間帯）'!$D$6:$X$47,21,FALSE()))</f>
        <v/>
      </c>
      <c r="W38" s="795" t="str">
        <f aca="false">IF(W37="","",VLOOKUP(W37,'標準様式１シフト記号表（勤務時間帯）'!$D$6:$X$47,21,FALSE()))</f>
        <v/>
      </c>
      <c r="X38" s="795" t="str">
        <f aca="false">IF(X37="","",VLOOKUP(X37,'標準様式１シフト記号表（勤務時間帯）'!$D$6:$X$47,21,FALSE()))</f>
        <v/>
      </c>
      <c r="Y38" s="795" t="str">
        <f aca="false">IF(Y37="","",VLOOKUP(Y37,'標準様式１シフト記号表（勤務時間帯）'!$D$6:$X$47,21,FALSE()))</f>
        <v/>
      </c>
      <c r="Z38" s="795" t="str">
        <f aca="false">IF(Z37="","",VLOOKUP(Z37,'標準様式１シフト記号表（勤務時間帯）'!$D$6:$X$47,21,FALSE()))</f>
        <v/>
      </c>
      <c r="AA38" s="796" t="str">
        <f aca="false">IF(AA37="","",VLOOKUP(AA37,'標準様式１シフト記号表（勤務時間帯）'!$D$6:$X$47,21,FALSE()))</f>
        <v/>
      </c>
      <c r="AB38" s="794" t="str">
        <f aca="false">IF(AB37="","",VLOOKUP(AB37,'標準様式１シフト記号表（勤務時間帯）'!$D$6:$X$47,21,FALSE()))</f>
        <v/>
      </c>
      <c r="AC38" s="795" t="str">
        <f aca="false">IF(AC37="","",VLOOKUP(AC37,'標準様式１シフト記号表（勤務時間帯）'!$D$6:$X$47,21,FALSE()))</f>
        <v/>
      </c>
      <c r="AD38" s="795" t="str">
        <f aca="false">IF(AD37="","",VLOOKUP(AD37,'標準様式１シフト記号表（勤務時間帯）'!$D$6:$X$47,21,FALSE()))</f>
        <v/>
      </c>
      <c r="AE38" s="795" t="str">
        <f aca="false">IF(AE37="","",VLOOKUP(AE37,'標準様式１シフト記号表（勤務時間帯）'!$D$6:$X$47,21,FALSE()))</f>
        <v/>
      </c>
      <c r="AF38" s="795" t="str">
        <f aca="false">IF(AF37="","",VLOOKUP(AF37,'標準様式１シフト記号表（勤務時間帯）'!$D$6:$X$47,21,FALSE()))</f>
        <v/>
      </c>
      <c r="AG38" s="795" t="str">
        <f aca="false">IF(AG37="","",VLOOKUP(AG37,'標準様式１シフト記号表（勤務時間帯）'!$D$6:$X$47,21,FALSE()))</f>
        <v/>
      </c>
      <c r="AH38" s="796" t="str">
        <f aca="false">IF(AH37="","",VLOOKUP(AH37,'標準様式１シフト記号表（勤務時間帯）'!$D$6:$X$47,21,FALSE()))</f>
        <v/>
      </c>
      <c r="AI38" s="794" t="str">
        <f aca="false">IF(AI37="","",VLOOKUP(AI37,'標準様式１シフト記号表（勤務時間帯）'!$D$6:$X$47,21,FALSE()))</f>
        <v/>
      </c>
      <c r="AJ38" s="795" t="str">
        <f aca="false">IF(AJ37="","",VLOOKUP(AJ37,'標準様式１シフト記号表（勤務時間帯）'!$D$6:$X$47,21,FALSE()))</f>
        <v/>
      </c>
      <c r="AK38" s="795" t="str">
        <f aca="false">IF(AK37="","",VLOOKUP(AK37,'標準様式１シフト記号表（勤務時間帯）'!$D$6:$X$47,21,FALSE()))</f>
        <v/>
      </c>
      <c r="AL38" s="795" t="str">
        <f aca="false">IF(AL37="","",VLOOKUP(AL37,'標準様式１シフト記号表（勤務時間帯）'!$D$6:$X$47,21,FALSE()))</f>
        <v/>
      </c>
      <c r="AM38" s="795" t="str">
        <f aca="false">IF(AM37="","",VLOOKUP(AM37,'標準様式１シフト記号表（勤務時間帯）'!$D$6:$X$47,21,FALSE()))</f>
        <v/>
      </c>
      <c r="AN38" s="795" t="str">
        <f aca="false">IF(AN37="","",VLOOKUP(AN37,'標準様式１シフト記号表（勤務時間帯）'!$D$6:$X$47,21,FALSE()))</f>
        <v/>
      </c>
      <c r="AO38" s="796" t="str">
        <f aca="false">IF(AO37="","",VLOOKUP(AO37,'標準様式１シフト記号表（勤務時間帯）'!$D$6:$X$47,21,FALSE()))</f>
        <v/>
      </c>
      <c r="AP38" s="794" t="str">
        <f aca="false">IF(AP37="","",VLOOKUP(AP37,'標準様式１シフト記号表（勤務時間帯）'!$D$6:$X$47,21,FALSE()))</f>
        <v/>
      </c>
      <c r="AQ38" s="795" t="str">
        <f aca="false">IF(AQ37="","",VLOOKUP(AQ37,'標準様式１シフト記号表（勤務時間帯）'!$D$6:$X$47,21,FALSE()))</f>
        <v/>
      </c>
      <c r="AR38" s="795" t="str">
        <f aca="false">IF(AR37="","",VLOOKUP(AR37,'標準様式１シフト記号表（勤務時間帯）'!$D$6:$X$47,21,FALSE()))</f>
        <v/>
      </c>
      <c r="AS38" s="795" t="str">
        <f aca="false">IF(AS37="","",VLOOKUP(AS37,'標準様式１シフト記号表（勤務時間帯）'!$D$6:$X$47,21,FALSE()))</f>
        <v/>
      </c>
      <c r="AT38" s="795" t="str">
        <f aca="false">IF(AT37="","",VLOOKUP(AT37,'標準様式１シフト記号表（勤務時間帯）'!$D$6:$X$47,21,FALSE()))</f>
        <v/>
      </c>
      <c r="AU38" s="795" t="str">
        <f aca="false">IF(AU37="","",VLOOKUP(AU37,'標準様式１シフト記号表（勤務時間帯）'!$D$6:$X$47,21,FALSE()))</f>
        <v/>
      </c>
      <c r="AV38" s="796" t="str">
        <f aca="false">IF(AV37="","",VLOOKUP(AV37,'標準様式１シフト記号表（勤務時間帯）'!$D$6:$X$47,21,FALSE()))</f>
        <v/>
      </c>
      <c r="AW38" s="794" t="str">
        <f aca="false">IF(AW37="","",VLOOKUP(AW37,'標準様式１シフト記号表（勤務時間帯）'!$D$6:$X$47,21,FALSE()))</f>
        <v/>
      </c>
      <c r="AX38" s="795" t="str">
        <f aca="false">IF(AX37="","",VLOOKUP(AX37,'標準様式１シフト記号表（勤務時間帯）'!$D$6:$X$47,21,FALSE()))</f>
        <v/>
      </c>
      <c r="AY38" s="795" t="str">
        <f aca="false">IF(AY37="","",VLOOKUP(AY37,'標準様式１シフト記号表（勤務時間帯）'!$D$6:$X$47,21,FALSE()))</f>
        <v/>
      </c>
      <c r="AZ38" s="797" t="n">
        <f aca="false">IF($BC$4="４週",SUM(U38:AV38),IF($BC$4="暦月",SUM(U38:AY38),""))</f>
        <v>0</v>
      </c>
      <c r="BA38" s="797"/>
      <c r="BB38" s="798" t="n">
        <f aca="false">IF($BC$4="４週",AZ38/4,IF($BC$4="暦月",(AZ38/($BC$9/7)),""))</f>
        <v>0</v>
      </c>
      <c r="BC38" s="798"/>
      <c r="BD38" s="826"/>
      <c r="BE38" s="826"/>
      <c r="BF38" s="826"/>
      <c r="BG38" s="826"/>
      <c r="BH38" s="826"/>
    </row>
    <row r="39" customFormat="false" ht="20.25" hidden="false" customHeight="true" outlineLevel="0" collapsed="false">
      <c r="B39" s="799"/>
      <c r="C39" s="812"/>
      <c r="D39" s="812"/>
      <c r="E39" s="812"/>
      <c r="F39" s="800"/>
      <c r="G39" s="801" t="n">
        <f aca="false">C37</f>
        <v>0</v>
      </c>
      <c r="H39" s="827"/>
      <c r="I39" s="815"/>
      <c r="J39" s="815"/>
      <c r="K39" s="815"/>
      <c r="L39" s="815"/>
      <c r="M39" s="816"/>
      <c r="N39" s="816"/>
      <c r="O39" s="816"/>
      <c r="P39" s="802" t="s">
        <v>673</v>
      </c>
      <c r="Q39" s="831"/>
      <c r="R39" s="831"/>
      <c r="S39" s="804"/>
      <c r="T39" s="805"/>
      <c r="U39" s="806" t="str">
        <f aca="false">IF(U37="","",VLOOKUP(U37,'標準様式１シフト記号表（勤務時間帯）'!$D$6:$Z$47,23,FALSE()))</f>
        <v/>
      </c>
      <c r="V39" s="807" t="str">
        <f aca="false">IF(V37="","",VLOOKUP(V37,'標準様式１シフト記号表（勤務時間帯）'!$D$6:$Z$47,23,FALSE()))</f>
        <v/>
      </c>
      <c r="W39" s="807" t="str">
        <f aca="false">IF(W37="","",VLOOKUP(W37,'標準様式１シフト記号表（勤務時間帯）'!$D$6:$Z$47,23,FALSE()))</f>
        <v/>
      </c>
      <c r="X39" s="807" t="str">
        <f aca="false">IF(X37="","",VLOOKUP(X37,'標準様式１シフト記号表（勤務時間帯）'!$D$6:$Z$47,23,FALSE()))</f>
        <v/>
      </c>
      <c r="Y39" s="807" t="str">
        <f aca="false">IF(Y37="","",VLOOKUP(Y37,'標準様式１シフト記号表（勤務時間帯）'!$D$6:$Z$47,23,FALSE()))</f>
        <v/>
      </c>
      <c r="Z39" s="807" t="str">
        <f aca="false">IF(Z37="","",VLOOKUP(Z37,'標準様式１シフト記号表（勤務時間帯）'!$D$6:$Z$47,23,FALSE()))</f>
        <v/>
      </c>
      <c r="AA39" s="808" t="str">
        <f aca="false">IF(AA37="","",VLOOKUP(AA37,'標準様式１シフト記号表（勤務時間帯）'!$D$6:$Z$47,23,FALSE()))</f>
        <v/>
      </c>
      <c r="AB39" s="806" t="str">
        <f aca="false">IF(AB37="","",VLOOKUP(AB37,'標準様式１シフト記号表（勤務時間帯）'!$D$6:$Z$47,23,FALSE()))</f>
        <v/>
      </c>
      <c r="AC39" s="807" t="str">
        <f aca="false">IF(AC37="","",VLOOKUP(AC37,'標準様式１シフト記号表（勤務時間帯）'!$D$6:$Z$47,23,FALSE()))</f>
        <v/>
      </c>
      <c r="AD39" s="807" t="str">
        <f aca="false">IF(AD37="","",VLOOKUP(AD37,'標準様式１シフト記号表（勤務時間帯）'!$D$6:$Z$47,23,FALSE()))</f>
        <v/>
      </c>
      <c r="AE39" s="807" t="str">
        <f aca="false">IF(AE37="","",VLOOKUP(AE37,'標準様式１シフト記号表（勤務時間帯）'!$D$6:$Z$47,23,FALSE()))</f>
        <v/>
      </c>
      <c r="AF39" s="807" t="str">
        <f aca="false">IF(AF37="","",VLOOKUP(AF37,'標準様式１シフト記号表（勤務時間帯）'!$D$6:$Z$47,23,FALSE()))</f>
        <v/>
      </c>
      <c r="AG39" s="807" t="str">
        <f aca="false">IF(AG37="","",VLOOKUP(AG37,'標準様式１シフト記号表（勤務時間帯）'!$D$6:$Z$47,23,FALSE()))</f>
        <v/>
      </c>
      <c r="AH39" s="808" t="str">
        <f aca="false">IF(AH37="","",VLOOKUP(AH37,'標準様式１シフト記号表（勤務時間帯）'!$D$6:$Z$47,23,FALSE()))</f>
        <v/>
      </c>
      <c r="AI39" s="806" t="str">
        <f aca="false">IF(AI37="","",VLOOKUP(AI37,'標準様式１シフト記号表（勤務時間帯）'!$D$6:$Z$47,23,FALSE()))</f>
        <v/>
      </c>
      <c r="AJ39" s="807" t="str">
        <f aca="false">IF(AJ37="","",VLOOKUP(AJ37,'標準様式１シフト記号表（勤務時間帯）'!$D$6:$Z$47,23,FALSE()))</f>
        <v/>
      </c>
      <c r="AK39" s="807" t="str">
        <f aca="false">IF(AK37="","",VLOOKUP(AK37,'標準様式１シフト記号表（勤務時間帯）'!$D$6:$Z$47,23,FALSE()))</f>
        <v/>
      </c>
      <c r="AL39" s="807" t="str">
        <f aca="false">IF(AL37="","",VLOOKUP(AL37,'標準様式１シフト記号表（勤務時間帯）'!$D$6:$Z$47,23,FALSE()))</f>
        <v/>
      </c>
      <c r="AM39" s="807" t="str">
        <f aca="false">IF(AM37="","",VLOOKUP(AM37,'標準様式１シフト記号表（勤務時間帯）'!$D$6:$Z$47,23,FALSE()))</f>
        <v/>
      </c>
      <c r="AN39" s="807" t="str">
        <f aca="false">IF(AN37="","",VLOOKUP(AN37,'標準様式１シフト記号表（勤務時間帯）'!$D$6:$Z$47,23,FALSE()))</f>
        <v/>
      </c>
      <c r="AO39" s="808" t="str">
        <f aca="false">IF(AO37="","",VLOOKUP(AO37,'標準様式１シフト記号表（勤務時間帯）'!$D$6:$Z$47,23,FALSE()))</f>
        <v/>
      </c>
      <c r="AP39" s="806" t="str">
        <f aca="false">IF(AP37="","",VLOOKUP(AP37,'標準様式１シフト記号表（勤務時間帯）'!$D$6:$Z$47,23,FALSE()))</f>
        <v/>
      </c>
      <c r="AQ39" s="807" t="str">
        <f aca="false">IF(AQ37="","",VLOOKUP(AQ37,'標準様式１シフト記号表（勤務時間帯）'!$D$6:$Z$47,23,FALSE()))</f>
        <v/>
      </c>
      <c r="AR39" s="807" t="str">
        <f aca="false">IF(AR37="","",VLOOKUP(AR37,'標準様式１シフト記号表（勤務時間帯）'!$D$6:$Z$47,23,FALSE()))</f>
        <v/>
      </c>
      <c r="AS39" s="807" t="str">
        <f aca="false">IF(AS37="","",VLOOKUP(AS37,'標準様式１シフト記号表（勤務時間帯）'!$D$6:$Z$47,23,FALSE()))</f>
        <v/>
      </c>
      <c r="AT39" s="807" t="str">
        <f aca="false">IF(AT37="","",VLOOKUP(AT37,'標準様式１シフト記号表（勤務時間帯）'!$D$6:$Z$47,23,FALSE()))</f>
        <v/>
      </c>
      <c r="AU39" s="807" t="str">
        <f aca="false">IF(AU37="","",VLOOKUP(AU37,'標準様式１シフト記号表（勤務時間帯）'!$D$6:$Z$47,23,FALSE()))</f>
        <v/>
      </c>
      <c r="AV39" s="808" t="str">
        <f aca="false">IF(AV37="","",VLOOKUP(AV37,'標準様式１シフト記号表（勤務時間帯）'!$D$6:$Z$47,23,FALSE()))</f>
        <v/>
      </c>
      <c r="AW39" s="806" t="str">
        <f aca="false">IF(AW37="","",VLOOKUP(AW37,'標準様式１シフト記号表（勤務時間帯）'!$D$6:$Z$47,23,FALSE()))</f>
        <v/>
      </c>
      <c r="AX39" s="807" t="str">
        <f aca="false">IF(AX37="","",VLOOKUP(AX37,'標準様式１シフト記号表（勤務時間帯）'!$D$6:$Z$47,23,FALSE()))</f>
        <v/>
      </c>
      <c r="AY39" s="807" t="str">
        <f aca="false">IF(AY37="","",VLOOKUP(AY37,'標準様式１シフト記号表（勤務時間帯）'!$D$6:$Z$47,23,FALSE()))</f>
        <v/>
      </c>
      <c r="AZ39" s="809" t="n">
        <f aca="false">IF($BC$4="４週",SUM(U39:AV39),IF($BC$4="暦月",SUM(U39:AY39),""))</f>
        <v>0</v>
      </c>
      <c r="BA39" s="809"/>
      <c r="BB39" s="810" t="n">
        <f aca="false">IF($BC$4="４週",AZ39/4,IF($BC$4="暦月",(AZ39/($BC$9/7)),""))</f>
        <v>0</v>
      </c>
      <c r="BC39" s="810"/>
      <c r="BD39" s="826"/>
      <c r="BE39" s="826"/>
      <c r="BF39" s="826"/>
      <c r="BG39" s="826"/>
      <c r="BH39" s="826"/>
    </row>
    <row r="40" customFormat="false" ht="20.25" hidden="false" customHeight="true" outlineLevel="0" collapsed="false">
      <c r="B40" s="811"/>
      <c r="C40" s="812"/>
      <c r="D40" s="812"/>
      <c r="E40" s="812"/>
      <c r="F40" s="788"/>
      <c r="G40" s="789"/>
      <c r="H40" s="827"/>
      <c r="I40" s="815"/>
      <c r="J40" s="815"/>
      <c r="K40" s="815"/>
      <c r="L40" s="815"/>
      <c r="M40" s="816"/>
      <c r="N40" s="816"/>
      <c r="O40" s="816"/>
      <c r="P40" s="817" t="s">
        <v>671</v>
      </c>
      <c r="Q40" s="818"/>
      <c r="R40" s="818"/>
      <c r="S40" s="819"/>
      <c r="T40" s="820"/>
      <c r="U40" s="821"/>
      <c r="V40" s="822"/>
      <c r="W40" s="822"/>
      <c r="X40" s="822"/>
      <c r="Y40" s="822"/>
      <c r="Z40" s="822"/>
      <c r="AA40" s="823"/>
      <c r="AB40" s="821"/>
      <c r="AC40" s="822"/>
      <c r="AD40" s="822"/>
      <c r="AE40" s="822"/>
      <c r="AF40" s="822"/>
      <c r="AG40" s="822"/>
      <c r="AH40" s="823"/>
      <c r="AI40" s="821"/>
      <c r="AJ40" s="822"/>
      <c r="AK40" s="822"/>
      <c r="AL40" s="822"/>
      <c r="AM40" s="822"/>
      <c r="AN40" s="822"/>
      <c r="AO40" s="823"/>
      <c r="AP40" s="821"/>
      <c r="AQ40" s="822"/>
      <c r="AR40" s="822"/>
      <c r="AS40" s="822"/>
      <c r="AT40" s="822"/>
      <c r="AU40" s="822"/>
      <c r="AV40" s="823"/>
      <c r="AW40" s="821"/>
      <c r="AX40" s="822"/>
      <c r="AY40" s="822"/>
      <c r="AZ40" s="824"/>
      <c r="BA40" s="824"/>
      <c r="BB40" s="825"/>
      <c r="BC40" s="825"/>
      <c r="BD40" s="826"/>
      <c r="BE40" s="826"/>
      <c r="BF40" s="826"/>
      <c r="BG40" s="826"/>
      <c r="BH40" s="826"/>
    </row>
    <row r="41" customFormat="false" ht="20.25" hidden="false" customHeight="true" outlineLevel="0" collapsed="false">
      <c r="B41" s="787" t="n">
        <f aca="false">B38+1</f>
        <v>7</v>
      </c>
      <c r="C41" s="812"/>
      <c r="D41" s="812"/>
      <c r="E41" s="812"/>
      <c r="F41" s="788" t="n">
        <f aca="false">C40</f>
        <v>0</v>
      </c>
      <c r="G41" s="789"/>
      <c r="H41" s="827"/>
      <c r="I41" s="815"/>
      <c r="J41" s="815"/>
      <c r="K41" s="815"/>
      <c r="L41" s="815"/>
      <c r="M41" s="816"/>
      <c r="N41" s="816"/>
      <c r="O41" s="816"/>
      <c r="P41" s="790" t="s">
        <v>672</v>
      </c>
      <c r="Q41" s="791"/>
      <c r="R41" s="791"/>
      <c r="S41" s="792"/>
      <c r="T41" s="793"/>
      <c r="U41" s="794" t="str">
        <f aca="false">IF(U40="","",VLOOKUP(U40,'標準様式１シフト記号表（勤務時間帯）'!$D$6:$X$47,21,FALSE()))</f>
        <v/>
      </c>
      <c r="V41" s="795" t="str">
        <f aca="false">IF(V40="","",VLOOKUP(V40,'標準様式１シフト記号表（勤務時間帯）'!$D$6:$X$47,21,FALSE()))</f>
        <v/>
      </c>
      <c r="W41" s="795" t="str">
        <f aca="false">IF(W40="","",VLOOKUP(W40,'標準様式１シフト記号表（勤務時間帯）'!$D$6:$X$47,21,FALSE()))</f>
        <v/>
      </c>
      <c r="X41" s="795" t="str">
        <f aca="false">IF(X40="","",VLOOKUP(X40,'標準様式１シフト記号表（勤務時間帯）'!$D$6:$X$47,21,FALSE()))</f>
        <v/>
      </c>
      <c r="Y41" s="795" t="str">
        <f aca="false">IF(Y40="","",VLOOKUP(Y40,'標準様式１シフト記号表（勤務時間帯）'!$D$6:$X$47,21,FALSE()))</f>
        <v/>
      </c>
      <c r="Z41" s="795" t="str">
        <f aca="false">IF(Z40="","",VLOOKUP(Z40,'標準様式１シフト記号表（勤務時間帯）'!$D$6:$X$47,21,FALSE()))</f>
        <v/>
      </c>
      <c r="AA41" s="796" t="str">
        <f aca="false">IF(AA40="","",VLOOKUP(AA40,'標準様式１シフト記号表（勤務時間帯）'!$D$6:$X$47,21,FALSE()))</f>
        <v/>
      </c>
      <c r="AB41" s="794" t="str">
        <f aca="false">IF(AB40="","",VLOOKUP(AB40,'標準様式１シフト記号表（勤務時間帯）'!$D$6:$X$47,21,FALSE()))</f>
        <v/>
      </c>
      <c r="AC41" s="795" t="str">
        <f aca="false">IF(AC40="","",VLOOKUP(AC40,'標準様式１シフト記号表（勤務時間帯）'!$D$6:$X$47,21,FALSE()))</f>
        <v/>
      </c>
      <c r="AD41" s="795" t="str">
        <f aca="false">IF(AD40="","",VLOOKUP(AD40,'標準様式１シフト記号表（勤務時間帯）'!$D$6:$X$47,21,FALSE()))</f>
        <v/>
      </c>
      <c r="AE41" s="795" t="str">
        <f aca="false">IF(AE40="","",VLOOKUP(AE40,'標準様式１シフト記号表（勤務時間帯）'!$D$6:$X$47,21,FALSE()))</f>
        <v/>
      </c>
      <c r="AF41" s="795" t="str">
        <f aca="false">IF(AF40="","",VLOOKUP(AF40,'標準様式１シフト記号表（勤務時間帯）'!$D$6:$X$47,21,FALSE()))</f>
        <v/>
      </c>
      <c r="AG41" s="795" t="str">
        <f aca="false">IF(AG40="","",VLOOKUP(AG40,'標準様式１シフト記号表（勤務時間帯）'!$D$6:$X$47,21,FALSE()))</f>
        <v/>
      </c>
      <c r="AH41" s="796" t="str">
        <f aca="false">IF(AH40="","",VLOOKUP(AH40,'標準様式１シフト記号表（勤務時間帯）'!$D$6:$X$47,21,FALSE()))</f>
        <v/>
      </c>
      <c r="AI41" s="794" t="str">
        <f aca="false">IF(AI40="","",VLOOKUP(AI40,'標準様式１シフト記号表（勤務時間帯）'!$D$6:$X$47,21,FALSE()))</f>
        <v/>
      </c>
      <c r="AJ41" s="795" t="str">
        <f aca="false">IF(AJ40="","",VLOOKUP(AJ40,'標準様式１シフト記号表（勤務時間帯）'!$D$6:$X$47,21,FALSE()))</f>
        <v/>
      </c>
      <c r="AK41" s="795" t="str">
        <f aca="false">IF(AK40="","",VLOOKUP(AK40,'標準様式１シフト記号表（勤務時間帯）'!$D$6:$X$47,21,FALSE()))</f>
        <v/>
      </c>
      <c r="AL41" s="795" t="str">
        <f aca="false">IF(AL40="","",VLOOKUP(AL40,'標準様式１シフト記号表（勤務時間帯）'!$D$6:$X$47,21,FALSE()))</f>
        <v/>
      </c>
      <c r="AM41" s="795" t="str">
        <f aca="false">IF(AM40="","",VLOOKUP(AM40,'標準様式１シフト記号表（勤務時間帯）'!$D$6:$X$47,21,FALSE()))</f>
        <v/>
      </c>
      <c r="AN41" s="795" t="str">
        <f aca="false">IF(AN40="","",VLOOKUP(AN40,'標準様式１シフト記号表（勤務時間帯）'!$D$6:$X$47,21,FALSE()))</f>
        <v/>
      </c>
      <c r="AO41" s="796" t="str">
        <f aca="false">IF(AO40="","",VLOOKUP(AO40,'標準様式１シフト記号表（勤務時間帯）'!$D$6:$X$47,21,FALSE()))</f>
        <v/>
      </c>
      <c r="AP41" s="794" t="str">
        <f aca="false">IF(AP40="","",VLOOKUP(AP40,'標準様式１シフト記号表（勤務時間帯）'!$D$6:$X$47,21,FALSE()))</f>
        <v/>
      </c>
      <c r="AQ41" s="795" t="str">
        <f aca="false">IF(AQ40="","",VLOOKUP(AQ40,'標準様式１シフト記号表（勤務時間帯）'!$D$6:$X$47,21,FALSE()))</f>
        <v/>
      </c>
      <c r="AR41" s="795" t="str">
        <f aca="false">IF(AR40="","",VLOOKUP(AR40,'標準様式１シフト記号表（勤務時間帯）'!$D$6:$X$47,21,FALSE()))</f>
        <v/>
      </c>
      <c r="AS41" s="795" t="str">
        <f aca="false">IF(AS40="","",VLOOKUP(AS40,'標準様式１シフト記号表（勤務時間帯）'!$D$6:$X$47,21,FALSE()))</f>
        <v/>
      </c>
      <c r="AT41" s="795" t="str">
        <f aca="false">IF(AT40="","",VLOOKUP(AT40,'標準様式１シフト記号表（勤務時間帯）'!$D$6:$X$47,21,FALSE()))</f>
        <v/>
      </c>
      <c r="AU41" s="795" t="str">
        <f aca="false">IF(AU40="","",VLOOKUP(AU40,'標準様式１シフト記号表（勤務時間帯）'!$D$6:$X$47,21,FALSE()))</f>
        <v/>
      </c>
      <c r="AV41" s="796" t="str">
        <f aca="false">IF(AV40="","",VLOOKUP(AV40,'標準様式１シフト記号表（勤務時間帯）'!$D$6:$X$47,21,FALSE()))</f>
        <v/>
      </c>
      <c r="AW41" s="794" t="str">
        <f aca="false">IF(AW40="","",VLOOKUP(AW40,'標準様式１シフト記号表（勤務時間帯）'!$D$6:$X$47,21,FALSE()))</f>
        <v/>
      </c>
      <c r="AX41" s="795" t="str">
        <f aca="false">IF(AX40="","",VLOOKUP(AX40,'標準様式１シフト記号表（勤務時間帯）'!$D$6:$X$47,21,FALSE()))</f>
        <v/>
      </c>
      <c r="AY41" s="795" t="str">
        <f aca="false">IF(AY40="","",VLOOKUP(AY40,'標準様式１シフト記号表（勤務時間帯）'!$D$6:$X$47,21,FALSE()))</f>
        <v/>
      </c>
      <c r="AZ41" s="797" t="n">
        <f aca="false">IF($BC$4="４週",SUM(U41:AV41),IF($BC$4="暦月",SUM(U41:AY41),""))</f>
        <v>0</v>
      </c>
      <c r="BA41" s="797"/>
      <c r="BB41" s="798" t="n">
        <f aca="false">IF($BC$4="４週",AZ41/4,IF($BC$4="暦月",(AZ41/($BC$9/7)),""))</f>
        <v>0</v>
      </c>
      <c r="BC41" s="798"/>
      <c r="BD41" s="826"/>
      <c r="BE41" s="826"/>
      <c r="BF41" s="826"/>
      <c r="BG41" s="826"/>
      <c r="BH41" s="826"/>
    </row>
    <row r="42" customFormat="false" ht="20.25" hidden="false" customHeight="true" outlineLevel="0" collapsed="false">
      <c r="B42" s="799"/>
      <c r="C42" s="812"/>
      <c r="D42" s="812"/>
      <c r="E42" s="812"/>
      <c r="F42" s="800"/>
      <c r="G42" s="801" t="n">
        <f aca="false">C40</f>
        <v>0</v>
      </c>
      <c r="H42" s="827"/>
      <c r="I42" s="815"/>
      <c r="J42" s="815"/>
      <c r="K42" s="815"/>
      <c r="L42" s="815"/>
      <c r="M42" s="816"/>
      <c r="N42" s="816"/>
      <c r="O42" s="816"/>
      <c r="P42" s="802" t="s">
        <v>673</v>
      </c>
      <c r="Q42" s="828"/>
      <c r="R42" s="828"/>
      <c r="S42" s="829"/>
      <c r="T42" s="830"/>
      <c r="U42" s="806" t="str">
        <f aca="false">IF(U40="","",VLOOKUP(U40,'標準様式１シフト記号表（勤務時間帯）'!$D$6:$Z$47,23,FALSE()))</f>
        <v/>
      </c>
      <c r="V42" s="807" t="str">
        <f aca="false">IF(V40="","",VLOOKUP(V40,'標準様式１シフト記号表（勤務時間帯）'!$D$6:$Z$47,23,FALSE()))</f>
        <v/>
      </c>
      <c r="W42" s="807" t="str">
        <f aca="false">IF(W40="","",VLOOKUP(W40,'標準様式１シフト記号表（勤務時間帯）'!$D$6:$Z$47,23,FALSE()))</f>
        <v/>
      </c>
      <c r="X42" s="807" t="str">
        <f aca="false">IF(X40="","",VLOOKUP(X40,'標準様式１シフト記号表（勤務時間帯）'!$D$6:$Z$47,23,FALSE()))</f>
        <v/>
      </c>
      <c r="Y42" s="807" t="str">
        <f aca="false">IF(Y40="","",VLOOKUP(Y40,'標準様式１シフト記号表（勤務時間帯）'!$D$6:$Z$47,23,FALSE()))</f>
        <v/>
      </c>
      <c r="Z42" s="807" t="str">
        <f aca="false">IF(Z40="","",VLOOKUP(Z40,'標準様式１シフト記号表（勤務時間帯）'!$D$6:$Z$47,23,FALSE()))</f>
        <v/>
      </c>
      <c r="AA42" s="808" t="str">
        <f aca="false">IF(AA40="","",VLOOKUP(AA40,'標準様式１シフト記号表（勤務時間帯）'!$D$6:$Z$47,23,FALSE()))</f>
        <v/>
      </c>
      <c r="AB42" s="806" t="str">
        <f aca="false">IF(AB40="","",VLOOKUP(AB40,'標準様式１シフト記号表（勤務時間帯）'!$D$6:$Z$47,23,FALSE()))</f>
        <v/>
      </c>
      <c r="AC42" s="807" t="str">
        <f aca="false">IF(AC40="","",VLOOKUP(AC40,'標準様式１シフト記号表（勤務時間帯）'!$D$6:$Z$47,23,FALSE()))</f>
        <v/>
      </c>
      <c r="AD42" s="807" t="str">
        <f aca="false">IF(AD40="","",VLOOKUP(AD40,'標準様式１シフト記号表（勤務時間帯）'!$D$6:$Z$47,23,FALSE()))</f>
        <v/>
      </c>
      <c r="AE42" s="807" t="str">
        <f aca="false">IF(AE40="","",VLOOKUP(AE40,'標準様式１シフト記号表（勤務時間帯）'!$D$6:$Z$47,23,FALSE()))</f>
        <v/>
      </c>
      <c r="AF42" s="807" t="str">
        <f aca="false">IF(AF40="","",VLOOKUP(AF40,'標準様式１シフト記号表（勤務時間帯）'!$D$6:$Z$47,23,FALSE()))</f>
        <v/>
      </c>
      <c r="AG42" s="807" t="str">
        <f aca="false">IF(AG40="","",VLOOKUP(AG40,'標準様式１シフト記号表（勤務時間帯）'!$D$6:$Z$47,23,FALSE()))</f>
        <v/>
      </c>
      <c r="AH42" s="808" t="str">
        <f aca="false">IF(AH40="","",VLOOKUP(AH40,'標準様式１シフト記号表（勤務時間帯）'!$D$6:$Z$47,23,FALSE()))</f>
        <v/>
      </c>
      <c r="AI42" s="806" t="str">
        <f aca="false">IF(AI40="","",VLOOKUP(AI40,'標準様式１シフト記号表（勤務時間帯）'!$D$6:$Z$47,23,FALSE()))</f>
        <v/>
      </c>
      <c r="AJ42" s="807" t="str">
        <f aca="false">IF(AJ40="","",VLOOKUP(AJ40,'標準様式１シフト記号表（勤務時間帯）'!$D$6:$Z$47,23,FALSE()))</f>
        <v/>
      </c>
      <c r="AK42" s="807" t="str">
        <f aca="false">IF(AK40="","",VLOOKUP(AK40,'標準様式１シフト記号表（勤務時間帯）'!$D$6:$Z$47,23,FALSE()))</f>
        <v/>
      </c>
      <c r="AL42" s="807" t="str">
        <f aca="false">IF(AL40="","",VLOOKUP(AL40,'標準様式１シフト記号表（勤務時間帯）'!$D$6:$Z$47,23,FALSE()))</f>
        <v/>
      </c>
      <c r="AM42" s="807" t="str">
        <f aca="false">IF(AM40="","",VLOOKUP(AM40,'標準様式１シフト記号表（勤務時間帯）'!$D$6:$Z$47,23,FALSE()))</f>
        <v/>
      </c>
      <c r="AN42" s="807" t="str">
        <f aca="false">IF(AN40="","",VLOOKUP(AN40,'標準様式１シフト記号表（勤務時間帯）'!$D$6:$Z$47,23,FALSE()))</f>
        <v/>
      </c>
      <c r="AO42" s="808" t="str">
        <f aca="false">IF(AO40="","",VLOOKUP(AO40,'標準様式１シフト記号表（勤務時間帯）'!$D$6:$Z$47,23,FALSE()))</f>
        <v/>
      </c>
      <c r="AP42" s="806" t="str">
        <f aca="false">IF(AP40="","",VLOOKUP(AP40,'標準様式１シフト記号表（勤務時間帯）'!$D$6:$Z$47,23,FALSE()))</f>
        <v/>
      </c>
      <c r="AQ42" s="807" t="str">
        <f aca="false">IF(AQ40="","",VLOOKUP(AQ40,'標準様式１シフト記号表（勤務時間帯）'!$D$6:$Z$47,23,FALSE()))</f>
        <v/>
      </c>
      <c r="AR42" s="807" t="str">
        <f aca="false">IF(AR40="","",VLOOKUP(AR40,'標準様式１シフト記号表（勤務時間帯）'!$D$6:$Z$47,23,FALSE()))</f>
        <v/>
      </c>
      <c r="AS42" s="807" t="str">
        <f aca="false">IF(AS40="","",VLOOKUP(AS40,'標準様式１シフト記号表（勤務時間帯）'!$D$6:$Z$47,23,FALSE()))</f>
        <v/>
      </c>
      <c r="AT42" s="807" t="str">
        <f aca="false">IF(AT40="","",VLOOKUP(AT40,'標準様式１シフト記号表（勤務時間帯）'!$D$6:$Z$47,23,FALSE()))</f>
        <v/>
      </c>
      <c r="AU42" s="807" t="str">
        <f aca="false">IF(AU40="","",VLOOKUP(AU40,'標準様式１シフト記号表（勤務時間帯）'!$D$6:$Z$47,23,FALSE()))</f>
        <v/>
      </c>
      <c r="AV42" s="808" t="str">
        <f aca="false">IF(AV40="","",VLOOKUP(AV40,'標準様式１シフト記号表（勤務時間帯）'!$D$6:$Z$47,23,FALSE()))</f>
        <v/>
      </c>
      <c r="AW42" s="806" t="str">
        <f aca="false">IF(AW40="","",VLOOKUP(AW40,'標準様式１シフト記号表（勤務時間帯）'!$D$6:$Z$47,23,FALSE()))</f>
        <v/>
      </c>
      <c r="AX42" s="807" t="str">
        <f aca="false">IF(AX40="","",VLOOKUP(AX40,'標準様式１シフト記号表（勤務時間帯）'!$D$6:$Z$47,23,FALSE()))</f>
        <v/>
      </c>
      <c r="AY42" s="807" t="str">
        <f aca="false">IF(AY40="","",VLOOKUP(AY40,'標準様式１シフト記号表（勤務時間帯）'!$D$6:$Z$47,23,FALSE()))</f>
        <v/>
      </c>
      <c r="AZ42" s="809" t="n">
        <f aca="false">IF($BC$4="４週",SUM(U42:AV42),IF($BC$4="暦月",SUM(U42:AY42),""))</f>
        <v>0</v>
      </c>
      <c r="BA42" s="809"/>
      <c r="BB42" s="810" t="n">
        <f aca="false">IF($BC$4="４週",AZ42/4,IF($BC$4="暦月",(AZ42/($BC$9/7)),""))</f>
        <v>0</v>
      </c>
      <c r="BC42" s="810"/>
      <c r="BD42" s="826"/>
      <c r="BE42" s="826"/>
      <c r="BF42" s="826"/>
      <c r="BG42" s="826"/>
      <c r="BH42" s="826"/>
    </row>
    <row r="43" customFormat="false" ht="20.25" hidden="false" customHeight="true" outlineLevel="0" collapsed="false">
      <c r="B43" s="811"/>
      <c r="C43" s="812"/>
      <c r="D43" s="812"/>
      <c r="E43" s="812"/>
      <c r="F43" s="788"/>
      <c r="G43" s="789"/>
      <c r="H43" s="827"/>
      <c r="I43" s="815"/>
      <c r="J43" s="815"/>
      <c r="K43" s="815"/>
      <c r="L43" s="815"/>
      <c r="M43" s="816"/>
      <c r="N43" s="816"/>
      <c r="O43" s="816"/>
      <c r="P43" s="817" t="s">
        <v>671</v>
      </c>
      <c r="Q43" s="818"/>
      <c r="R43" s="818"/>
      <c r="S43" s="819"/>
      <c r="T43" s="820"/>
      <c r="U43" s="821"/>
      <c r="V43" s="822"/>
      <c r="W43" s="822"/>
      <c r="X43" s="822"/>
      <c r="Y43" s="822"/>
      <c r="Z43" s="822"/>
      <c r="AA43" s="823"/>
      <c r="AB43" s="821"/>
      <c r="AC43" s="822"/>
      <c r="AD43" s="822"/>
      <c r="AE43" s="822"/>
      <c r="AF43" s="822"/>
      <c r="AG43" s="822"/>
      <c r="AH43" s="823"/>
      <c r="AI43" s="821"/>
      <c r="AJ43" s="822"/>
      <c r="AK43" s="822"/>
      <c r="AL43" s="822"/>
      <c r="AM43" s="822"/>
      <c r="AN43" s="822"/>
      <c r="AO43" s="823"/>
      <c r="AP43" s="821"/>
      <c r="AQ43" s="822"/>
      <c r="AR43" s="822"/>
      <c r="AS43" s="822"/>
      <c r="AT43" s="822"/>
      <c r="AU43" s="822"/>
      <c r="AV43" s="823"/>
      <c r="AW43" s="821"/>
      <c r="AX43" s="822"/>
      <c r="AY43" s="822"/>
      <c r="AZ43" s="824"/>
      <c r="BA43" s="824"/>
      <c r="BB43" s="825"/>
      <c r="BC43" s="825"/>
      <c r="BD43" s="826"/>
      <c r="BE43" s="826"/>
      <c r="BF43" s="826"/>
      <c r="BG43" s="826"/>
      <c r="BH43" s="826"/>
    </row>
    <row r="44" customFormat="false" ht="20.25" hidden="false" customHeight="true" outlineLevel="0" collapsed="false">
      <c r="B44" s="787" t="n">
        <f aca="false">B41+1</f>
        <v>8</v>
      </c>
      <c r="C44" s="812"/>
      <c r="D44" s="812"/>
      <c r="E44" s="812"/>
      <c r="F44" s="788" t="n">
        <f aca="false">C43</f>
        <v>0</v>
      </c>
      <c r="G44" s="789"/>
      <c r="H44" s="827"/>
      <c r="I44" s="815"/>
      <c r="J44" s="815"/>
      <c r="K44" s="815"/>
      <c r="L44" s="815"/>
      <c r="M44" s="816"/>
      <c r="N44" s="816"/>
      <c r="O44" s="816"/>
      <c r="P44" s="790" t="s">
        <v>672</v>
      </c>
      <c r="Q44" s="791"/>
      <c r="R44" s="791"/>
      <c r="S44" s="792"/>
      <c r="T44" s="793"/>
      <c r="U44" s="794" t="str">
        <f aca="false">IF(U43="","",VLOOKUP(U43,'標準様式１シフト記号表（勤務時間帯）'!$D$6:$X$47,21,FALSE()))</f>
        <v/>
      </c>
      <c r="V44" s="795" t="str">
        <f aca="false">IF(V43="","",VLOOKUP(V43,'標準様式１シフト記号表（勤務時間帯）'!$D$6:$X$47,21,FALSE()))</f>
        <v/>
      </c>
      <c r="W44" s="795" t="str">
        <f aca="false">IF(W43="","",VLOOKUP(W43,'標準様式１シフト記号表（勤務時間帯）'!$D$6:$X$47,21,FALSE()))</f>
        <v/>
      </c>
      <c r="X44" s="795" t="str">
        <f aca="false">IF(X43="","",VLOOKUP(X43,'標準様式１シフト記号表（勤務時間帯）'!$D$6:$X$47,21,FALSE()))</f>
        <v/>
      </c>
      <c r="Y44" s="795" t="str">
        <f aca="false">IF(Y43="","",VLOOKUP(Y43,'標準様式１シフト記号表（勤務時間帯）'!$D$6:$X$47,21,FALSE()))</f>
        <v/>
      </c>
      <c r="Z44" s="795" t="str">
        <f aca="false">IF(Z43="","",VLOOKUP(Z43,'標準様式１シフト記号表（勤務時間帯）'!$D$6:$X$47,21,FALSE()))</f>
        <v/>
      </c>
      <c r="AA44" s="796" t="str">
        <f aca="false">IF(AA43="","",VLOOKUP(AA43,'標準様式１シフト記号表（勤務時間帯）'!$D$6:$X$47,21,FALSE()))</f>
        <v/>
      </c>
      <c r="AB44" s="794" t="str">
        <f aca="false">IF(AB43="","",VLOOKUP(AB43,'標準様式１シフト記号表（勤務時間帯）'!$D$6:$X$47,21,FALSE()))</f>
        <v/>
      </c>
      <c r="AC44" s="795" t="str">
        <f aca="false">IF(AC43="","",VLOOKUP(AC43,'標準様式１シフト記号表（勤務時間帯）'!$D$6:$X$47,21,FALSE()))</f>
        <v/>
      </c>
      <c r="AD44" s="795" t="str">
        <f aca="false">IF(AD43="","",VLOOKUP(AD43,'標準様式１シフト記号表（勤務時間帯）'!$D$6:$X$47,21,FALSE()))</f>
        <v/>
      </c>
      <c r="AE44" s="795" t="str">
        <f aca="false">IF(AE43="","",VLOOKUP(AE43,'標準様式１シフト記号表（勤務時間帯）'!$D$6:$X$47,21,FALSE()))</f>
        <v/>
      </c>
      <c r="AF44" s="795" t="str">
        <f aca="false">IF(AF43="","",VLOOKUP(AF43,'標準様式１シフト記号表（勤務時間帯）'!$D$6:$X$47,21,FALSE()))</f>
        <v/>
      </c>
      <c r="AG44" s="795" t="str">
        <f aca="false">IF(AG43="","",VLOOKUP(AG43,'標準様式１シフト記号表（勤務時間帯）'!$D$6:$X$47,21,FALSE()))</f>
        <v/>
      </c>
      <c r="AH44" s="796" t="str">
        <f aca="false">IF(AH43="","",VLOOKUP(AH43,'標準様式１シフト記号表（勤務時間帯）'!$D$6:$X$47,21,FALSE()))</f>
        <v/>
      </c>
      <c r="AI44" s="794" t="str">
        <f aca="false">IF(AI43="","",VLOOKUP(AI43,'標準様式１シフト記号表（勤務時間帯）'!$D$6:$X$47,21,FALSE()))</f>
        <v/>
      </c>
      <c r="AJ44" s="795" t="str">
        <f aca="false">IF(AJ43="","",VLOOKUP(AJ43,'標準様式１シフト記号表（勤務時間帯）'!$D$6:$X$47,21,FALSE()))</f>
        <v/>
      </c>
      <c r="AK44" s="795" t="str">
        <f aca="false">IF(AK43="","",VLOOKUP(AK43,'標準様式１シフト記号表（勤務時間帯）'!$D$6:$X$47,21,FALSE()))</f>
        <v/>
      </c>
      <c r="AL44" s="795" t="str">
        <f aca="false">IF(AL43="","",VLOOKUP(AL43,'標準様式１シフト記号表（勤務時間帯）'!$D$6:$X$47,21,FALSE()))</f>
        <v/>
      </c>
      <c r="AM44" s="795" t="str">
        <f aca="false">IF(AM43="","",VLOOKUP(AM43,'標準様式１シフト記号表（勤務時間帯）'!$D$6:$X$47,21,FALSE()))</f>
        <v/>
      </c>
      <c r="AN44" s="795" t="str">
        <f aca="false">IF(AN43="","",VLOOKUP(AN43,'標準様式１シフト記号表（勤務時間帯）'!$D$6:$X$47,21,FALSE()))</f>
        <v/>
      </c>
      <c r="AO44" s="796" t="str">
        <f aca="false">IF(AO43="","",VLOOKUP(AO43,'標準様式１シフト記号表（勤務時間帯）'!$D$6:$X$47,21,FALSE()))</f>
        <v/>
      </c>
      <c r="AP44" s="794" t="str">
        <f aca="false">IF(AP43="","",VLOOKUP(AP43,'標準様式１シフト記号表（勤務時間帯）'!$D$6:$X$47,21,FALSE()))</f>
        <v/>
      </c>
      <c r="AQ44" s="795" t="str">
        <f aca="false">IF(AQ43="","",VLOOKUP(AQ43,'標準様式１シフト記号表（勤務時間帯）'!$D$6:$X$47,21,FALSE()))</f>
        <v/>
      </c>
      <c r="AR44" s="795" t="str">
        <f aca="false">IF(AR43="","",VLOOKUP(AR43,'標準様式１シフト記号表（勤務時間帯）'!$D$6:$X$47,21,FALSE()))</f>
        <v/>
      </c>
      <c r="AS44" s="795" t="str">
        <f aca="false">IF(AS43="","",VLOOKUP(AS43,'標準様式１シフト記号表（勤務時間帯）'!$D$6:$X$47,21,FALSE()))</f>
        <v/>
      </c>
      <c r="AT44" s="795" t="str">
        <f aca="false">IF(AT43="","",VLOOKUP(AT43,'標準様式１シフト記号表（勤務時間帯）'!$D$6:$X$47,21,FALSE()))</f>
        <v/>
      </c>
      <c r="AU44" s="795" t="str">
        <f aca="false">IF(AU43="","",VLOOKUP(AU43,'標準様式１シフト記号表（勤務時間帯）'!$D$6:$X$47,21,FALSE()))</f>
        <v/>
      </c>
      <c r="AV44" s="796" t="str">
        <f aca="false">IF(AV43="","",VLOOKUP(AV43,'標準様式１シフト記号表（勤務時間帯）'!$D$6:$X$47,21,FALSE()))</f>
        <v/>
      </c>
      <c r="AW44" s="794" t="str">
        <f aca="false">IF(AW43="","",VLOOKUP(AW43,'標準様式１シフト記号表（勤務時間帯）'!$D$6:$X$47,21,FALSE()))</f>
        <v/>
      </c>
      <c r="AX44" s="795" t="str">
        <f aca="false">IF(AX43="","",VLOOKUP(AX43,'標準様式１シフト記号表（勤務時間帯）'!$D$6:$X$47,21,FALSE()))</f>
        <v/>
      </c>
      <c r="AY44" s="795" t="str">
        <f aca="false">IF(AY43="","",VLOOKUP(AY43,'標準様式１シフト記号表（勤務時間帯）'!$D$6:$X$47,21,FALSE()))</f>
        <v/>
      </c>
      <c r="AZ44" s="797" t="n">
        <f aca="false">IF($BC$4="４週",SUM(U44:AV44),IF($BC$4="暦月",SUM(U44:AY44),""))</f>
        <v>0</v>
      </c>
      <c r="BA44" s="797"/>
      <c r="BB44" s="798" t="n">
        <f aca="false">IF($BC$4="４週",AZ44/4,IF($BC$4="暦月",(AZ44/($BC$9/7)),""))</f>
        <v>0</v>
      </c>
      <c r="BC44" s="798"/>
      <c r="BD44" s="826"/>
      <c r="BE44" s="826"/>
      <c r="BF44" s="826"/>
      <c r="BG44" s="826"/>
      <c r="BH44" s="826"/>
    </row>
    <row r="45" customFormat="false" ht="20.25" hidden="false" customHeight="true" outlineLevel="0" collapsed="false">
      <c r="B45" s="799"/>
      <c r="C45" s="812"/>
      <c r="D45" s="812"/>
      <c r="E45" s="812"/>
      <c r="F45" s="800"/>
      <c r="G45" s="801" t="n">
        <f aca="false">C43</f>
        <v>0</v>
      </c>
      <c r="H45" s="827"/>
      <c r="I45" s="815"/>
      <c r="J45" s="815"/>
      <c r="K45" s="815"/>
      <c r="L45" s="815"/>
      <c r="M45" s="816"/>
      <c r="N45" s="816"/>
      <c r="O45" s="816"/>
      <c r="P45" s="802" t="s">
        <v>673</v>
      </c>
      <c r="Q45" s="831"/>
      <c r="R45" s="831"/>
      <c r="S45" s="804"/>
      <c r="T45" s="805"/>
      <c r="U45" s="806" t="str">
        <f aca="false">IF(U43="","",VLOOKUP(U43,'標準様式１シフト記号表（勤務時間帯）'!$D$6:$Z$47,23,FALSE()))</f>
        <v/>
      </c>
      <c r="V45" s="807" t="str">
        <f aca="false">IF(V43="","",VLOOKUP(V43,'標準様式１シフト記号表（勤務時間帯）'!$D$6:$Z$47,23,FALSE()))</f>
        <v/>
      </c>
      <c r="W45" s="807" t="str">
        <f aca="false">IF(W43="","",VLOOKUP(W43,'標準様式１シフト記号表（勤務時間帯）'!$D$6:$Z$47,23,FALSE()))</f>
        <v/>
      </c>
      <c r="X45" s="807" t="str">
        <f aca="false">IF(X43="","",VLOOKUP(X43,'標準様式１シフト記号表（勤務時間帯）'!$D$6:$Z$47,23,FALSE()))</f>
        <v/>
      </c>
      <c r="Y45" s="807" t="str">
        <f aca="false">IF(Y43="","",VLOOKUP(Y43,'標準様式１シフト記号表（勤務時間帯）'!$D$6:$Z$47,23,FALSE()))</f>
        <v/>
      </c>
      <c r="Z45" s="807" t="str">
        <f aca="false">IF(Z43="","",VLOOKUP(Z43,'標準様式１シフト記号表（勤務時間帯）'!$D$6:$Z$47,23,FALSE()))</f>
        <v/>
      </c>
      <c r="AA45" s="808" t="str">
        <f aca="false">IF(AA43="","",VLOOKUP(AA43,'標準様式１シフト記号表（勤務時間帯）'!$D$6:$Z$47,23,FALSE()))</f>
        <v/>
      </c>
      <c r="AB45" s="806" t="str">
        <f aca="false">IF(AB43="","",VLOOKUP(AB43,'標準様式１シフト記号表（勤務時間帯）'!$D$6:$Z$47,23,FALSE()))</f>
        <v/>
      </c>
      <c r="AC45" s="807" t="str">
        <f aca="false">IF(AC43="","",VLOOKUP(AC43,'標準様式１シフト記号表（勤務時間帯）'!$D$6:$Z$47,23,FALSE()))</f>
        <v/>
      </c>
      <c r="AD45" s="807" t="str">
        <f aca="false">IF(AD43="","",VLOOKUP(AD43,'標準様式１シフト記号表（勤務時間帯）'!$D$6:$Z$47,23,FALSE()))</f>
        <v/>
      </c>
      <c r="AE45" s="807" t="str">
        <f aca="false">IF(AE43="","",VLOOKUP(AE43,'標準様式１シフト記号表（勤務時間帯）'!$D$6:$Z$47,23,FALSE()))</f>
        <v/>
      </c>
      <c r="AF45" s="807" t="str">
        <f aca="false">IF(AF43="","",VLOOKUP(AF43,'標準様式１シフト記号表（勤務時間帯）'!$D$6:$Z$47,23,FALSE()))</f>
        <v/>
      </c>
      <c r="AG45" s="807" t="str">
        <f aca="false">IF(AG43="","",VLOOKUP(AG43,'標準様式１シフト記号表（勤務時間帯）'!$D$6:$Z$47,23,FALSE()))</f>
        <v/>
      </c>
      <c r="AH45" s="808" t="str">
        <f aca="false">IF(AH43="","",VLOOKUP(AH43,'標準様式１シフト記号表（勤務時間帯）'!$D$6:$Z$47,23,FALSE()))</f>
        <v/>
      </c>
      <c r="AI45" s="806" t="str">
        <f aca="false">IF(AI43="","",VLOOKUP(AI43,'標準様式１シフト記号表（勤務時間帯）'!$D$6:$Z$47,23,FALSE()))</f>
        <v/>
      </c>
      <c r="AJ45" s="807" t="str">
        <f aca="false">IF(AJ43="","",VLOOKUP(AJ43,'標準様式１シフト記号表（勤務時間帯）'!$D$6:$Z$47,23,FALSE()))</f>
        <v/>
      </c>
      <c r="AK45" s="807" t="str">
        <f aca="false">IF(AK43="","",VLOOKUP(AK43,'標準様式１シフト記号表（勤務時間帯）'!$D$6:$Z$47,23,FALSE()))</f>
        <v/>
      </c>
      <c r="AL45" s="807" t="str">
        <f aca="false">IF(AL43="","",VLOOKUP(AL43,'標準様式１シフト記号表（勤務時間帯）'!$D$6:$Z$47,23,FALSE()))</f>
        <v/>
      </c>
      <c r="AM45" s="807" t="str">
        <f aca="false">IF(AM43="","",VLOOKUP(AM43,'標準様式１シフト記号表（勤務時間帯）'!$D$6:$Z$47,23,FALSE()))</f>
        <v/>
      </c>
      <c r="AN45" s="807" t="str">
        <f aca="false">IF(AN43="","",VLOOKUP(AN43,'標準様式１シフト記号表（勤務時間帯）'!$D$6:$Z$47,23,FALSE()))</f>
        <v/>
      </c>
      <c r="AO45" s="808" t="str">
        <f aca="false">IF(AO43="","",VLOOKUP(AO43,'標準様式１シフト記号表（勤務時間帯）'!$D$6:$Z$47,23,FALSE()))</f>
        <v/>
      </c>
      <c r="AP45" s="806" t="str">
        <f aca="false">IF(AP43="","",VLOOKUP(AP43,'標準様式１シフト記号表（勤務時間帯）'!$D$6:$Z$47,23,FALSE()))</f>
        <v/>
      </c>
      <c r="AQ45" s="807" t="str">
        <f aca="false">IF(AQ43="","",VLOOKUP(AQ43,'標準様式１シフト記号表（勤務時間帯）'!$D$6:$Z$47,23,FALSE()))</f>
        <v/>
      </c>
      <c r="AR45" s="807" t="str">
        <f aca="false">IF(AR43="","",VLOOKUP(AR43,'標準様式１シフト記号表（勤務時間帯）'!$D$6:$Z$47,23,FALSE()))</f>
        <v/>
      </c>
      <c r="AS45" s="807" t="str">
        <f aca="false">IF(AS43="","",VLOOKUP(AS43,'標準様式１シフト記号表（勤務時間帯）'!$D$6:$Z$47,23,FALSE()))</f>
        <v/>
      </c>
      <c r="AT45" s="807" t="str">
        <f aca="false">IF(AT43="","",VLOOKUP(AT43,'標準様式１シフト記号表（勤務時間帯）'!$D$6:$Z$47,23,FALSE()))</f>
        <v/>
      </c>
      <c r="AU45" s="807" t="str">
        <f aca="false">IF(AU43="","",VLOOKUP(AU43,'標準様式１シフト記号表（勤務時間帯）'!$D$6:$Z$47,23,FALSE()))</f>
        <v/>
      </c>
      <c r="AV45" s="808" t="str">
        <f aca="false">IF(AV43="","",VLOOKUP(AV43,'標準様式１シフト記号表（勤務時間帯）'!$D$6:$Z$47,23,FALSE()))</f>
        <v/>
      </c>
      <c r="AW45" s="806" t="str">
        <f aca="false">IF(AW43="","",VLOOKUP(AW43,'標準様式１シフト記号表（勤務時間帯）'!$D$6:$Z$47,23,FALSE()))</f>
        <v/>
      </c>
      <c r="AX45" s="807" t="str">
        <f aca="false">IF(AX43="","",VLOOKUP(AX43,'標準様式１シフト記号表（勤務時間帯）'!$D$6:$Z$47,23,FALSE()))</f>
        <v/>
      </c>
      <c r="AY45" s="807" t="str">
        <f aca="false">IF(AY43="","",VLOOKUP(AY43,'標準様式１シフト記号表（勤務時間帯）'!$D$6:$Z$47,23,FALSE()))</f>
        <v/>
      </c>
      <c r="AZ45" s="809" t="n">
        <f aca="false">IF($BC$4="４週",SUM(U45:AV45),IF($BC$4="暦月",SUM(U45:AY45),""))</f>
        <v>0</v>
      </c>
      <c r="BA45" s="809"/>
      <c r="BB45" s="810" t="n">
        <f aca="false">IF($BC$4="４週",AZ45/4,IF($BC$4="暦月",(AZ45/($BC$9/7)),""))</f>
        <v>0</v>
      </c>
      <c r="BC45" s="810"/>
      <c r="BD45" s="826"/>
      <c r="BE45" s="826"/>
      <c r="BF45" s="826"/>
      <c r="BG45" s="826"/>
      <c r="BH45" s="826"/>
    </row>
    <row r="46" customFormat="false" ht="20.25" hidden="false" customHeight="true" outlineLevel="0" collapsed="false">
      <c r="B46" s="811"/>
      <c r="C46" s="812"/>
      <c r="D46" s="812"/>
      <c r="E46" s="812"/>
      <c r="F46" s="788"/>
      <c r="G46" s="789"/>
      <c r="H46" s="827"/>
      <c r="I46" s="815"/>
      <c r="J46" s="815"/>
      <c r="K46" s="815"/>
      <c r="L46" s="815"/>
      <c r="M46" s="816"/>
      <c r="N46" s="816"/>
      <c r="O46" s="816"/>
      <c r="P46" s="817" t="s">
        <v>671</v>
      </c>
      <c r="Q46" s="818"/>
      <c r="R46" s="818"/>
      <c r="S46" s="819"/>
      <c r="T46" s="820"/>
      <c r="U46" s="821"/>
      <c r="V46" s="822"/>
      <c r="W46" s="822"/>
      <c r="X46" s="822"/>
      <c r="Y46" s="822"/>
      <c r="Z46" s="822"/>
      <c r="AA46" s="823"/>
      <c r="AB46" s="821"/>
      <c r="AC46" s="822"/>
      <c r="AD46" s="822"/>
      <c r="AE46" s="822"/>
      <c r="AF46" s="822"/>
      <c r="AG46" s="822"/>
      <c r="AH46" s="823"/>
      <c r="AI46" s="821"/>
      <c r="AJ46" s="822"/>
      <c r="AK46" s="822"/>
      <c r="AL46" s="822"/>
      <c r="AM46" s="822"/>
      <c r="AN46" s="822"/>
      <c r="AO46" s="823"/>
      <c r="AP46" s="821"/>
      <c r="AQ46" s="822"/>
      <c r="AR46" s="822"/>
      <c r="AS46" s="822"/>
      <c r="AT46" s="822"/>
      <c r="AU46" s="822"/>
      <c r="AV46" s="823"/>
      <c r="AW46" s="821"/>
      <c r="AX46" s="822"/>
      <c r="AY46" s="822"/>
      <c r="AZ46" s="824"/>
      <c r="BA46" s="824"/>
      <c r="BB46" s="825"/>
      <c r="BC46" s="825"/>
      <c r="BD46" s="826"/>
      <c r="BE46" s="826"/>
      <c r="BF46" s="826"/>
      <c r="BG46" s="826"/>
      <c r="BH46" s="826"/>
    </row>
    <row r="47" customFormat="false" ht="20.25" hidden="false" customHeight="true" outlineLevel="0" collapsed="false">
      <c r="B47" s="787" t="n">
        <f aca="false">B44+1</f>
        <v>9</v>
      </c>
      <c r="C47" s="812"/>
      <c r="D47" s="812"/>
      <c r="E47" s="812"/>
      <c r="F47" s="788" t="n">
        <f aca="false">C46</f>
        <v>0</v>
      </c>
      <c r="G47" s="789"/>
      <c r="H47" s="827"/>
      <c r="I47" s="815"/>
      <c r="J47" s="815"/>
      <c r="K47" s="815"/>
      <c r="L47" s="815"/>
      <c r="M47" s="816"/>
      <c r="N47" s="816"/>
      <c r="O47" s="816"/>
      <c r="P47" s="790" t="s">
        <v>672</v>
      </c>
      <c r="Q47" s="791"/>
      <c r="R47" s="791"/>
      <c r="S47" s="792"/>
      <c r="T47" s="793"/>
      <c r="U47" s="794" t="str">
        <f aca="false">IF(U46="","",VLOOKUP(U46,'標準様式１シフト記号表（勤務時間帯）'!$D$6:$X$47,21,FALSE()))</f>
        <v/>
      </c>
      <c r="V47" s="795" t="str">
        <f aca="false">IF(V46="","",VLOOKUP(V46,'標準様式１シフト記号表（勤務時間帯）'!$D$6:$X$47,21,FALSE()))</f>
        <v/>
      </c>
      <c r="W47" s="795" t="str">
        <f aca="false">IF(W46="","",VLOOKUP(W46,'標準様式１シフト記号表（勤務時間帯）'!$D$6:$X$47,21,FALSE()))</f>
        <v/>
      </c>
      <c r="X47" s="795" t="str">
        <f aca="false">IF(X46="","",VLOOKUP(X46,'標準様式１シフト記号表（勤務時間帯）'!$D$6:$X$47,21,FALSE()))</f>
        <v/>
      </c>
      <c r="Y47" s="795" t="str">
        <f aca="false">IF(Y46="","",VLOOKUP(Y46,'標準様式１シフト記号表（勤務時間帯）'!$D$6:$X$47,21,FALSE()))</f>
        <v/>
      </c>
      <c r="Z47" s="795" t="str">
        <f aca="false">IF(Z46="","",VLOOKUP(Z46,'標準様式１シフト記号表（勤務時間帯）'!$D$6:$X$47,21,FALSE()))</f>
        <v/>
      </c>
      <c r="AA47" s="796" t="str">
        <f aca="false">IF(AA46="","",VLOOKUP(AA46,'標準様式１シフト記号表（勤務時間帯）'!$D$6:$X$47,21,FALSE()))</f>
        <v/>
      </c>
      <c r="AB47" s="794" t="str">
        <f aca="false">IF(AB46="","",VLOOKUP(AB46,'標準様式１シフト記号表（勤務時間帯）'!$D$6:$X$47,21,FALSE()))</f>
        <v/>
      </c>
      <c r="AC47" s="795" t="str">
        <f aca="false">IF(AC46="","",VLOOKUP(AC46,'標準様式１シフト記号表（勤務時間帯）'!$D$6:$X$47,21,FALSE()))</f>
        <v/>
      </c>
      <c r="AD47" s="795" t="str">
        <f aca="false">IF(AD46="","",VLOOKUP(AD46,'標準様式１シフト記号表（勤務時間帯）'!$D$6:$X$47,21,FALSE()))</f>
        <v/>
      </c>
      <c r="AE47" s="795" t="str">
        <f aca="false">IF(AE46="","",VLOOKUP(AE46,'標準様式１シフト記号表（勤務時間帯）'!$D$6:$X$47,21,FALSE()))</f>
        <v/>
      </c>
      <c r="AF47" s="795" t="str">
        <f aca="false">IF(AF46="","",VLOOKUP(AF46,'標準様式１シフト記号表（勤務時間帯）'!$D$6:$X$47,21,FALSE()))</f>
        <v/>
      </c>
      <c r="AG47" s="795" t="str">
        <f aca="false">IF(AG46="","",VLOOKUP(AG46,'標準様式１シフト記号表（勤務時間帯）'!$D$6:$X$47,21,FALSE()))</f>
        <v/>
      </c>
      <c r="AH47" s="796" t="str">
        <f aca="false">IF(AH46="","",VLOOKUP(AH46,'標準様式１シフト記号表（勤務時間帯）'!$D$6:$X$47,21,FALSE()))</f>
        <v/>
      </c>
      <c r="AI47" s="794" t="str">
        <f aca="false">IF(AI46="","",VLOOKUP(AI46,'標準様式１シフト記号表（勤務時間帯）'!$D$6:$X$47,21,FALSE()))</f>
        <v/>
      </c>
      <c r="AJ47" s="795" t="str">
        <f aca="false">IF(AJ46="","",VLOOKUP(AJ46,'標準様式１シフト記号表（勤務時間帯）'!$D$6:$X$47,21,FALSE()))</f>
        <v/>
      </c>
      <c r="AK47" s="795" t="str">
        <f aca="false">IF(AK46="","",VLOOKUP(AK46,'標準様式１シフト記号表（勤務時間帯）'!$D$6:$X$47,21,FALSE()))</f>
        <v/>
      </c>
      <c r="AL47" s="795" t="str">
        <f aca="false">IF(AL46="","",VLOOKUP(AL46,'標準様式１シフト記号表（勤務時間帯）'!$D$6:$X$47,21,FALSE()))</f>
        <v/>
      </c>
      <c r="AM47" s="795" t="str">
        <f aca="false">IF(AM46="","",VLOOKUP(AM46,'標準様式１シフト記号表（勤務時間帯）'!$D$6:$X$47,21,FALSE()))</f>
        <v/>
      </c>
      <c r="AN47" s="795" t="str">
        <f aca="false">IF(AN46="","",VLOOKUP(AN46,'標準様式１シフト記号表（勤務時間帯）'!$D$6:$X$47,21,FALSE()))</f>
        <v/>
      </c>
      <c r="AO47" s="796" t="str">
        <f aca="false">IF(AO46="","",VLOOKUP(AO46,'標準様式１シフト記号表（勤務時間帯）'!$D$6:$X$47,21,FALSE()))</f>
        <v/>
      </c>
      <c r="AP47" s="794" t="str">
        <f aca="false">IF(AP46="","",VLOOKUP(AP46,'標準様式１シフト記号表（勤務時間帯）'!$D$6:$X$47,21,FALSE()))</f>
        <v/>
      </c>
      <c r="AQ47" s="795" t="str">
        <f aca="false">IF(AQ46="","",VLOOKUP(AQ46,'標準様式１シフト記号表（勤務時間帯）'!$D$6:$X$47,21,FALSE()))</f>
        <v/>
      </c>
      <c r="AR47" s="795" t="str">
        <f aca="false">IF(AR46="","",VLOOKUP(AR46,'標準様式１シフト記号表（勤務時間帯）'!$D$6:$X$47,21,FALSE()))</f>
        <v/>
      </c>
      <c r="AS47" s="795" t="str">
        <f aca="false">IF(AS46="","",VLOOKUP(AS46,'標準様式１シフト記号表（勤務時間帯）'!$D$6:$X$47,21,FALSE()))</f>
        <v/>
      </c>
      <c r="AT47" s="795" t="str">
        <f aca="false">IF(AT46="","",VLOOKUP(AT46,'標準様式１シフト記号表（勤務時間帯）'!$D$6:$X$47,21,FALSE()))</f>
        <v/>
      </c>
      <c r="AU47" s="795" t="str">
        <f aca="false">IF(AU46="","",VLOOKUP(AU46,'標準様式１シフト記号表（勤務時間帯）'!$D$6:$X$47,21,FALSE()))</f>
        <v/>
      </c>
      <c r="AV47" s="796" t="str">
        <f aca="false">IF(AV46="","",VLOOKUP(AV46,'標準様式１シフト記号表（勤務時間帯）'!$D$6:$X$47,21,FALSE()))</f>
        <v/>
      </c>
      <c r="AW47" s="794" t="str">
        <f aca="false">IF(AW46="","",VLOOKUP(AW46,'標準様式１シフト記号表（勤務時間帯）'!$D$6:$X$47,21,FALSE()))</f>
        <v/>
      </c>
      <c r="AX47" s="795" t="str">
        <f aca="false">IF(AX46="","",VLOOKUP(AX46,'標準様式１シフト記号表（勤務時間帯）'!$D$6:$X$47,21,FALSE()))</f>
        <v/>
      </c>
      <c r="AY47" s="795" t="str">
        <f aca="false">IF(AY46="","",VLOOKUP(AY46,'標準様式１シフト記号表（勤務時間帯）'!$D$6:$X$47,21,FALSE()))</f>
        <v/>
      </c>
      <c r="AZ47" s="797" t="n">
        <f aca="false">IF($BC$4="４週",SUM(U47:AV47),IF($BC$4="暦月",SUM(U47:AY47),""))</f>
        <v>0</v>
      </c>
      <c r="BA47" s="797"/>
      <c r="BB47" s="798" t="n">
        <f aca="false">IF($BC$4="４週",AZ47/4,IF($BC$4="暦月",(AZ47/($BC$9/7)),""))</f>
        <v>0</v>
      </c>
      <c r="BC47" s="798"/>
      <c r="BD47" s="826"/>
      <c r="BE47" s="826"/>
      <c r="BF47" s="826"/>
      <c r="BG47" s="826"/>
      <c r="BH47" s="826"/>
    </row>
    <row r="48" customFormat="false" ht="20.25" hidden="false" customHeight="true" outlineLevel="0" collapsed="false">
      <c r="B48" s="799"/>
      <c r="C48" s="812"/>
      <c r="D48" s="812"/>
      <c r="E48" s="812"/>
      <c r="F48" s="800"/>
      <c r="G48" s="801" t="n">
        <f aca="false">C46</f>
        <v>0</v>
      </c>
      <c r="H48" s="827"/>
      <c r="I48" s="815"/>
      <c r="J48" s="815"/>
      <c r="K48" s="815"/>
      <c r="L48" s="815"/>
      <c r="M48" s="816"/>
      <c r="N48" s="816"/>
      <c r="O48" s="816"/>
      <c r="P48" s="802" t="s">
        <v>673</v>
      </c>
      <c r="Q48" s="803"/>
      <c r="R48" s="803"/>
      <c r="S48" s="832"/>
      <c r="T48" s="833"/>
      <c r="U48" s="806" t="str">
        <f aca="false">IF(U46="","",VLOOKUP(U46,'標準様式１シフト記号表（勤務時間帯）'!$D$6:$Z$47,23,FALSE()))</f>
        <v/>
      </c>
      <c r="V48" s="807" t="str">
        <f aca="false">IF(V46="","",VLOOKUP(V46,'標準様式１シフト記号表（勤務時間帯）'!$D$6:$Z$47,23,FALSE()))</f>
        <v/>
      </c>
      <c r="W48" s="807" t="str">
        <f aca="false">IF(W46="","",VLOOKUP(W46,'標準様式１シフト記号表（勤務時間帯）'!$D$6:$Z$47,23,FALSE()))</f>
        <v/>
      </c>
      <c r="X48" s="807" t="str">
        <f aca="false">IF(X46="","",VLOOKUP(X46,'標準様式１シフト記号表（勤務時間帯）'!$D$6:$Z$47,23,FALSE()))</f>
        <v/>
      </c>
      <c r="Y48" s="807" t="str">
        <f aca="false">IF(Y46="","",VLOOKUP(Y46,'標準様式１シフト記号表（勤務時間帯）'!$D$6:$Z$47,23,FALSE()))</f>
        <v/>
      </c>
      <c r="Z48" s="807" t="str">
        <f aca="false">IF(Z46="","",VLOOKUP(Z46,'標準様式１シフト記号表（勤務時間帯）'!$D$6:$Z$47,23,FALSE()))</f>
        <v/>
      </c>
      <c r="AA48" s="808" t="str">
        <f aca="false">IF(AA46="","",VLOOKUP(AA46,'標準様式１シフト記号表（勤務時間帯）'!$D$6:$Z$47,23,FALSE()))</f>
        <v/>
      </c>
      <c r="AB48" s="806" t="str">
        <f aca="false">IF(AB46="","",VLOOKUP(AB46,'標準様式１シフト記号表（勤務時間帯）'!$D$6:$Z$47,23,FALSE()))</f>
        <v/>
      </c>
      <c r="AC48" s="807" t="str">
        <f aca="false">IF(AC46="","",VLOOKUP(AC46,'標準様式１シフト記号表（勤務時間帯）'!$D$6:$Z$47,23,FALSE()))</f>
        <v/>
      </c>
      <c r="AD48" s="807" t="str">
        <f aca="false">IF(AD46="","",VLOOKUP(AD46,'標準様式１シフト記号表（勤務時間帯）'!$D$6:$Z$47,23,FALSE()))</f>
        <v/>
      </c>
      <c r="AE48" s="807" t="str">
        <f aca="false">IF(AE46="","",VLOOKUP(AE46,'標準様式１シフト記号表（勤務時間帯）'!$D$6:$Z$47,23,FALSE()))</f>
        <v/>
      </c>
      <c r="AF48" s="807" t="str">
        <f aca="false">IF(AF46="","",VLOOKUP(AF46,'標準様式１シフト記号表（勤務時間帯）'!$D$6:$Z$47,23,FALSE()))</f>
        <v/>
      </c>
      <c r="AG48" s="807" t="str">
        <f aca="false">IF(AG46="","",VLOOKUP(AG46,'標準様式１シフト記号表（勤務時間帯）'!$D$6:$Z$47,23,FALSE()))</f>
        <v/>
      </c>
      <c r="AH48" s="808" t="str">
        <f aca="false">IF(AH46="","",VLOOKUP(AH46,'標準様式１シフト記号表（勤務時間帯）'!$D$6:$Z$47,23,FALSE()))</f>
        <v/>
      </c>
      <c r="AI48" s="806" t="str">
        <f aca="false">IF(AI46="","",VLOOKUP(AI46,'標準様式１シフト記号表（勤務時間帯）'!$D$6:$Z$47,23,FALSE()))</f>
        <v/>
      </c>
      <c r="AJ48" s="807" t="str">
        <f aca="false">IF(AJ46="","",VLOOKUP(AJ46,'標準様式１シフト記号表（勤務時間帯）'!$D$6:$Z$47,23,FALSE()))</f>
        <v/>
      </c>
      <c r="AK48" s="807" t="str">
        <f aca="false">IF(AK46="","",VLOOKUP(AK46,'標準様式１シフト記号表（勤務時間帯）'!$D$6:$Z$47,23,FALSE()))</f>
        <v/>
      </c>
      <c r="AL48" s="807" t="str">
        <f aca="false">IF(AL46="","",VLOOKUP(AL46,'標準様式１シフト記号表（勤務時間帯）'!$D$6:$Z$47,23,FALSE()))</f>
        <v/>
      </c>
      <c r="AM48" s="807" t="str">
        <f aca="false">IF(AM46="","",VLOOKUP(AM46,'標準様式１シフト記号表（勤務時間帯）'!$D$6:$Z$47,23,FALSE()))</f>
        <v/>
      </c>
      <c r="AN48" s="807" t="str">
        <f aca="false">IF(AN46="","",VLOOKUP(AN46,'標準様式１シフト記号表（勤務時間帯）'!$D$6:$Z$47,23,FALSE()))</f>
        <v/>
      </c>
      <c r="AO48" s="808" t="str">
        <f aca="false">IF(AO46="","",VLOOKUP(AO46,'標準様式１シフト記号表（勤務時間帯）'!$D$6:$Z$47,23,FALSE()))</f>
        <v/>
      </c>
      <c r="AP48" s="806" t="str">
        <f aca="false">IF(AP46="","",VLOOKUP(AP46,'標準様式１シフト記号表（勤務時間帯）'!$D$6:$Z$47,23,FALSE()))</f>
        <v/>
      </c>
      <c r="AQ48" s="807" t="str">
        <f aca="false">IF(AQ46="","",VLOOKUP(AQ46,'標準様式１シフト記号表（勤務時間帯）'!$D$6:$Z$47,23,FALSE()))</f>
        <v/>
      </c>
      <c r="AR48" s="807" t="str">
        <f aca="false">IF(AR46="","",VLOOKUP(AR46,'標準様式１シフト記号表（勤務時間帯）'!$D$6:$Z$47,23,FALSE()))</f>
        <v/>
      </c>
      <c r="AS48" s="807" t="str">
        <f aca="false">IF(AS46="","",VLOOKUP(AS46,'標準様式１シフト記号表（勤務時間帯）'!$D$6:$Z$47,23,FALSE()))</f>
        <v/>
      </c>
      <c r="AT48" s="807" t="str">
        <f aca="false">IF(AT46="","",VLOOKUP(AT46,'標準様式１シフト記号表（勤務時間帯）'!$D$6:$Z$47,23,FALSE()))</f>
        <v/>
      </c>
      <c r="AU48" s="807" t="str">
        <f aca="false">IF(AU46="","",VLOOKUP(AU46,'標準様式１シフト記号表（勤務時間帯）'!$D$6:$Z$47,23,FALSE()))</f>
        <v/>
      </c>
      <c r="AV48" s="808" t="str">
        <f aca="false">IF(AV46="","",VLOOKUP(AV46,'標準様式１シフト記号表（勤務時間帯）'!$D$6:$Z$47,23,FALSE()))</f>
        <v/>
      </c>
      <c r="AW48" s="806" t="str">
        <f aca="false">IF(AW46="","",VLOOKUP(AW46,'標準様式１シフト記号表（勤務時間帯）'!$D$6:$Z$47,23,FALSE()))</f>
        <v/>
      </c>
      <c r="AX48" s="807" t="str">
        <f aca="false">IF(AX46="","",VLOOKUP(AX46,'標準様式１シフト記号表（勤務時間帯）'!$D$6:$Z$47,23,FALSE()))</f>
        <v/>
      </c>
      <c r="AY48" s="807" t="str">
        <f aca="false">IF(AY46="","",VLOOKUP(AY46,'標準様式１シフト記号表（勤務時間帯）'!$D$6:$Z$47,23,FALSE()))</f>
        <v/>
      </c>
      <c r="AZ48" s="809" t="n">
        <f aca="false">IF($BC$4="４週",SUM(U48:AV48),IF($BC$4="暦月",SUM(U48:AY48),""))</f>
        <v>0</v>
      </c>
      <c r="BA48" s="809"/>
      <c r="BB48" s="810" t="n">
        <f aca="false">IF($BC$4="４週",AZ48/4,IF($BC$4="暦月",(AZ48/($BC$9/7)),""))</f>
        <v>0</v>
      </c>
      <c r="BC48" s="810"/>
      <c r="BD48" s="826"/>
      <c r="BE48" s="826"/>
      <c r="BF48" s="826"/>
      <c r="BG48" s="826"/>
      <c r="BH48" s="826"/>
    </row>
    <row r="49" customFormat="false" ht="20.25" hidden="false" customHeight="true" outlineLevel="0" collapsed="false">
      <c r="B49" s="811"/>
      <c r="C49" s="812"/>
      <c r="D49" s="812"/>
      <c r="E49" s="812"/>
      <c r="F49" s="788"/>
      <c r="G49" s="789"/>
      <c r="H49" s="827"/>
      <c r="I49" s="815"/>
      <c r="J49" s="815"/>
      <c r="K49" s="815"/>
      <c r="L49" s="815"/>
      <c r="M49" s="816"/>
      <c r="N49" s="816"/>
      <c r="O49" s="816"/>
      <c r="P49" s="817" t="s">
        <v>671</v>
      </c>
      <c r="Q49" s="828"/>
      <c r="R49" s="828"/>
      <c r="S49" s="829"/>
      <c r="T49" s="834"/>
      <c r="U49" s="821"/>
      <c r="V49" s="822"/>
      <c r="W49" s="822"/>
      <c r="X49" s="822"/>
      <c r="Y49" s="822"/>
      <c r="Z49" s="822"/>
      <c r="AA49" s="823"/>
      <c r="AB49" s="821"/>
      <c r="AC49" s="822"/>
      <c r="AD49" s="822"/>
      <c r="AE49" s="822"/>
      <c r="AF49" s="822"/>
      <c r="AG49" s="822"/>
      <c r="AH49" s="823"/>
      <c r="AI49" s="821"/>
      <c r="AJ49" s="822"/>
      <c r="AK49" s="822"/>
      <c r="AL49" s="822"/>
      <c r="AM49" s="822"/>
      <c r="AN49" s="822"/>
      <c r="AO49" s="823"/>
      <c r="AP49" s="821"/>
      <c r="AQ49" s="822"/>
      <c r="AR49" s="822"/>
      <c r="AS49" s="822"/>
      <c r="AT49" s="822"/>
      <c r="AU49" s="822"/>
      <c r="AV49" s="823"/>
      <c r="AW49" s="821"/>
      <c r="AX49" s="822"/>
      <c r="AY49" s="822"/>
      <c r="AZ49" s="824"/>
      <c r="BA49" s="824"/>
      <c r="BB49" s="825"/>
      <c r="BC49" s="825"/>
      <c r="BD49" s="826"/>
      <c r="BE49" s="826"/>
      <c r="BF49" s="826"/>
      <c r="BG49" s="826"/>
      <c r="BH49" s="826"/>
    </row>
    <row r="50" customFormat="false" ht="20.25" hidden="false" customHeight="true" outlineLevel="0" collapsed="false">
      <c r="B50" s="787" t="n">
        <f aca="false">B47+1</f>
        <v>10</v>
      </c>
      <c r="C50" s="812"/>
      <c r="D50" s="812"/>
      <c r="E50" s="812"/>
      <c r="F50" s="788" t="n">
        <f aca="false">C49</f>
        <v>0</v>
      </c>
      <c r="G50" s="789"/>
      <c r="H50" s="827"/>
      <c r="I50" s="815"/>
      <c r="J50" s="815"/>
      <c r="K50" s="815"/>
      <c r="L50" s="815"/>
      <c r="M50" s="816"/>
      <c r="N50" s="816"/>
      <c r="O50" s="816"/>
      <c r="P50" s="790" t="s">
        <v>672</v>
      </c>
      <c r="Q50" s="791"/>
      <c r="R50" s="791"/>
      <c r="S50" s="792"/>
      <c r="T50" s="793"/>
      <c r="U50" s="794" t="str">
        <f aca="false">IF(U49="","",VLOOKUP(U49,'標準様式１シフト記号表（勤務時間帯）'!$D$6:$X$47,21,FALSE()))</f>
        <v/>
      </c>
      <c r="V50" s="795" t="str">
        <f aca="false">IF(V49="","",VLOOKUP(V49,'標準様式１シフト記号表（勤務時間帯）'!$D$6:$X$47,21,FALSE()))</f>
        <v/>
      </c>
      <c r="W50" s="795" t="str">
        <f aca="false">IF(W49="","",VLOOKUP(W49,'標準様式１シフト記号表（勤務時間帯）'!$D$6:$X$47,21,FALSE()))</f>
        <v/>
      </c>
      <c r="X50" s="795" t="str">
        <f aca="false">IF(X49="","",VLOOKUP(X49,'標準様式１シフト記号表（勤務時間帯）'!$D$6:$X$47,21,FALSE()))</f>
        <v/>
      </c>
      <c r="Y50" s="795" t="str">
        <f aca="false">IF(Y49="","",VLOOKUP(Y49,'標準様式１シフト記号表（勤務時間帯）'!$D$6:$X$47,21,FALSE()))</f>
        <v/>
      </c>
      <c r="Z50" s="795" t="str">
        <f aca="false">IF(Z49="","",VLOOKUP(Z49,'標準様式１シフト記号表（勤務時間帯）'!$D$6:$X$47,21,FALSE()))</f>
        <v/>
      </c>
      <c r="AA50" s="796" t="str">
        <f aca="false">IF(AA49="","",VLOOKUP(AA49,'標準様式１シフト記号表（勤務時間帯）'!$D$6:$X$47,21,FALSE()))</f>
        <v/>
      </c>
      <c r="AB50" s="794" t="str">
        <f aca="false">IF(AB49="","",VLOOKUP(AB49,'標準様式１シフト記号表（勤務時間帯）'!$D$6:$X$47,21,FALSE()))</f>
        <v/>
      </c>
      <c r="AC50" s="795" t="str">
        <f aca="false">IF(AC49="","",VLOOKUP(AC49,'標準様式１シフト記号表（勤務時間帯）'!$D$6:$X$47,21,FALSE()))</f>
        <v/>
      </c>
      <c r="AD50" s="795" t="str">
        <f aca="false">IF(AD49="","",VLOOKUP(AD49,'標準様式１シフト記号表（勤務時間帯）'!$D$6:$X$47,21,FALSE()))</f>
        <v/>
      </c>
      <c r="AE50" s="795" t="str">
        <f aca="false">IF(AE49="","",VLOOKUP(AE49,'標準様式１シフト記号表（勤務時間帯）'!$D$6:$X$47,21,FALSE()))</f>
        <v/>
      </c>
      <c r="AF50" s="795" t="str">
        <f aca="false">IF(AF49="","",VLOOKUP(AF49,'標準様式１シフト記号表（勤務時間帯）'!$D$6:$X$47,21,FALSE()))</f>
        <v/>
      </c>
      <c r="AG50" s="795" t="str">
        <f aca="false">IF(AG49="","",VLOOKUP(AG49,'標準様式１シフト記号表（勤務時間帯）'!$D$6:$X$47,21,FALSE()))</f>
        <v/>
      </c>
      <c r="AH50" s="796" t="str">
        <f aca="false">IF(AH49="","",VLOOKUP(AH49,'標準様式１シフト記号表（勤務時間帯）'!$D$6:$X$47,21,FALSE()))</f>
        <v/>
      </c>
      <c r="AI50" s="794" t="str">
        <f aca="false">IF(AI49="","",VLOOKUP(AI49,'標準様式１シフト記号表（勤務時間帯）'!$D$6:$X$47,21,FALSE()))</f>
        <v/>
      </c>
      <c r="AJ50" s="795" t="str">
        <f aca="false">IF(AJ49="","",VLOOKUP(AJ49,'標準様式１シフト記号表（勤務時間帯）'!$D$6:$X$47,21,FALSE()))</f>
        <v/>
      </c>
      <c r="AK50" s="795" t="str">
        <f aca="false">IF(AK49="","",VLOOKUP(AK49,'標準様式１シフト記号表（勤務時間帯）'!$D$6:$X$47,21,FALSE()))</f>
        <v/>
      </c>
      <c r="AL50" s="795" t="str">
        <f aca="false">IF(AL49="","",VLOOKUP(AL49,'標準様式１シフト記号表（勤務時間帯）'!$D$6:$X$47,21,FALSE()))</f>
        <v/>
      </c>
      <c r="AM50" s="795" t="str">
        <f aca="false">IF(AM49="","",VLOOKUP(AM49,'標準様式１シフト記号表（勤務時間帯）'!$D$6:$X$47,21,FALSE()))</f>
        <v/>
      </c>
      <c r="AN50" s="795" t="str">
        <f aca="false">IF(AN49="","",VLOOKUP(AN49,'標準様式１シフト記号表（勤務時間帯）'!$D$6:$X$47,21,FALSE()))</f>
        <v/>
      </c>
      <c r="AO50" s="796" t="str">
        <f aca="false">IF(AO49="","",VLOOKUP(AO49,'標準様式１シフト記号表（勤務時間帯）'!$D$6:$X$47,21,FALSE()))</f>
        <v/>
      </c>
      <c r="AP50" s="794" t="str">
        <f aca="false">IF(AP49="","",VLOOKUP(AP49,'標準様式１シフト記号表（勤務時間帯）'!$D$6:$X$47,21,FALSE()))</f>
        <v/>
      </c>
      <c r="AQ50" s="795" t="str">
        <f aca="false">IF(AQ49="","",VLOOKUP(AQ49,'標準様式１シフト記号表（勤務時間帯）'!$D$6:$X$47,21,FALSE()))</f>
        <v/>
      </c>
      <c r="AR50" s="795" t="str">
        <f aca="false">IF(AR49="","",VLOOKUP(AR49,'標準様式１シフト記号表（勤務時間帯）'!$D$6:$X$47,21,FALSE()))</f>
        <v/>
      </c>
      <c r="AS50" s="795" t="str">
        <f aca="false">IF(AS49="","",VLOOKUP(AS49,'標準様式１シフト記号表（勤務時間帯）'!$D$6:$X$47,21,FALSE()))</f>
        <v/>
      </c>
      <c r="AT50" s="795" t="str">
        <f aca="false">IF(AT49="","",VLOOKUP(AT49,'標準様式１シフト記号表（勤務時間帯）'!$D$6:$X$47,21,FALSE()))</f>
        <v/>
      </c>
      <c r="AU50" s="795" t="str">
        <f aca="false">IF(AU49="","",VLOOKUP(AU49,'標準様式１シフト記号表（勤務時間帯）'!$D$6:$X$47,21,FALSE()))</f>
        <v/>
      </c>
      <c r="AV50" s="796" t="str">
        <f aca="false">IF(AV49="","",VLOOKUP(AV49,'標準様式１シフト記号表（勤務時間帯）'!$D$6:$X$47,21,FALSE()))</f>
        <v/>
      </c>
      <c r="AW50" s="794" t="str">
        <f aca="false">IF(AW49="","",VLOOKUP(AW49,'標準様式１シフト記号表（勤務時間帯）'!$D$6:$X$47,21,FALSE()))</f>
        <v/>
      </c>
      <c r="AX50" s="795" t="str">
        <f aca="false">IF(AX49="","",VLOOKUP(AX49,'標準様式１シフト記号表（勤務時間帯）'!$D$6:$X$47,21,FALSE()))</f>
        <v/>
      </c>
      <c r="AY50" s="795" t="str">
        <f aca="false">IF(AY49="","",VLOOKUP(AY49,'標準様式１シフト記号表（勤務時間帯）'!$D$6:$X$47,21,FALSE()))</f>
        <v/>
      </c>
      <c r="AZ50" s="797" t="n">
        <f aca="false">IF($BC$4="４週",SUM(U50:AV50),IF($BC$4="暦月",SUM(U50:AY50),""))</f>
        <v>0</v>
      </c>
      <c r="BA50" s="797"/>
      <c r="BB50" s="798" t="n">
        <f aca="false">IF($BC$4="４週",AZ50/4,IF($BC$4="暦月",(AZ50/($BC$9/7)),""))</f>
        <v>0</v>
      </c>
      <c r="BC50" s="798"/>
      <c r="BD50" s="826"/>
      <c r="BE50" s="826"/>
      <c r="BF50" s="826"/>
      <c r="BG50" s="826"/>
      <c r="BH50" s="826"/>
    </row>
    <row r="51" customFormat="false" ht="20.25" hidden="false" customHeight="true" outlineLevel="0" collapsed="false">
      <c r="B51" s="799"/>
      <c r="C51" s="812"/>
      <c r="D51" s="812"/>
      <c r="E51" s="812"/>
      <c r="F51" s="800"/>
      <c r="G51" s="801" t="n">
        <f aca="false">C49</f>
        <v>0</v>
      </c>
      <c r="H51" s="827"/>
      <c r="I51" s="815"/>
      <c r="J51" s="815"/>
      <c r="K51" s="815"/>
      <c r="L51" s="815"/>
      <c r="M51" s="816"/>
      <c r="N51" s="816"/>
      <c r="O51" s="816"/>
      <c r="P51" s="835" t="s">
        <v>673</v>
      </c>
      <c r="Q51" s="836"/>
      <c r="R51" s="836"/>
      <c r="S51" s="837"/>
      <c r="T51" s="838"/>
      <c r="U51" s="806" t="str">
        <f aca="false">IF(U49="","",VLOOKUP(U49,'標準様式１シフト記号表（勤務時間帯）'!$D$6:$Z$47,23,FALSE()))</f>
        <v/>
      </c>
      <c r="V51" s="807" t="str">
        <f aca="false">IF(V49="","",VLOOKUP(V49,'標準様式１シフト記号表（勤務時間帯）'!$D$6:$Z$47,23,FALSE()))</f>
        <v/>
      </c>
      <c r="W51" s="807" t="str">
        <f aca="false">IF(W49="","",VLOOKUP(W49,'標準様式１シフト記号表（勤務時間帯）'!$D$6:$Z$47,23,FALSE()))</f>
        <v/>
      </c>
      <c r="X51" s="807" t="str">
        <f aca="false">IF(X49="","",VLOOKUP(X49,'標準様式１シフト記号表（勤務時間帯）'!$D$6:$Z$47,23,FALSE()))</f>
        <v/>
      </c>
      <c r="Y51" s="807" t="str">
        <f aca="false">IF(Y49="","",VLOOKUP(Y49,'標準様式１シフト記号表（勤務時間帯）'!$D$6:$Z$47,23,FALSE()))</f>
        <v/>
      </c>
      <c r="Z51" s="807" t="str">
        <f aca="false">IF(Z49="","",VLOOKUP(Z49,'標準様式１シフト記号表（勤務時間帯）'!$D$6:$Z$47,23,FALSE()))</f>
        <v/>
      </c>
      <c r="AA51" s="808" t="str">
        <f aca="false">IF(AA49="","",VLOOKUP(AA49,'標準様式１シフト記号表（勤務時間帯）'!$D$6:$Z$47,23,FALSE()))</f>
        <v/>
      </c>
      <c r="AB51" s="806" t="str">
        <f aca="false">IF(AB49="","",VLOOKUP(AB49,'標準様式１シフト記号表（勤務時間帯）'!$D$6:$Z$47,23,FALSE()))</f>
        <v/>
      </c>
      <c r="AC51" s="807" t="str">
        <f aca="false">IF(AC49="","",VLOOKUP(AC49,'標準様式１シフト記号表（勤務時間帯）'!$D$6:$Z$47,23,FALSE()))</f>
        <v/>
      </c>
      <c r="AD51" s="807" t="str">
        <f aca="false">IF(AD49="","",VLOOKUP(AD49,'標準様式１シフト記号表（勤務時間帯）'!$D$6:$Z$47,23,FALSE()))</f>
        <v/>
      </c>
      <c r="AE51" s="807" t="str">
        <f aca="false">IF(AE49="","",VLOOKUP(AE49,'標準様式１シフト記号表（勤務時間帯）'!$D$6:$Z$47,23,FALSE()))</f>
        <v/>
      </c>
      <c r="AF51" s="807" t="str">
        <f aca="false">IF(AF49="","",VLOOKUP(AF49,'標準様式１シフト記号表（勤務時間帯）'!$D$6:$Z$47,23,FALSE()))</f>
        <v/>
      </c>
      <c r="AG51" s="807" t="str">
        <f aca="false">IF(AG49="","",VLOOKUP(AG49,'標準様式１シフト記号表（勤務時間帯）'!$D$6:$Z$47,23,FALSE()))</f>
        <v/>
      </c>
      <c r="AH51" s="808" t="str">
        <f aca="false">IF(AH49="","",VLOOKUP(AH49,'標準様式１シフト記号表（勤務時間帯）'!$D$6:$Z$47,23,FALSE()))</f>
        <v/>
      </c>
      <c r="AI51" s="806" t="str">
        <f aca="false">IF(AI49="","",VLOOKUP(AI49,'標準様式１シフト記号表（勤務時間帯）'!$D$6:$Z$47,23,FALSE()))</f>
        <v/>
      </c>
      <c r="AJ51" s="807" t="str">
        <f aca="false">IF(AJ49="","",VLOOKUP(AJ49,'標準様式１シフト記号表（勤務時間帯）'!$D$6:$Z$47,23,FALSE()))</f>
        <v/>
      </c>
      <c r="AK51" s="807" t="str">
        <f aca="false">IF(AK49="","",VLOOKUP(AK49,'標準様式１シフト記号表（勤務時間帯）'!$D$6:$Z$47,23,FALSE()))</f>
        <v/>
      </c>
      <c r="AL51" s="807" t="str">
        <f aca="false">IF(AL49="","",VLOOKUP(AL49,'標準様式１シフト記号表（勤務時間帯）'!$D$6:$Z$47,23,FALSE()))</f>
        <v/>
      </c>
      <c r="AM51" s="807" t="str">
        <f aca="false">IF(AM49="","",VLOOKUP(AM49,'標準様式１シフト記号表（勤務時間帯）'!$D$6:$Z$47,23,FALSE()))</f>
        <v/>
      </c>
      <c r="AN51" s="807" t="str">
        <f aca="false">IF(AN49="","",VLOOKUP(AN49,'標準様式１シフト記号表（勤務時間帯）'!$D$6:$Z$47,23,FALSE()))</f>
        <v/>
      </c>
      <c r="AO51" s="808" t="str">
        <f aca="false">IF(AO49="","",VLOOKUP(AO49,'標準様式１シフト記号表（勤務時間帯）'!$D$6:$Z$47,23,FALSE()))</f>
        <v/>
      </c>
      <c r="AP51" s="806" t="str">
        <f aca="false">IF(AP49="","",VLOOKUP(AP49,'標準様式１シフト記号表（勤務時間帯）'!$D$6:$Z$47,23,FALSE()))</f>
        <v/>
      </c>
      <c r="AQ51" s="807" t="str">
        <f aca="false">IF(AQ49="","",VLOOKUP(AQ49,'標準様式１シフト記号表（勤務時間帯）'!$D$6:$Z$47,23,FALSE()))</f>
        <v/>
      </c>
      <c r="AR51" s="807" t="str">
        <f aca="false">IF(AR49="","",VLOOKUP(AR49,'標準様式１シフト記号表（勤務時間帯）'!$D$6:$Z$47,23,FALSE()))</f>
        <v/>
      </c>
      <c r="AS51" s="807" t="str">
        <f aca="false">IF(AS49="","",VLOOKUP(AS49,'標準様式１シフト記号表（勤務時間帯）'!$D$6:$Z$47,23,FALSE()))</f>
        <v/>
      </c>
      <c r="AT51" s="807" t="str">
        <f aca="false">IF(AT49="","",VLOOKUP(AT49,'標準様式１シフト記号表（勤務時間帯）'!$D$6:$Z$47,23,FALSE()))</f>
        <v/>
      </c>
      <c r="AU51" s="807" t="str">
        <f aca="false">IF(AU49="","",VLOOKUP(AU49,'標準様式１シフト記号表（勤務時間帯）'!$D$6:$Z$47,23,FALSE()))</f>
        <v/>
      </c>
      <c r="AV51" s="808" t="str">
        <f aca="false">IF(AV49="","",VLOOKUP(AV49,'標準様式１シフト記号表（勤務時間帯）'!$D$6:$Z$47,23,FALSE()))</f>
        <v/>
      </c>
      <c r="AW51" s="806" t="str">
        <f aca="false">IF(AW49="","",VLOOKUP(AW49,'標準様式１シフト記号表（勤務時間帯）'!$D$6:$Z$47,23,FALSE()))</f>
        <v/>
      </c>
      <c r="AX51" s="807" t="str">
        <f aca="false">IF(AX49="","",VLOOKUP(AX49,'標準様式１シフト記号表（勤務時間帯）'!$D$6:$Z$47,23,FALSE()))</f>
        <v/>
      </c>
      <c r="AY51" s="807" t="str">
        <f aca="false">IF(AY49="","",VLOOKUP(AY49,'標準様式１シフト記号表（勤務時間帯）'!$D$6:$Z$47,23,FALSE()))</f>
        <v/>
      </c>
      <c r="AZ51" s="809" t="n">
        <f aca="false">IF($BC$4="４週",SUM(U51:AV51),IF($BC$4="暦月",SUM(U51:AY51),""))</f>
        <v>0</v>
      </c>
      <c r="BA51" s="809"/>
      <c r="BB51" s="810" t="n">
        <f aca="false">IF($BC$4="４週",AZ51/4,IF($BC$4="暦月",(AZ51/($BC$9/7)),""))</f>
        <v>0</v>
      </c>
      <c r="BC51" s="810"/>
      <c r="BD51" s="826"/>
      <c r="BE51" s="826"/>
      <c r="BF51" s="826"/>
      <c r="BG51" s="826"/>
      <c r="BH51" s="826"/>
    </row>
    <row r="52" customFormat="false" ht="20.25" hidden="false" customHeight="true" outlineLevel="0" collapsed="false">
      <c r="B52" s="811"/>
      <c r="C52" s="812"/>
      <c r="D52" s="812"/>
      <c r="E52" s="812"/>
      <c r="F52" s="788"/>
      <c r="G52" s="789"/>
      <c r="H52" s="827"/>
      <c r="I52" s="815"/>
      <c r="J52" s="815"/>
      <c r="K52" s="815"/>
      <c r="L52" s="815"/>
      <c r="M52" s="816"/>
      <c r="N52" s="816"/>
      <c r="O52" s="816"/>
      <c r="P52" s="817" t="s">
        <v>671</v>
      </c>
      <c r="Q52" s="828"/>
      <c r="R52" s="828"/>
      <c r="S52" s="829"/>
      <c r="T52" s="834"/>
      <c r="U52" s="821"/>
      <c r="V52" s="822"/>
      <c r="W52" s="822"/>
      <c r="X52" s="822"/>
      <c r="Y52" s="822"/>
      <c r="Z52" s="822"/>
      <c r="AA52" s="823"/>
      <c r="AB52" s="821"/>
      <c r="AC52" s="822"/>
      <c r="AD52" s="822"/>
      <c r="AE52" s="822"/>
      <c r="AF52" s="822"/>
      <c r="AG52" s="822"/>
      <c r="AH52" s="823"/>
      <c r="AI52" s="821"/>
      <c r="AJ52" s="822"/>
      <c r="AK52" s="822"/>
      <c r="AL52" s="822"/>
      <c r="AM52" s="822"/>
      <c r="AN52" s="822"/>
      <c r="AO52" s="823"/>
      <c r="AP52" s="821"/>
      <c r="AQ52" s="822"/>
      <c r="AR52" s="822"/>
      <c r="AS52" s="822"/>
      <c r="AT52" s="822"/>
      <c r="AU52" s="822"/>
      <c r="AV52" s="823"/>
      <c r="AW52" s="821"/>
      <c r="AX52" s="822"/>
      <c r="AY52" s="822"/>
      <c r="AZ52" s="824"/>
      <c r="BA52" s="824"/>
      <c r="BB52" s="825"/>
      <c r="BC52" s="825"/>
      <c r="BD52" s="826"/>
      <c r="BE52" s="826"/>
      <c r="BF52" s="826"/>
      <c r="BG52" s="826"/>
      <c r="BH52" s="826"/>
    </row>
    <row r="53" customFormat="false" ht="20.25" hidden="false" customHeight="true" outlineLevel="0" collapsed="false">
      <c r="B53" s="787" t="n">
        <f aca="false">B50+1</f>
        <v>11</v>
      </c>
      <c r="C53" s="812"/>
      <c r="D53" s="812"/>
      <c r="E53" s="812"/>
      <c r="F53" s="788" t="n">
        <f aca="false">C52</f>
        <v>0</v>
      </c>
      <c r="G53" s="789"/>
      <c r="H53" s="827"/>
      <c r="I53" s="815"/>
      <c r="J53" s="815"/>
      <c r="K53" s="815"/>
      <c r="L53" s="815"/>
      <c r="M53" s="816"/>
      <c r="N53" s="816"/>
      <c r="O53" s="816"/>
      <c r="P53" s="790" t="s">
        <v>672</v>
      </c>
      <c r="Q53" s="791"/>
      <c r="R53" s="791"/>
      <c r="S53" s="792"/>
      <c r="T53" s="793"/>
      <c r="U53" s="794" t="str">
        <f aca="false">IF(U52="","",VLOOKUP(U52,'標準様式１シフト記号表（勤務時間帯）'!$D$6:$X$47,21,FALSE()))</f>
        <v/>
      </c>
      <c r="V53" s="795" t="str">
        <f aca="false">IF(V52="","",VLOOKUP(V52,'標準様式１シフト記号表（勤務時間帯）'!$D$6:$X$47,21,FALSE()))</f>
        <v/>
      </c>
      <c r="W53" s="795" t="str">
        <f aca="false">IF(W52="","",VLOOKUP(W52,'標準様式１シフト記号表（勤務時間帯）'!$D$6:$X$47,21,FALSE()))</f>
        <v/>
      </c>
      <c r="X53" s="795" t="str">
        <f aca="false">IF(X52="","",VLOOKUP(X52,'標準様式１シフト記号表（勤務時間帯）'!$D$6:$X$47,21,FALSE()))</f>
        <v/>
      </c>
      <c r="Y53" s="795" t="str">
        <f aca="false">IF(Y52="","",VLOOKUP(Y52,'標準様式１シフト記号表（勤務時間帯）'!$D$6:$X$47,21,FALSE()))</f>
        <v/>
      </c>
      <c r="Z53" s="795" t="str">
        <f aca="false">IF(Z52="","",VLOOKUP(Z52,'標準様式１シフト記号表（勤務時間帯）'!$D$6:$X$47,21,FALSE()))</f>
        <v/>
      </c>
      <c r="AA53" s="796" t="str">
        <f aca="false">IF(AA52="","",VLOOKUP(AA52,'標準様式１シフト記号表（勤務時間帯）'!$D$6:$X$47,21,FALSE()))</f>
        <v/>
      </c>
      <c r="AB53" s="794" t="str">
        <f aca="false">IF(AB52="","",VLOOKUP(AB52,'標準様式１シフト記号表（勤務時間帯）'!$D$6:$X$47,21,FALSE()))</f>
        <v/>
      </c>
      <c r="AC53" s="795" t="str">
        <f aca="false">IF(AC52="","",VLOOKUP(AC52,'標準様式１シフト記号表（勤務時間帯）'!$D$6:$X$47,21,FALSE()))</f>
        <v/>
      </c>
      <c r="AD53" s="795" t="str">
        <f aca="false">IF(AD52="","",VLOOKUP(AD52,'標準様式１シフト記号表（勤務時間帯）'!$D$6:$X$47,21,FALSE()))</f>
        <v/>
      </c>
      <c r="AE53" s="795" t="str">
        <f aca="false">IF(AE52="","",VLOOKUP(AE52,'標準様式１シフト記号表（勤務時間帯）'!$D$6:$X$47,21,FALSE()))</f>
        <v/>
      </c>
      <c r="AF53" s="795" t="str">
        <f aca="false">IF(AF52="","",VLOOKUP(AF52,'標準様式１シフト記号表（勤務時間帯）'!$D$6:$X$47,21,FALSE()))</f>
        <v/>
      </c>
      <c r="AG53" s="795" t="str">
        <f aca="false">IF(AG52="","",VLOOKUP(AG52,'標準様式１シフト記号表（勤務時間帯）'!$D$6:$X$47,21,FALSE()))</f>
        <v/>
      </c>
      <c r="AH53" s="796" t="str">
        <f aca="false">IF(AH52="","",VLOOKUP(AH52,'標準様式１シフト記号表（勤務時間帯）'!$D$6:$X$47,21,FALSE()))</f>
        <v/>
      </c>
      <c r="AI53" s="794" t="str">
        <f aca="false">IF(AI52="","",VLOOKUP(AI52,'標準様式１シフト記号表（勤務時間帯）'!$D$6:$X$47,21,FALSE()))</f>
        <v/>
      </c>
      <c r="AJ53" s="795" t="str">
        <f aca="false">IF(AJ52="","",VLOOKUP(AJ52,'標準様式１シフト記号表（勤務時間帯）'!$D$6:$X$47,21,FALSE()))</f>
        <v/>
      </c>
      <c r="AK53" s="795" t="str">
        <f aca="false">IF(AK52="","",VLOOKUP(AK52,'標準様式１シフト記号表（勤務時間帯）'!$D$6:$X$47,21,FALSE()))</f>
        <v/>
      </c>
      <c r="AL53" s="795" t="str">
        <f aca="false">IF(AL52="","",VLOOKUP(AL52,'標準様式１シフト記号表（勤務時間帯）'!$D$6:$X$47,21,FALSE()))</f>
        <v/>
      </c>
      <c r="AM53" s="795" t="str">
        <f aca="false">IF(AM52="","",VLOOKUP(AM52,'標準様式１シフト記号表（勤務時間帯）'!$D$6:$X$47,21,FALSE()))</f>
        <v/>
      </c>
      <c r="AN53" s="795" t="str">
        <f aca="false">IF(AN52="","",VLOOKUP(AN52,'標準様式１シフト記号表（勤務時間帯）'!$D$6:$X$47,21,FALSE()))</f>
        <v/>
      </c>
      <c r="AO53" s="796" t="str">
        <f aca="false">IF(AO52="","",VLOOKUP(AO52,'標準様式１シフト記号表（勤務時間帯）'!$D$6:$X$47,21,FALSE()))</f>
        <v/>
      </c>
      <c r="AP53" s="794" t="str">
        <f aca="false">IF(AP52="","",VLOOKUP(AP52,'標準様式１シフト記号表（勤務時間帯）'!$D$6:$X$47,21,FALSE()))</f>
        <v/>
      </c>
      <c r="AQ53" s="795" t="str">
        <f aca="false">IF(AQ52="","",VLOOKUP(AQ52,'標準様式１シフト記号表（勤務時間帯）'!$D$6:$X$47,21,FALSE()))</f>
        <v/>
      </c>
      <c r="AR53" s="795" t="str">
        <f aca="false">IF(AR52="","",VLOOKUP(AR52,'標準様式１シフト記号表（勤務時間帯）'!$D$6:$X$47,21,FALSE()))</f>
        <v/>
      </c>
      <c r="AS53" s="795" t="str">
        <f aca="false">IF(AS52="","",VLOOKUP(AS52,'標準様式１シフト記号表（勤務時間帯）'!$D$6:$X$47,21,FALSE()))</f>
        <v/>
      </c>
      <c r="AT53" s="795" t="str">
        <f aca="false">IF(AT52="","",VLOOKUP(AT52,'標準様式１シフト記号表（勤務時間帯）'!$D$6:$X$47,21,FALSE()))</f>
        <v/>
      </c>
      <c r="AU53" s="795" t="str">
        <f aca="false">IF(AU52="","",VLOOKUP(AU52,'標準様式１シフト記号表（勤務時間帯）'!$D$6:$X$47,21,FALSE()))</f>
        <v/>
      </c>
      <c r="AV53" s="796" t="str">
        <f aca="false">IF(AV52="","",VLOOKUP(AV52,'標準様式１シフト記号表（勤務時間帯）'!$D$6:$X$47,21,FALSE()))</f>
        <v/>
      </c>
      <c r="AW53" s="794" t="str">
        <f aca="false">IF(AW52="","",VLOOKUP(AW52,'標準様式１シフト記号表（勤務時間帯）'!$D$6:$X$47,21,FALSE()))</f>
        <v/>
      </c>
      <c r="AX53" s="795" t="str">
        <f aca="false">IF(AX52="","",VLOOKUP(AX52,'標準様式１シフト記号表（勤務時間帯）'!$D$6:$X$47,21,FALSE()))</f>
        <v/>
      </c>
      <c r="AY53" s="795" t="str">
        <f aca="false">IF(AY52="","",VLOOKUP(AY52,'標準様式１シフト記号表（勤務時間帯）'!$D$6:$X$47,21,FALSE()))</f>
        <v/>
      </c>
      <c r="AZ53" s="797" t="n">
        <f aca="false">IF($BC$4="４週",SUM(U53:AV53),IF($BC$4="暦月",SUM(U53:AY53),""))</f>
        <v>0</v>
      </c>
      <c r="BA53" s="797"/>
      <c r="BB53" s="798" t="n">
        <f aca="false">IF($BC$4="４週",AZ53/4,IF($BC$4="暦月",(AZ53/($BC$9/7)),""))</f>
        <v>0</v>
      </c>
      <c r="BC53" s="798"/>
      <c r="BD53" s="826"/>
      <c r="BE53" s="826"/>
      <c r="BF53" s="826"/>
      <c r="BG53" s="826"/>
      <c r="BH53" s="826"/>
    </row>
    <row r="54" customFormat="false" ht="20.25" hidden="false" customHeight="true" outlineLevel="0" collapsed="false">
      <c r="B54" s="799"/>
      <c r="C54" s="812"/>
      <c r="D54" s="812"/>
      <c r="E54" s="812"/>
      <c r="F54" s="800"/>
      <c r="G54" s="801" t="n">
        <f aca="false">C52</f>
        <v>0</v>
      </c>
      <c r="H54" s="827"/>
      <c r="I54" s="815"/>
      <c r="J54" s="815"/>
      <c r="K54" s="815"/>
      <c r="L54" s="815"/>
      <c r="M54" s="816"/>
      <c r="N54" s="816"/>
      <c r="O54" s="816"/>
      <c r="P54" s="835" t="s">
        <v>673</v>
      </c>
      <c r="Q54" s="836"/>
      <c r="R54" s="836"/>
      <c r="S54" s="837"/>
      <c r="T54" s="838"/>
      <c r="U54" s="806" t="str">
        <f aca="false">IF(U52="","",VLOOKUP(U52,'標準様式１シフト記号表（勤務時間帯）'!$D$6:$Z$47,23,FALSE()))</f>
        <v/>
      </c>
      <c r="V54" s="807" t="str">
        <f aca="false">IF(V52="","",VLOOKUP(V52,'標準様式１シフト記号表（勤務時間帯）'!$D$6:$Z$47,23,FALSE()))</f>
        <v/>
      </c>
      <c r="W54" s="807" t="str">
        <f aca="false">IF(W52="","",VLOOKUP(W52,'標準様式１シフト記号表（勤務時間帯）'!$D$6:$Z$47,23,FALSE()))</f>
        <v/>
      </c>
      <c r="X54" s="807" t="str">
        <f aca="false">IF(X52="","",VLOOKUP(X52,'標準様式１シフト記号表（勤務時間帯）'!$D$6:$Z$47,23,FALSE()))</f>
        <v/>
      </c>
      <c r="Y54" s="807" t="str">
        <f aca="false">IF(Y52="","",VLOOKUP(Y52,'標準様式１シフト記号表（勤務時間帯）'!$D$6:$Z$47,23,FALSE()))</f>
        <v/>
      </c>
      <c r="Z54" s="807" t="str">
        <f aca="false">IF(Z52="","",VLOOKUP(Z52,'標準様式１シフト記号表（勤務時間帯）'!$D$6:$Z$47,23,FALSE()))</f>
        <v/>
      </c>
      <c r="AA54" s="808" t="str">
        <f aca="false">IF(AA52="","",VLOOKUP(AA52,'標準様式１シフト記号表（勤務時間帯）'!$D$6:$Z$47,23,FALSE()))</f>
        <v/>
      </c>
      <c r="AB54" s="806" t="str">
        <f aca="false">IF(AB52="","",VLOOKUP(AB52,'標準様式１シフト記号表（勤務時間帯）'!$D$6:$Z$47,23,FALSE()))</f>
        <v/>
      </c>
      <c r="AC54" s="807" t="str">
        <f aca="false">IF(AC52="","",VLOOKUP(AC52,'標準様式１シフト記号表（勤務時間帯）'!$D$6:$Z$47,23,FALSE()))</f>
        <v/>
      </c>
      <c r="AD54" s="807" t="str">
        <f aca="false">IF(AD52="","",VLOOKUP(AD52,'標準様式１シフト記号表（勤務時間帯）'!$D$6:$Z$47,23,FALSE()))</f>
        <v/>
      </c>
      <c r="AE54" s="807" t="str">
        <f aca="false">IF(AE52="","",VLOOKUP(AE52,'標準様式１シフト記号表（勤務時間帯）'!$D$6:$Z$47,23,FALSE()))</f>
        <v/>
      </c>
      <c r="AF54" s="807" t="str">
        <f aca="false">IF(AF52="","",VLOOKUP(AF52,'標準様式１シフト記号表（勤務時間帯）'!$D$6:$Z$47,23,FALSE()))</f>
        <v/>
      </c>
      <c r="AG54" s="807" t="str">
        <f aca="false">IF(AG52="","",VLOOKUP(AG52,'標準様式１シフト記号表（勤務時間帯）'!$D$6:$Z$47,23,FALSE()))</f>
        <v/>
      </c>
      <c r="AH54" s="808" t="str">
        <f aca="false">IF(AH52="","",VLOOKUP(AH52,'標準様式１シフト記号表（勤務時間帯）'!$D$6:$Z$47,23,FALSE()))</f>
        <v/>
      </c>
      <c r="AI54" s="806" t="str">
        <f aca="false">IF(AI52="","",VLOOKUP(AI52,'標準様式１シフト記号表（勤務時間帯）'!$D$6:$Z$47,23,FALSE()))</f>
        <v/>
      </c>
      <c r="AJ54" s="807" t="str">
        <f aca="false">IF(AJ52="","",VLOOKUP(AJ52,'標準様式１シフト記号表（勤務時間帯）'!$D$6:$Z$47,23,FALSE()))</f>
        <v/>
      </c>
      <c r="AK54" s="807" t="str">
        <f aca="false">IF(AK52="","",VLOOKUP(AK52,'標準様式１シフト記号表（勤務時間帯）'!$D$6:$Z$47,23,FALSE()))</f>
        <v/>
      </c>
      <c r="AL54" s="807" t="str">
        <f aca="false">IF(AL52="","",VLOOKUP(AL52,'標準様式１シフト記号表（勤務時間帯）'!$D$6:$Z$47,23,FALSE()))</f>
        <v/>
      </c>
      <c r="AM54" s="807" t="str">
        <f aca="false">IF(AM52="","",VLOOKUP(AM52,'標準様式１シフト記号表（勤務時間帯）'!$D$6:$Z$47,23,FALSE()))</f>
        <v/>
      </c>
      <c r="AN54" s="807" t="str">
        <f aca="false">IF(AN52="","",VLOOKUP(AN52,'標準様式１シフト記号表（勤務時間帯）'!$D$6:$Z$47,23,FALSE()))</f>
        <v/>
      </c>
      <c r="AO54" s="808" t="str">
        <f aca="false">IF(AO52="","",VLOOKUP(AO52,'標準様式１シフト記号表（勤務時間帯）'!$D$6:$Z$47,23,FALSE()))</f>
        <v/>
      </c>
      <c r="AP54" s="806" t="str">
        <f aca="false">IF(AP52="","",VLOOKUP(AP52,'標準様式１シフト記号表（勤務時間帯）'!$D$6:$Z$47,23,FALSE()))</f>
        <v/>
      </c>
      <c r="AQ54" s="807" t="str">
        <f aca="false">IF(AQ52="","",VLOOKUP(AQ52,'標準様式１シフト記号表（勤務時間帯）'!$D$6:$Z$47,23,FALSE()))</f>
        <v/>
      </c>
      <c r="AR54" s="807" t="str">
        <f aca="false">IF(AR52="","",VLOOKUP(AR52,'標準様式１シフト記号表（勤務時間帯）'!$D$6:$Z$47,23,FALSE()))</f>
        <v/>
      </c>
      <c r="AS54" s="807" t="str">
        <f aca="false">IF(AS52="","",VLOOKUP(AS52,'標準様式１シフト記号表（勤務時間帯）'!$D$6:$Z$47,23,FALSE()))</f>
        <v/>
      </c>
      <c r="AT54" s="807" t="str">
        <f aca="false">IF(AT52="","",VLOOKUP(AT52,'標準様式１シフト記号表（勤務時間帯）'!$D$6:$Z$47,23,FALSE()))</f>
        <v/>
      </c>
      <c r="AU54" s="807" t="str">
        <f aca="false">IF(AU52="","",VLOOKUP(AU52,'標準様式１シフト記号表（勤務時間帯）'!$D$6:$Z$47,23,FALSE()))</f>
        <v/>
      </c>
      <c r="AV54" s="808" t="str">
        <f aca="false">IF(AV52="","",VLOOKUP(AV52,'標準様式１シフト記号表（勤務時間帯）'!$D$6:$Z$47,23,FALSE()))</f>
        <v/>
      </c>
      <c r="AW54" s="806" t="str">
        <f aca="false">IF(AW52="","",VLOOKUP(AW52,'標準様式１シフト記号表（勤務時間帯）'!$D$6:$Z$47,23,FALSE()))</f>
        <v/>
      </c>
      <c r="AX54" s="807" t="str">
        <f aca="false">IF(AX52="","",VLOOKUP(AX52,'標準様式１シフト記号表（勤務時間帯）'!$D$6:$Z$47,23,FALSE()))</f>
        <v/>
      </c>
      <c r="AY54" s="807" t="str">
        <f aca="false">IF(AY52="","",VLOOKUP(AY52,'標準様式１シフト記号表（勤務時間帯）'!$D$6:$Z$47,23,FALSE()))</f>
        <v/>
      </c>
      <c r="AZ54" s="809" t="n">
        <f aca="false">IF($BC$4="４週",SUM(U54:AV54),IF($BC$4="暦月",SUM(U54:AY54),""))</f>
        <v>0</v>
      </c>
      <c r="BA54" s="809"/>
      <c r="BB54" s="810" t="n">
        <f aca="false">IF($BC$4="４週",AZ54/4,IF($BC$4="暦月",(AZ54/($BC$9/7)),""))</f>
        <v>0</v>
      </c>
      <c r="BC54" s="810"/>
      <c r="BD54" s="826"/>
      <c r="BE54" s="826"/>
      <c r="BF54" s="826"/>
      <c r="BG54" s="826"/>
      <c r="BH54" s="826"/>
    </row>
    <row r="55" customFormat="false" ht="20.25" hidden="false" customHeight="true" outlineLevel="0" collapsed="false">
      <c r="B55" s="811"/>
      <c r="C55" s="812"/>
      <c r="D55" s="812"/>
      <c r="E55" s="812"/>
      <c r="F55" s="788"/>
      <c r="G55" s="789"/>
      <c r="H55" s="827"/>
      <c r="I55" s="815"/>
      <c r="J55" s="815"/>
      <c r="K55" s="815"/>
      <c r="L55" s="815"/>
      <c r="M55" s="816"/>
      <c r="N55" s="816"/>
      <c r="O55" s="816"/>
      <c r="P55" s="817" t="s">
        <v>671</v>
      </c>
      <c r="Q55" s="828"/>
      <c r="R55" s="828"/>
      <c r="S55" s="829"/>
      <c r="T55" s="834"/>
      <c r="U55" s="821"/>
      <c r="V55" s="822"/>
      <c r="W55" s="822"/>
      <c r="X55" s="822"/>
      <c r="Y55" s="822"/>
      <c r="Z55" s="822"/>
      <c r="AA55" s="823"/>
      <c r="AB55" s="821"/>
      <c r="AC55" s="822"/>
      <c r="AD55" s="822"/>
      <c r="AE55" s="822"/>
      <c r="AF55" s="822"/>
      <c r="AG55" s="822"/>
      <c r="AH55" s="823"/>
      <c r="AI55" s="821"/>
      <c r="AJ55" s="822"/>
      <c r="AK55" s="822"/>
      <c r="AL55" s="822"/>
      <c r="AM55" s="822"/>
      <c r="AN55" s="822"/>
      <c r="AO55" s="823"/>
      <c r="AP55" s="821"/>
      <c r="AQ55" s="822"/>
      <c r="AR55" s="822"/>
      <c r="AS55" s="822"/>
      <c r="AT55" s="822"/>
      <c r="AU55" s="822"/>
      <c r="AV55" s="823"/>
      <c r="AW55" s="821"/>
      <c r="AX55" s="822"/>
      <c r="AY55" s="822"/>
      <c r="AZ55" s="824"/>
      <c r="BA55" s="824"/>
      <c r="BB55" s="825"/>
      <c r="BC55" s="825"/>
      <c r="BD55" s="826"/>
      <c r="BE55" s="826"/>
      <c r="BF55" s="826"/>
      <c r="BG55" s="826"/>
      <c r="BH55" s="826"/>
    </row>
    <row r="56" customFormat="false" ht="20.25" hidden="false" customHeight="true" outlineLevel="0" collapsed="false">
      <c r="B56" s="787" t="n">
        <f aca="false">B53+1</f>
        <v>12</v>
      </c>
      <c r="C56" s="812"/>
      <c r="D56" s="812"/>
      <c r="E56" s="812"/>
      <c r="F56" s="788" t="n">
        <f aca="false">C55</f>
        <v>0</v>
      </c>
      <c r="G56" s="789"/>
      <c r="H56" s="827"/>
      <c r="I56" s="815"/>
      <c r="J56" s="815"/>
      <c r="K56" s="815"/>
      <c r="L56" s="815"/>
      <c r="M56" s="816"/>
      <c r="N56" s="816"/>
      <c r="O56" s="816"/>
      <c r="P56" s="790" t="s">
        <v>672</v>
      </c>
      <c r="Q56" s="791"/>
      <c r="R56" s="791"/>
      <c r="S56" s="792"/>
      <c r="T56" s="793"/>
      <c r="U56" s="794" t="str">
        <f aca="false">IF(U55="","",VLOOKUP(U55,'標準様式１シフト記号表（勤務時間帯）'!$D$6:$X$47,21,FALSE()))</f>
        <v/>
      </c>
      <c r="V56" s="795" t="str">
        <f aca="false">IF(V55="","",VLOOKUP(V55,'標準様式１シフト記号表（勤務時間帯）'!$D$6:$X$47,21,FALSE()))</f>
        <v/>
      </c>
      <c r="W56" s="795" t="str">
        <f aca="false">IF(W55="","",VLOOKUP(W55,'標準様式１シフト記号表（勤務時間帯）'!$D$6:$X$47,21,FALSE()))</f>
        <v/>
      </c>
      <c r="X56" s="795" t="str">
        <f aca="false">IF(X55="","",VLOOKUP(X55,'標準様式１シフト記号表（勤務時間帯）'!$D$6:$X$47,21,FALSE()))</f>
        <v/>
      </c>
      <c r="Y56" s="795" t="str">
        <f aca="false">IF(Y55="","",VLOOKUP(Y55,'標準様式１シフト記号表（勤務時間帯）'!$D$6:$X$47,21,FALSE()))</f>
        <v/>
      </c>
      <c r="Z56" s="795" t="str">
        <f aca="false">IF(Z55="","",VLOOKUP(Z55,'標準様式１シフト記号表（勤務時間帯）'!$D$6:$X$47,21,FALSE()))</f>
        <v/>
      </c>
      <c r="AA56" s="796" t="str">
        <f aca="false">IF(AA55="","",VLOOKUP(AA55,'標準様式１シフト記号表（勤務時間帯）'!$D$6:$X$47,21,FALSE()))</f>
        <v/>
      </c>
      <c r="AB56" s="794" t="str">
        <f aca="false">IF(AB55="","",VLOOKUP(AB55,'標準様式１シフト記号表（勤務時間帯）'!$D$6:$X$47,21,FALSE()))</f>
        <v/>
      </c>
      <c r="AC56" s="795" t="str">
        <f aca="false">IF(AC55="","",VLOOKUP(AC55,'標準様式１シフト記号表（勤務時間帯）'!$D$6:$X$47,21,FALSE()))</f>
        <v/>
      </c>
      <c r="AD56" s="795" t="str">
        <f aca="false">IF(AD55="","",VLOOKUP(AD55,'標準様式１シフト記号表（勤務時間帯）'!$D$6:$X$47,21,FALSE()))</f>
        <v/>
      </c>
      <c r="AE56" s="795" t="str">
        <f aca="false">IF(AE55="","",VLOOKUP(AE55,'標準様式１シフト記号表（勤務時間帯）'!$D$6:$X$47,21,FALSE()))</f>
        <v/>
      </c>
      <c r="AF56" s="795" t="str">
        <f aca="false">IF(AF55="","",VLOOKUP(AF55,'標準様式１シフト記号表（勤務時間帯）'!$D$6:$X$47,21,FALSE()))</f>
        <v/>
      </c>
      <c r="AG56" s="795" t="str">
        <f aca="false">IF(AG55="","",VLOOKUP(AG55,'標準様式１シフト記号表（勤務時間帯）'!$D$6:$X$47,21,FALSE()))</f>
        <v/>
      </c>
      <c r="AH56" s="796" t="str">
        <f aca="false">IF(AH55="","",VLOOKUP(AH55,'標準様式１シフト記号表（勤務時間帯）'!$D$6:$X$47,21,FALSE()))</f>
        <v/>
      </c>
      <c r="AI56" s="794" t="str">
        <f aca="false">IF(AI55="","",VLOOKUP(AI55,'標準様式１シフト記号表（勤務時間帯）'!$D$6:$X$47,21,FALSE()))</f>
        <v/>
      </c>
      <c r="AJ56" s="795" t="str">
        <f aca="false">IF(AJ55="","",VLOOKUP(AJ55,'標準様式１シフト記号表（勤務時間帯）'!$D$6:$X$47,21,FALSE()))</f>
        <v/>
      </c>
      <c r="AK56" s="795" t="str">
        <f aca="false">IF(AK55="","",VLOOKUP(AK55,'標準様式１シフト記号表（勤務時間帯）'!$D$6:$X$47,21,FALSE()))</f>
        <v/>
      </c>
      <c r="AL56" s="795" t="str">
        <f aca="false">IF(AL55="","",VLOOKUP(AL55,'標準様式１シフト記号表（勤務時間帯）'!$D$6:$X$47,21,FALSE()))</f>
        <v/>
      </c>
      <c r="AM56" s="795" t="str">
        <f aca="false">IF(AM55="","",VLOOKUP(AM55,'標準様式１シフト記号表（勤務時間帯）'!$D$6:$X$47,21,FALSE()))</f>
        <v/>
      </c>
      <c r="AN56" s="795" t="str">
        <f aca="false">IF(AN55="","",VLOOKUP(AN55,'標準様式１シフト記号表（勤務時間帯）'!$D$6:$X$47,21,FALSE()))</f>
        <v/>
      </c>
      <c r="AO56" s="796" t="str">
        <f aca="false">IF(AO55="","",VLOOKUP(AO55,'標準様式１シフト記号表（勤務時間帯）'!$D$6:$X$47,21,FALSE()))</f>
        <v/>
      </c>
      <c r="AP56" s="794" t="str">
        <f aca="false">IF(AP55="","",VLOOKUP(AP55,'標準様式１シフト記号表（勤務時間帯）'!$D$6:$X$47,21,FALSE()))</f>
        <v/>
      </c>
      <c r="AQ56" s="795" t="str">
        <f aca="false">IF(AQ55="","",VLOOKUP(AQ55,'標準様式１シフト記号表（勤務時間帯）'!$D$6:$X$47,21,FALSE()))</f>
        <v/>
      </c>
      <c r="AR56" s="795" t="str">
        <f aca="false">IF(AR55="","",VLOOKUP(AR55,'標準様式１シフト記号表（勤務時間帯）'!$D$6:$X$47,21,FALSE()))</f>
        <v/>
      </c>
      <c r="AS56" s="795" t="str">
        <f aca="false">IF(AS55="","",VLOOKUP(AS55,'標準様式１シフト記号表（勤務時間帯）'!$D$6:$X$47,21,FALSE()))</f>
        <v/>
      </c>
      <c r="AT56" s="795" t="str">
        <f aca="false">IF(AT55="","",VLOOKUP(AT55,'標準様式１シフト記号表（勤務時間帯）'!$D$6:$X$47,21,FALSE()))</f>
        <v/>
      </c>
      <c r="AU56" s="795" t="str">
        <f aca="false">IF(AU55="","",VLOOKUP(AU55,'標準様式１シフト記号表（勤務時間帯）'!$D$6:$X$47,21,FALSE()))</f>
        <v/>
      </c>
      <c r="AV56" s="796" t="str">
        <f aca="false">IF(AV55="","",VLOOKUP(AV55,'標準様式１シフト記号表（勤務時間帯）'!$D$6:$X$47,21,FALSE()))</f>
        <v/>
      </c>
      <c r="AW56" s="794" t="str">
        <f aca="false">IF(AW55="","",VLOOKUP(AW55,'標準様式１シフト記号表（勤務時間帯）'!$D$6:$X$47,21,FALSE()))</f>
        <v/>
      </c>
      <c r="AX56" s="795" t="str">
        <f aca="false">IF(AX55="","",VLOOKUP(AX55,'標準様式１シフト記号表（勤務時間帯）'!$D$6:$X$47,21,FALSE()))</f>
        <v/>
      </c>
      <c r="AY56" s="795" t="str">
        <f aca="false">IF(AY55="","",VLOOKUP(AY55,'標準様式１シフト記号表（勤務時間帯）'!$D$6:$X$47,21,FALSE()))</f>
        <v/>
      </c>
      <c r="AZ56" s="797" t="n">
        <f aca="false">IF($BC$4="４週",SUM(U56:AV56),IF($BC$4="暦月",SUM(U56:AY56),""))</f>
        <v>0</v>
      </c>
      <c r="BA56" s="797"/>
      <c r="BB56" s="798" t="n">
        <f aca="false">IF($BC$4="４週",AZ56/4,IF($BC$4="暦月",(AZ56/($BC$9/7)),""))</f>
        <v>0</v>
      </c>
      <c r="BC56" s="798"/>
      <c r="BD56" s="826"/>
      <c r="BE56" s="826"/>
      <c r="BF56" s="826"/>
      <c r="BG56" s="826"/>
      <c r="BH56" s="826"/>
    </row>
    <row r="57" customFormat="false" ht="20.25" hidden="false" customHeight="true" outlineLevel="0" collapsed="false">
      <c r="B57" s="799"/>
      <c r="C57" s="812"/>
      <c r="D57" s="812"/>
      <c r="E57" s="812"/>
      <c r="F57" s="800"/>
      <c r="G57" s="801" t="n">
        <f aca="false">C55</f>
        <v>0</v>
      </c>
      <c r="H57" s="827"/>
      <c r="I57" s="815"/>
      <c r="J57" s="815"/>
      <c r="K57" s="815"/>
      <c r="L57" s="815"/>
      <c r="M57" s="816"/>
      <c r="N57" s="816"/>
      <c r="O57" s="816"/>
      <c r="P57" s="835" t="s">
        <v>673</v>
      </c>
      <c r="Q57" s="836"/>
      <c r="R57" s="836"/>
      <c r="S57" s="837"/>
      <c r="T57" s="838"/>
      <c r="U57" s="806" t="str">
        <f aca="false">IF(U55="","",VLOOKUP(U55,'標準様式１シフト記号表（勤務時間帯）'!$D$6:$Z$47,23,FALSE()))</f>
        <v/>
      </c>
      <c r="V57" s="807" t="str">
        <f aca="false">IF(V55="","",VLOOKUP(V55,'標準様式１シフト記号表（勤務時間帯）'!$D$6:$Z$47,23,FALSE()))</f>
        <v/>
      </c>
      <c r="W57" s="807" t="str">
        <f aca="false">IF(W55="","",VLOOKUP(W55,'標準様式１シフト記号表（勤務時間帯）'!$D$6:$Z$47,23,FALSE()))</f>
        <v/>
      </c>
      <c r="X57" s="807" t="str">
        <f aca="false">IF(X55="","",VLOOKUP(X55,'標準様式１シフト記号表（勤務時間帯）'!$D$6:$Z$47,23,FALSE()))</f>
        <v/>
      </c>
      <c r="Y57" s="807" t="str">
        <f aca="false">IF(Y55="","",VLOOKUP(Y55,'標準様式１シフト記号表（勤務時間帯）'!$D$6:$Z$47,23,FALSE()))</f>
        <v/>
      </c>
      <c r="Z57" s="807" t="str">
        <f aca="false">IF(Z55="","",VLOOKUP(Z55,'標準様式１シフト記号表（勤務時間帯）'!$D$6:$Z$47,23,FALSE()))</f>
        <v/>
      </c>
      <c r="AA57" s="808" t="str">
        <f aca="false">IF(AA55="","",VLOOKUP(AA55,'標準様式１シフト記号表（勤務時間帯）'!$D$6:$Z$47,23,FALSE()))</f>
        <v/>
      </c>
      <c r="AB57" s="806" t="str">
        <f aca="false">IF(AB55="","",VLOOKUP(AB55,'標準様式１シフト記号表（勤務時間帯）'!$D$6:$Z$47,23,FALSE()))</f>
        <v/>
      </c>
      <c r="AC57" s="807" t="str">
        <f aca="false">IF(AC55="","",VLOOKUP(AC55,'標準様式１シフト記号表（勤務時間帯）'!$D$6:$Z$47,23,FALSE()))</f>
        <v/>
      </c>
      <c r="AD57" s="807" t="str">
        <f aca="false">IF(AD55="","",VLOOKUP(AD55,'標準様式１シフト記号表（勤務時間帯）'!$D$6:$Z$47,23,FALSE()))</f>
        <v/>
      </c>
      <c r="AE57" s="807" t="str">
        <f aca="false">IF(AE55="","",VLOOKUP(AE55,'標準様式１シフト記号表（勤務時間帯）'!$D$6:$Z$47,23,FALSE()))</f>
        <v/>
      </c>
      <c r="AF57" s="807" t="str">
        <f aca="false">IF(AF55="","",VLOOKUP(AF55,'標準様式１シフト記号表（勤務時間帯）'!$D$6:$Z$47,23,FALSE()))</f>
        <v/>
      </c>
      <c r="AG57" s="807" t="str">
        <f aca="false">IF(AG55="","",VLOOKUP(AG55,'標準様式１シフト記号表（勤務時間帯）'!$D$6:$Z$47,23,FALSE()))</f>
        <v/>
      </c>
      <c r="AH57" s="808" t="str">
        <f aca="false">IF(AH55="","",VLOOKUP(AH55,'標準様式１シフト記号表（勤務時間帯）'!$D$6:$Z$47,23,FALSE()))</f>
        <v/>
      </c>
      <c r="AI57" s="806" t="str">
        <f aca="false">IF(AI55="","",VLOOKUP(AI55,'標準様式１シフト記号表（勤務時間帯）'!$D$6:$Z$47,23,FALSE()))</f>
        <v/>
      </c>
      <c r="AJ57" s="807" t="str">
        <f aca="false">IF(AJ55="","",VLOOKUP(AJ55,'標準様式１シフト記号表（勤務時間帯）'!$D$6:$Z$47,23,FALSE()))</f>
        <v/>
      </c>
      <c r="AK57" s="807" t="str">
        <f aca="false">IF(AK55="","",VLOOKUP(AK55,'標準様式１シフト記号表（勤務時間帯）'!$D$6:$Z$47,23,FALSE()))</f>
        <v/>
      </c>
      <c r="AL57" s="807" t="str">
        <f aca="false">IF(AL55="","",VLOOKUP(AL55,'標準様式１シフト記号表（勤務時間帯）'!$D$6:$Z$47,23,FALSE()))</f>
        <v/>
      </c>
      <c r="AM57" s="807" t="str">
        <f aca="false">IF(AM55="","",VLOOKUP(AM55,'標準様式１シフト記号表（勤務時間帯）'!$D$6:$Z$47,23,FALSE()))</f>
        <v/>
      </c>
      <c r="AN57" s="807" t="str">
        <f aca="false">IF(AN55="","",VLOOKUP(AN55,'標準様式１シフト記号表（勤務時間帯）'!$D$6:$Z$47,23,FALSE()))</f>
        <v/>
      </c>
      <c r="AO57" s="808" t="str">
        <f aca="false">IF(AO55="","",VLOOKUP(AO55,'標準様式１シフト記号表（勤務時間帯）'!$D$6:$Z$47,23,FALSE()))</f>
        <v/>
      </c>
      <c r="AP57" s="806" t="str">
        <f aca="false">IF(AP55="","",VLOOKUP(AP55,'標準様式１シフト記号表（勤務時間帯）'!$D$6:$Z$47,23,FALSE()))</f>
        <v/>
      </c>
      <c r="AQ57" s="807" t="str">
        <f aca="false">IF(AQ55="","",VLOOKUP(AQ55,'標準様式１シフト記号表（勤務時間帯）'!$D$6:$Z$47,23,FALSE()))</f>
        <v/>
      </c>
      <c r="AR57" s="807" t="str">
        <f aca="false">IF(AR55="","",VLOOKUP(AR55,'標準様式１シフト記号表（勤務時間帯）'!$D$6:$Z$47,23,FALSE()))</f>
        <v/>
      </c>
      <c r="AS57" s="807" t="str">
        <f aca="false">IF(AS55="","",VLOOKUP(AS55,'標準様式１シフト記号表（勤務時間帯）'!$D$6:$Z$47,23,FALSE()))</f>
        <v/>
      </c>
      <c r="AT57" s="807" t="str">
        <f aca="false">IF(AT55="","",VLOOKUP(AT55,'標準様式１シフト記号表（勤務時間帯）'!$D$6:$Z$47,23,FALSE()))</f>
        <v/>
      </c>
      <c r="AU57" s="807" t="str">
        <f aca="false">IF(AU55="","",VLOOKUP(AU55,'標準様式１シフト記号表（勤務時間帯）'!$D$6:$Z$47,23,FALSE()))</f>
        <v/>
      </c>
      <c r="AV57" s="808" t="str">
        <f aca="false">IF(AV55="","",VLOOKUP(AV55,'標準様式１シフト記号表（勤務時間帯）'!$D$6:$Z$47,23,FALSE()))</f>
        <v/>
      </c>
      <c r="AW57" s="806" t="str">
        <f aca="false">IF(AW55="","",VLOOKUP(AW55,'標準様式１シフト記号表（勤務時間帯）'!$D$6:$Z$47,23,FALSE()))</f>
        <v/>
      </c>
      <c r="AX57" s="807" t="str">
        <f aca="false">IF(AX55="","",VLOOKUP(AX55,'標準様式１シフト記号表（勤務時間帯）'!$D$6:$Z$47,23,FALSE()))</f>
        <v/>
      </c>
      <c r="AY57" s="807" t="str">
        <f aca="false">IF(AY55="","",VLOOKUP(AY55,'標準様式１シフト記号表（勤務時間帯）'!$D$6:$Z$47,23,FALSE()))</f>
        <v/>
      </c>
      <c r="AZ57" s="809" t="n">
        <f aca="false">IF($BC$4="４週",SUM(U57:AV57),IF($BC$4="暦月",SUM(U57:AY57),""))</f>
        <v>0</v>
      </c>
      <c r="BA57" s="809"/>
      <c r="BB57" s="810" t="n">
        <f aca="false">IF($BC$4="４週",AZ57/4,IF($BC$4="暦月",(AZ57/($BC$9/7)),""))</f>
        <v>0</v>
      </c>
      <c r="BC57" s="810"/>
      <c r="BD57" s="826"/>
      <c r="BE57" s="826"/>
      <c r="BF57" s="826"/>
      <c r="BG57" s="826"/>
      <c r="BH57" s="826"/>
    </row>
    <row r="58" customFormat="false" ht="20.25" hidden="false" customHeight="true" outlineLevel="0" collapsed="false">
      <c r="B58" s="811"/>
      <c r="C58" s="812"/>
      <c r="D58" s="812"/>
      <c r="E58" s="812"/>
      <c r="F58" s="788"/>
      <c r="G58" s="789"/>
      <c r="H58" s="827"/>
      <c r="I58" s="815"/>
      <c r="J58" s="815"/>
      <c r="K58" s="815"/>
      <c r="L58" s="815"/>
      <c r="M58" s="816"/>
      <c r="N58" s="816"/>
      <c r="O58" s="816"/>
      <c r="P58" s="817" t="s">
        <v>671</v>
      </c>
      <c r="Q58" s="828"/>
      <c r="R58" s="828"/>
      <c r="S58" s="829"/>
      <c r="T58" s="834"/>
      <c r="U58" s="821"/>
      <c r="V58" s="822"/>
      <c r="W58" s="822"/>
      <c r="X58" s="822"/>
      <c r="Y58" s="822"/>
      <c r="Z58" s="822"/>
      <c r="AA58" s="823"/>
      <c r="AB58" s="821"/>
      <c r="AC58" s="822"/>
      <c r="AD58" s="822"/>
      <c r="AE58" s="822"/>
      <c r="AF58" s="822"/>
      <c r="AG58" s="822"/>
      <c r="AH58" s="823"/>
      <c r="AI58" s="821"/>
      <c r="AJ58" s="822"/>
      <c r="AK58" s="822"/>
      <c r="AL58" s="822"/>
      <c r="AM58" s="822"/>
      <c r="AN58" s="822"/>
      <c r="AO58" s="823"/>
      <c r="AP58" s="821"/>
      <c r="AQ58" s="822"/>
      <c r="AR58" s="822"/>
      <c r="AS58" s="822"/>
      <c r="AT58" s="822"/>
      <c r="AU58" s="822"/>
      <c r="AV58" s="823"/>
      <c r="AW58" s="821"/>
      <c r="AX58" s="822"/>
      <c r="AY58" s="822"/>
      <c r="AZ58" s="824"/>
      <c r="BA58" s="824"/>
      <c r="BB58" s="825"/>
      <c r="BC58" s="825"/>
      <c r="BD58" s="826"/>
      <c r="BE58" s="826"/>
      <c r="BF58" s="826"/>
      <c r="BG58" s="826"/>
      <c r="BH58" s="826"/>
    </row>
    <row r="59" customFormat="false" ht="20.25" hidden="false" customHeight="true" outlineLevel="0" collapsed="false">
      <c r="B59" s="787" t="n">
        <f aca="false">B56+1</f>
        <v>13</v>
      </c>
      <c r="C59" s="812"/>
      <c r="D59" s="812"/>
      <c r="E59" s="812"/>
      <c r="F59" s="788" t="n">
        <f aca="false">C58</f>
        <v>0</v>
      </c>
      <c r="G59" s="789"/>
      <c r="H59" s="827"/>
      <c r="I59" s="815"/>
      <c r="J59" s="815"/>
      <c r="K59" s="815"/>
      <c r="L59" s="815"/>
      <c r="M59" s="816"/>
      <c r="N59" s="816"/>
      <c r="O59" s="816"/>
      <c r="P59" s="790" t="s">
        <v>672</v>
      </c>
      <c r="Q59" s="791"/>
      <c r="R59" s="791"/>
      <c r="S59" s="792"/>
      <c r="T59" s="793"/>
      <c r="U59" s="794" t="str">
        <f aca="false">IF(U58="","",VLOOKUP(U58,'標準様式１シフト記号表（勤務時間帯）'!$D$6:$X$47,21,FALSE()))</f>
        <v/>
      </c>
      <c r="V59" s="795" t="str">
        <f aca="false">IF(V58="","",VLOOKUP(V58,'標準様式１シフト記号表（勤務時間帯）'!$D$6:$X$47,21,FALSE()))</f>
        <v/>
      </c>
      <c r="W59" s="795" t="str">
        <f aca="false">IF(W58="","",VLOOKUP(W58,'標準様式１シフト記号表（勤務時間帯）'!$D$6:$X$47,21,FALSE()))</f>
        <v/>
      </c>
      <c r="X59" s="795" t="str">
        <f aca="false">IF(X58="","",VLOOKUP(X58,'標準様式１シフト記号表（勤務時間帯）'!$D$6:$X$47,21,FALSE()))</f>
        <v/>
      </c>
      <c r="Y59" s="795" t="str">
        <f aca="false">IF(Y58="","",VLOOKUP(Y58,'標準様式１シフト記号表（勤務時間帯）'!$D$6:$X$47,21,FALSE()))</f>
        <v/>
      </c>
      <c r="Z59" s="795" t="str">
        <f aca="false">IF(Z58="","",VLOOKUP(Z58,'標準様式１シフト記号表（勤務時間帯）'!$D$6:$X$47,21,FALSE()))</f>
        <v/>
      </c>
      <c r="AA59" s="796" t="str">
        <f aca="false">IF(AA58="","",VLOOKUP(AA58,'標準様式１シフト記号表（勤務時間帯）'!$D$6:$X$47,21,FALSE()))</f>
        <v/>
      </c>
      <c r="AB59" s="794" t="str">
        <f aca="false">IF(AB58="","",VLOOKUP(AB58,'標準様式１シフト記号表（勤務時間帯）'!$D$6:$X$47,21,FALSE()))</f>
        <v/>
      </c>
      <c r="AC59" s="795" t="str">
        <f aca="false">IF(AC58="","",VLOOKUP(AC58,'標準様式１シフト記号表（勤務時間帯）'!$D$6:$X$47,21,FALSE()))</f>
        <v/>
      </c>
      <c r="AD59" s="795" t="str">
        <f aca="false">IF(AD58="","",VLOOKUP(AD58,'標準様式１シフト記号表（勤務時間帯）'!$D$6:$X$47,21,FALSE()))</f>
        <v/>
      </c>
      <c r="AE59" s="795" t="str">
        <f aca="false">IF(AE58="","",VLOOKUP(AE58,'標準様式１シフト記号表（勤務時間帯）'!$D$6:$X$47,21,FALSE()))</f>
        <v/>
      </c>
      <c r="AF59" s="795" t="str">
        <f aca="false">IF(AF58="","",VLOOKUP(AF58,'標準様式１シフト記号表（勤務時間帯）'!$D$6:$X$47,21,FALSE()))</f>
        <v/>
      </c>
      <c r="AG59" s="795" t="str">
        <f aca="false">IF(AG58="","",VLOOKUP(AG58,'標準様式１シフト記号表（勤務時間帯）'!$D$6:$X$47,21,FALSE()))</f>
        <v/>
      </c>
      <c r="AH59" s="796" t="str">
        <f aca="false">IF(AH58="","",VLOOKUP(AH58,'標準様式１シフト記号表（勤務時間帯）'!$D$6:$X$47,21,FALSE()))</f>
        <v/>
      </c>
      <c r="AI59" s="794" t="str">
        <f aca="false">IF(AI58="","",VLOOKUP(AI58,'標準様式１シフト記号表（勤務時間帯）'!$D$6:$X$47,21,FALSE()))</f>
        <v/>
      </c>
      <c r="AJ59" s="795" t="str">
        <f aca="false">IF(AJ58="","",VLOOKUP(AJ58,'標準様式１シフト記号表（勤務時間帯）'!$D$6:$X$47,21,FALSE()))</f>
        <v/>
      </c>
      <c r="AK59" s="795" t="str">
        <f aca="false">IF(AK58="","",VLOOKUP(AK58,'標準様式１シフト記号表（勤務時間帯）'!$D$6:$X$47,21,FALSE()))</f>
        <v/>
      </c>
      <c r="AL59" s="795" t="str">
        <f aca="false">IF(AL58="","",VLOOKUP(AL58,'標準様式１シフト記号表（勤務時間帯）'!$D$6:$X$47,21,FALSE()))</f>
        <v/>
      </c>
      <c r="AM59" s="795" t="str">
        <f aca="false">IF(AM58="","",VLOOKUP(AM58,'標準様式１シフト記号表（勤務時間帯）'!$D$6:$X$47,21,FALSE()))</f>
        <v/>
      </c>
      <c r="AN59" s="795" t="str">
        <f aca="false">IF(AN58="","",VLOOKUP(AN58,'標準様式１シフト記号表（勤務時間帯）'!$D$6:$X$47,21,FALSE()))</f>
        <v/>
      </c>
      <c r="AO59" s="796" t="str">
        <f aca="false">IF(AO58="","",VLOOKUP(AO58,'標準様式１シフト記号表（勤務時間帯）'!$D$6:$X$47,21,FALSE()))</f>
        <v/>
      </c>
      <c r="AP59" s="794" t="str">
        <f aca="false">IF(AP58="","",VLOOKUP(AP58,'標準様式１シフト記号表（勤務時間帯）'!$D$6:$X$47,21,FALSE()))</f>
        <v/>
      </c>
      <c r="AQ59" s="795" t="str">
        <f aca="false">IF(AQ58="","",VLOOKUP(AQ58,'標準様式１シフト記号表（勤務時間帯）'!$D$6:$X$47,21,FALSE()))</f>
        <v/>
      </c>
      <c r="AR59" s="795" t="str">
        <f aca="false">IF(AR58="","",VLOOKUP(AR58,'標準様式１シフト記号表（勤務時間帯）'!$D$6:$X$47,21,FALSE()))</f>
        <v/>
      </c>
      <c r="AS59" s="795" t="str">
        <f aca="false">IF(AS58="","",VLOOKUP(AS58,'標準様式１シフト記号表（勤務時間帯）'!$D$6:$X$47,21,FALSE()))</f>
        <v/>
      </c>
      <c r="AT59" s="795" t="str">
        <f aca="false">IF(AT58="","",VLOOKUP(AT58,'標準様式１シフト記号表（勤務時間帯）'!$D$6:$X$47,21,FALSE()))</f>
        <v/>
      </c>
      <c r="AU59" s="795" t="str">
        <f aca="false">IF(AU58="","",VLOOKUP(AU58,'標準様式１シフト記号表（勤務時間帯）'!$D$6:$X$47,21,FALSE()))</f>
        <v/>
      </c>
      <c r="AV59" s="796" t="str">
        <f aca="false">IF(AV58="","",VLOOKUP(AV58,'標準様式１シフト記号表（勤務時間帯）'!$D$6:$X$47,21,FALSE()))</f>
        <v/>
      </c>
      <c r="AW59" s="794" t="str">
        <f aca="false">IF(AW58="","",VLOOKUP(AW58,'標準様式１シフト記号表（勤務時間帯）'!$D$6:$X$47,21,FALSE()))</f>
        <v/>
      </c>
      <c r="AX59" s="795" t="str">
        <f aca="false">IF(AX58="","",VLOOKUP(AX58,'標準様式１シフト記号表（勤務時間帯）'!$D$6:$X$47,21,FALSE()))</f>
        <v/>
      </c>
      <c r="AY59" s="795" t="str">
        <f aca="false">IF(AY58="","",VLOOKUP(AY58,'標準様式１シフト記号表（勤務時間帯）'!$D$6:$X$47,21,FALSE()))</f>
        <v/>
      </c>
      <c r="AZ59" s="797" t="n">
        <f aca="false">IF($BC$4="４週",SUM(U59:AV59),IF($BC$4="暦月",SUM(U59:AY59),""))</f>
        <v>0</v>
      </c>
      <c r="BA59" s="797"/>
      <c r="BB59" s="798" t="n">
        <f aca="false">IF($BC$4="４週",AZ59/4,IF($BC$4="暦月",(AZ59/($BC$9/7)),""))</f>
        <v>0</v>
      </c>
      <c r="BC59" s="798"/>
      <c r="BD59" s="826"/>
      <c r="BE59" s="826"/>
      <c r="BF59" s="826"/>
      <c r="BG59" s="826"/>
      <c r="BH59" s="826"/>
    </row>
    <row r="60" customFormat="false" ht="20.25" hidden="false" customHeight="true" outlineLevel="0" collapsed="false">
      <c r="B60" s="799"/>
      <c r="C60" s="812"/>
      <c r="D60" s="812"/>
      <c r="E60" s="812"/>
      <c r="F60" s="800"/>
      <c r="G60" s="801" t="n">
        <f aca="false">C58</f>
        <v>0</v>
      </c>
      <c r="H60" s="827"/>
      <c r="I60" s="815"/>
      <c r="J60" s="815"/>
      <c r="K60" s="815"/>
      <c r="L60" s="815"/>
      <c r="M60" s="816"/>
      <c r="N60" s="816"/>
      <c r="O60" s="816"/>
      <c r="P60" s="835" t="s">
        <v>673</v>
      </c>
      <c r="Q60" s="836"/>
      <c r="R60" s="836"/>
      <c r="S60" s="837"/>
      <c r="T60" s="838"/>
      <c r="U60" s="806" t="str">
        <f aca="false">IF(U58="","",VLOOKUP(U58,'標準様式１シフト記号表（勤務時間帯）'!$D$6:$Z$47,23,FALSE()))</f>
        <v/>
      </c>
      <c r="V60" s="807" t="str">
        <f aca="false">IF(V58="","",VLOOKUP(V58,'標準様式１シフト記号表（勤務時間帯）'!$D$6:$Z$47,23,FALSE()))</f>
        <v/>
      </c>
      <c r="W60" s="807" t="str">
        <f aca="false">IF(W58="","",VLOOKUP(W58,'標準様式１シフト記号表（勤務時間帯）'!$D$6:$Z$47,23,FALSE()))</f>
        <v/>
      </c>
      <c r="X60" s="807" t="str">
        <f aca="false">IF(X58="","",VLOOKUP(X58,'標準様式１シフト記号表（勤務時間帯）'!$D$6:$Z$47,23,FALSE()))</f>
        <v/>
      </c>
      <c r="Y60" s="807" t="str">
        <f aca="false">IF(Y58="","",VLOOKUP(Y58,'標準様式１シフト記号表（勤務時間帯）'!$D$6:$Z$47,23,FALSE()))</f>
        <v/>
      </c>
      <c r="Z60" s="807" t="str">
        <f aca="false">IF(Z58="","",VLOOKUP(Z58,'標準様式１シフト記号表（勤務時間帯）'!$D$6:$Z$47,23,FALSE()))</f>
        <v/>
      </c>
      <c r="AA60" s="808" t="str">
        <f aca="false">IF(AA58="","",VLOOKUP(AA58,'標準様式１シフト記号表（勤務時間帯）'!$D$6:$Z$47,23,FALSE()))</f>
        <v/>
      </c>
      <c r="AB60" s="806" t="str">
        <f aca="false">IF(AB58="","",VLOOKUP(AB58,'標準様式１シフト記号表（勤務時間帯）'!$D$6:$Z$47,23,FALSE()))</f>
        <v/>
      </c>
      <c r="AC60" s="807" t="str">
        <f aca="false">IF(AC58="","",VLOOKUP(AC58,'標準様式１シフト記号表（勤務時間帯）'!$D$6:$Z$47,23,FALSE()))</f>
        <v/>
      </c>
      <c r="AD60" s="807" t="str">
        <f aca="false">IF(AD58="","",VLOOKUP(AD58,'標準様式１シフト記号表（勤務時間帯）'!$D$6:$Z$47,23,FALSE()))</f>
        <v/>
      </c>
      <c r="AE60" s="807" t="str">
        <f aca="false">IF(AE58="","",VLOOKUP(AE58,'標準様式１シフト記号表（勤務時間帯）'!$D$6:$Z$47,23,FALSE()))</f>
        <v/>
      </c>
      <c r="AF60" s="807" t="str">
        <f aca="false">IF(AF58="","",VLOOKUP(AF58,'標準様式１シフト記号表（勤務時間帯）'!$D$6:$Z$47,23,FALSE()))</f>
        <v/>
      </c>
      <c r="AG60" s="807" t="str">
        <f aca="false">IF(AG58="","",VLOOKUP(AG58,'標準様式１シフト記号表（勤務時間帯）'!$D$6:$Z$47,23,FALSE()))</f>
        <v/>
      </c>
      <c r="AH60" s="808" t="str">
        <f aca="false">IF(AH58="","",VLOOKUP(AH58,'標準様式１シフト記号表（勤務時間帯）'!$D$6:$Z$47,23,FALSE()))</f>
        <v/>
      </c>
      <c r="AI60" s="806" t="str">
        <f aca="false">IF(AI58="","",VLOOKUP(AI58,'標準様式１シフト記号表（勤務時間帯）'!$D$6:$Z$47,23,FALSE()))</f>
        <v/>
      </c>
      <c r="AJ60" s="807" t="str">
        <f aca="false">IF(AJ58="","",VLOOKUP(AJ58,'標準様式１シフト記号表（勤務時間帯）'!$D$6:$Z$47,23,FALSE()))</f>
        <v/>
      </c>
      <c r="AK60" s="807" t="str">
        <f aca="false">IF(AK58="","",VLOOKUP(AK58,'標準様式１シフト記号表（勤務時間帯）'!$D$6:$Z$47,23,FALSE()))</f>
        <v/>
      </c>
      <c r="AL60" s="807" t="str">
        <f aca="false">IF(AL58="","",VLOOKUP(AL58,'標準様式１シフト記号表（勤務時間帯）'!$D$6:$Z$47,23,FALSE()))</f>
        <v/>
      </c>
      <c r="AM60" s="807" t="str">
        <f aca="false">IF(AM58="","",VLOOKUP(AM58,'標準様式１シフト記号表（勤務時間帯）'!$D$6:$Z$47,23,FALSE()))</f>
        <v/>
      </c>
      <c r="AN60" s="807" t="str">
        <f aca="false">IF(AN58="","",VLOOKUP(AN58,'標準様式１シフト記号表（勤務時間帯）'!$D$6:$Z$47,23,FALSE()))</f>
        <v/>
      </c>
      <c r="AO60" s="808" t="str">
        <f aca="false">IF(AO58="","",VLOOKUP(AO58,'標準様式１シフト記号表（勤務時間帯）'!$D$6:$Z$47,23,FALSE()))</f>
        <v/>
      </c>
      <c r="AP60" s="806" t="str">
        <f aca="false">IF(AP58="","",VLOOKUP(AP58,'標準様式１シフト記号表（勤務時間帯）'!$D$6:$Z$47,23,FALSE()))</f>
        <v/>
      </c>
      <c r="AQ60" s="807" t="str">
        <f aca="false">IF(AQ58="","",VLOOKUP(AQ58,'標準様式１シフト記号表（勤務時間帯）'!$D$6:$Z$47,23,FALSE()))</f>
        <v/>
      </c>
      <c r="AR60" s="807" t="str">
        <f aca="false">IF(AR58="","",VLOOKUP(AR58,'標準様式１シフト記号表（勤務時間帯）'!$D$6:$Z$47,23,FALSE()))</f>
        <v/>
      </c>
      <c r="AS60" s="807" t="str">
        <f aca="false">IF(AS58="","",VLOOKUP(AS58,'標準様式１シフト記号表（勤務時間帯）'!$D$6:$Z$47,23,FALSE()))</f>
        <v/>
      </c>
      <c r="AT60" s="807" t="str">
        <f aca="false">IF(AT58="","",VLOOKUP(AT58,'標準様式１シフト記号表（勤務時間帯）'!$D$6:$Z$47,23,FALSE()))</f>
        <v/>
      </c>
      <c r="AU60" s="807" t="str">
        <f aca="false">IF(AU58="","",VLOOKUP(AU58,'標準様式１シフト記号表（勤務時間帯）'!$D$6:$Z$47,23,FALSE()))</f>
        <v/>
      </c>
      <c r="AV60" s="808" t="str">
        <f aca="false">IF(AV58="","",VLOOKUP(AV58,'標準様式１シフト記号表（勤務時間帯）'!$D$6:$Z$47,23,FALSE()))</f>
        <v/>
      </c>
      <c r="AW60" s="806" t="str">
        <f aca="false">IF(AW58="","",VLOOKUP(AW58,'標準様式１シフト記号表（勤務時間帯）'!$D$6:$Z$47,23,FALSE()))</f>
        <v/>
      </c>
      <c r="AX60" s="807" t="str">
        <f aca="false">IF(AX58="","",VLOOKUP(AX58,'標準様式１シフト記号表（勤務時間帯）'!$D$6:$Z$47,23,FALSE()))</f>
        <v/>
      </c>
      <c r="AY60" s="807" t="str">
        <f aca="false">IF(AY58="","",VLOOKUP(AY58,'標準様式１シフト記号表（勤務時間帯）'!$D$6:$Z$47,23,FALSE()))</f>
        <v/>
      </c>
      <c r="AZ60" s="809" t="n">
        <f aca="false">IF($BC$4="４週",SUM(U60:AV60),IF($BC$4="暦月",SUM(U60:AY60),""))</f>
        <v>0</v>
      </c>
      <c r="BA60" s="809"/>
      <c r="BB60" s="810" t="n">
        <f aca="false">IF($BC$4="４週",AZ60/4,IF($BC$4="暦月",(AZ60/($BC$9/7)),""))</f>
        <v>0</v>
      </c>
      <c r="BC60" s="810"/>
      <c r="BD60" s="826"/>
      <c r="BE60" s="826"/>
      <c r="BF60" s="826"/>
      <c r="BG60" s="826"/>
      <c r="BH60" s="826"/>
    </row>
    <row r="61" customFormat="false" ht="20.25" hidden="false" customHeight="true" outlineLevel="0" collapsed="false">
      <c r="B61" s="811"/>
      <c r="C61" s="812"/>
      <c r="D61" s="812"/>
      <c r="E61" s="812"/>
      <c r="F61" s="788"/>
      <c r="G61" s="789"/>
      <c r="H61" s="827"/>
      <c r="I61" s="815"/>
      <c r="J61" s="815"/>
      <c r="K61" s="815"/>
      <c r="L61" s="815"/>
      <c r="M61" s="816"/>
      <c r="N61" s="816"/>
      <c r="O61" s="816"/>
      <c r="P61" s="817" t="s">
        <v>671</v>
      </c>
      <c r="Q61" s="828"/>
      <c r="R61" s="828"/>
      <c r="S61" s="829"/>
      <c r="T61" s="834"/>
      <c r="U61" s="821"/>
      <c r="V61" s="822"/>
      <c r="W61" s="822"/>
      <c r="X61" s="822"/>
      <c r="Y61" s="822"/>
      <c r="Z61" s="822"/>
      <c r="AA61" s="823"/>
      <c r="AB61" s="821"/>
      <c r="AC61" s="822"/>
      <c r="AD61" s="822"/>
      <c r="AE61" s="822"/>
      <c r="AF61" s="822"/>
      <c r="AG61" s="822"/>
      <c r="AH61" s="823"/>
      <c r="AI61" s="821"/>
      <c r="AJ61" s="822"/>
      <c r="AK61" s="822"/>
      <c r="AL61" s="822"/>
      <c r="AM61" s="822"/>
      <c r="AN61" s="822"/>
      <c r="AO61" s="823"/>
      <c r="AP61" s="821"/>
      <c r="AQ61" s="822"/>
      <c r="AR61" s="822"/>
      <c r="AS61" s="822"/>
      <c r="AT61" s="822"/>
      <c r="AU61" s="822"/>
      <c r="AV61" s="823"/>
      <c r="AW61" s="821"/>
      <c r="AX61" s="822"/>
      <c r="AY61" s="822"/>
      <c r="AZ61" s="824"/>
      <c r="BA61" s="824"/>
      <c r="BB61" s="825"/>
      <c r="BC61" s="825"/>
      <c r="BD61" s="826"/>
      <c r="BE61" s="826"/>
      <c r="BF61" s="826"/>
      <c r="BG61" s="826"/>
      <c r="BH61" s="826"/>
    </row>
    <row r="62" customFormat="false" ht="20.25" hidden="false" customHeight="true" outlineLevel="0" collapsed="false">
      <c r="B62" s="787" t="n">
        <f aca="false">B59+1</f>
        <v>14</v>
      </c>
      <c r="C62" s="812"/>
      <c r="D62" s="812"/>
      <c r="E62" s="812"/>
      <c r="F62" s="788" t="n">
        <f aca="false">C61</f>
        <v>0</v>
      </c>
      <c r="G62" s="789"/>
      <c r="H62" s="827"/>
      <c r="I62" s="815"/>
      <c r="J62" s="815"/>
      <c r="K62" s="815"/>
      <c r="L62" s="815"/>
      <c r="M62" s="816"/>
      <c r="N62" s="816"/>
      <c r="O62" s="816"/>
      <c r="P62" s="790" t="s">
        <v>672</v>
      </c>
      <c r="Q62" s="791"/>
      <c r="R62" s="791"/>
      <c r="S62" s="792"/>
      <c r="T62" s="793"/>
      <c r="U62" s="794" t="str">
        <f aca="false">IF(U61="","",VLOOKUP(U61,'標準様式１シフト記号表（勤務時間帯）'!$D$6:$X$47,21,FALSE()))</f>
        <v/>
      </c>
      <c r="V62" s="795" t="str">
        <f aca="false">IF(V61="","",VLOOKUP(V61,'標準様式１シフト記号表（勤務時間帯）'!$D$6:$X$47,21,FALSE()))</f>
        <v/>
      </c>
      <c r="W62" s="795" t="str">
        <f aca="false">IF(W61="","",VLOOKUP(W61,'標準様式１シフト記号表（勤務時間帯）'!$D$6:$X$47,21,FALSE()))</f>
        <v/>
      </c>
      <c r="X62" s="795" t="str">
        <f aca="false">IF(X61="","",VLOOKUP(X61,'標準様式１シフト記号表（勤務時間帯）'!$D$6:$X$47,21,FALSE()))</f>
        <v/>
      </c>
      <c r="Y62" s="795" t="str">
        <f aca="false">IF(Y61="","",VLOOKUP(Y61,'標準様式１シフト記号表（勤務時間帯）'!$D$6:$X$47,21,FALSE()))</f>
        <v/>
      </c>
      <c r="Z62" s="795" t="str">
        <f aca="false">IF(Z61="","",VLOOKUP(Z61,'標準様式１シフト記号表（勤務時間帯）'!$D$6:$X$47,21,FALSE()))</f>
        <v/>
      </c>
      <c r="AA62" s="796" t="str">
        <f aca="false">IF(AA61="","",VLOOKUP(AA61,'標準様式１シフト記号表（勤務時間帯）'!$D$6:$X$47,21,FALSE()))</f>
        <v/>
      </c>
      <c r="AB62" s="794" t="str">
        <f aca="false">IF(AB61="","",VLOOKUP(AB61,'標準様式１シフト記号表（勤務時間帯）'!$D$6:$X$47,21,FALSE()))</f>
        <v/>
      </c>
      <c r="AC62" s="795" t="str">
        <f aca="false">IF(AC61="","",VLOOKUP(AC61,'標準様式１シフト記号表（勤務時間帯）'!$D$6:$X$47,21,FALSE()))</f>
        <v/>
      </c>
      <c r="AD62" s="795" t="str">
        <f aca="false">IF(AD61="","",VLOOKUP(AD61,'標準様式１シフト記号表（勤務時間帯）'!$D$6:$X$47,21,FALSE()))</f>
        <v/>
      </c>
      <c r="AE62" s="795" t="str">
        <f aca="false">IF(AE61="","",VLOOKUP(AE61,'標準様式１シフト記号表（勤務時間帯）'!$D$6:$X$47,21,FALSE()))</f>
        <v/>
      </c>
      <c r="AF62" s="795" t="str">
        <f aca="false">IF(AF61="","",VLOOKUP(AF61,'標準様式１シフト記号表（勤務時間帯）'!$D$6:$X$47,21,FALSE()))</f>
        <v/>
      </c>
      <c r="AG62" s="795" t="str">
        <f aca="false">IF(AG61="","",VLOOKUP(AG61,'標準様式１シフト記号表（勤務時間帯）'!$D$6:$X$47,21,FALSE()))</f>
        <v/>
      </c>
      <c r="AH62" s="796" t="str">
        <f aca="false">IF(AH61="","",VLOOKUP(AH61,'標準様式１シフト記号表（勤務時間帯）'!$D$6:$X$47,21,FALSE()))</f>
        <v/>
      </c>
      <c r="AI62" s="794" t="str">
        <f aca="false">IF(AI61="","",VLOOKUP(AI61,'標準様式１シフト記号表（勤務時間帯）'!$D$6:$X$47,21,FALSE()))</f>
        <v/>
      </c>
      <c r="AJ62" s="795" t="str">
        <f aca="false">IF(AJ61="","",VLOOKUP(AJ61,'標準様式１シフト記号表（勤務時間帯）'!$D$6:$X$47,21,FALSE()))</f>
        <v/>
      </c>
      <c r="AK62" s="795" t="str">
        <f aca="false">IF(AK61="","",VLOOKUP(AK61,'標準様式１シフト記号表（勤務時間帯）'!$D$6:$X$47,21,FALSE()))</f>
        <v/>
      </c>
      <c r="AL62" s="795" t="str">
        <f aca="false">IF(AL61="","",VLOOKUP(AL61,'標準様式１シフト記号表（勤務時間帯）'!$D$6:$X$47,21,FALSE()))</f>
        <v/>
      </c>
      <c r="AM62" s="795" t="str">
        <f aca="false">IF(AM61="","",VLOOKUP(AM61,'標準様式１シフト記号表（勤務時間帯）'!$D$6:$X$47,21,FALSE()))</f>
        <v/>
      </c>
      <c r="AN62" s="795" t="str">
        <f aca="false">IF(AN61="","",VLOOKUP(AN61,'標準様式１シフト記号表（勤務時間帯）'!$D$6:$X$47,21,FALSE()))</f>
        <v/>
      </c>
      <c r="AO62" s="796" t="str">
        <f aca="false">IF(AO61="","",VLOOKUP(AO61,'標準様式１シフト記号表（勤務時間帯）'!$D$6:$X$47,21,FALSE()))</f>
        <v/>
      </c>
      <c r="AP62" s="794" t="str">
        <f aca="false">IF(AP61="","",VLOOKUP(AP61,'標準様式１シフト記号表（勤務時間帯）'!$D$6:$X$47,21,FALSE()))</f>
        <v/>
      </c>
      <c r="AQ62" s="795" t="str">
        <f aca="false">IF(AQ61="","",VLOOKUP(AQ61,'標準様式１シフト記号表（勤務時間帯）'!$D$6:$X$47,21,FALSE()))</f>
        <v/>
      </c>
      <c r="AR62" s="795" t="str">
        <f aca="false">IF(AR61="","",VLOOKUP(AR61,'標準様式１シフト記号表（勤務時間帯）'!$D$6:$X$47,21,FALSE()))</f>
        <v/>
      </c>
      <c r="AS62" s="795" t="str">
        <f aca="false">IF(AS61="","",VLOOKUP(AS61,'標準様式１シフト記号表（勤務時間帯）'!$D$6:$X$47,21,FALSE()))</f>
        <v/>
      </c>
      <c r="AT62" s="795" t="str">
        <f aca="false">IF(AT61="","",VLOOKUP(AT61,'標準様式１シフト記号表（勤務時間帯）'!$D$6:$X$47,21,FALSE()))</f>
        <v/>
      </c>
      <c r="AU62" s="795" t="str">
        <f aca="false">IF(AU61="","",VLOOKUP(AU61,'標準様式１シフト記号表（勤務時間帯）'!$D$6:$X$47,21,FALSE()))</f>
        <v/>
      </c>
      <c r="AV62" s="796" t="str">
        <f aca="false">IF(AV61="","",VLOOKUP(AV61,'標準様式１シフト記号表（勤務時間帯）'!$D$6:$X$47,21,FALSE()))</f>
        <v/>
      </c>
      <c r="AW62" s="794" t="str">
        <f aca="false">IF(AW61="","",VLOOKUP(AW61,'標準様式１シフト記号表（勤務時間帯）'!$D$6:$X$47,21,FALSE()))</f>
        <v/>
      </c>
      <c r="AX62" s="795" t="str">
        <f aca="false">IF(AX61="","",VLOOKUP(AX61,'標準様式１シフト記号表（勤務時間帯）'!$D$6:$X$47,21,FALSE()))</f>
        <v/>
      </c>
      <c r="AY62" s="795" t="str">
        <f aca="false">IF(AY61="","",VLOOKUP(AY61,'標準様式１シフト記号表（勤務時間帯）'!$D$6:$X$47,21,FALSE()))</f>
        <v/>
      </c>
      <c r="AZ62" s="797" t="n">
        <f aca="false">IF($BC$4="４週",SUM(U62:AV62),IF($BC$4="暦月",SUM(U62:AY62),""))</f>
        <v>0</v>
      </c>
      <c r="BA62" s="797"/>
      <c r="BB62" s="798" t="n">
        <f aca="false">IF($BC$4="４週",AZ62/4,IF($BC$4="暦月",(AZ62/($BC$9/7)),""))</f>
        <v>0</v>
      </c>
      <c r="BC62" s="798"/>
      <c r="BD62" s="826"/>
      <c r="BE62" s="826"/>
      <c r="BF62" s="826"/>
      <c r="BG62" s="826"/>
      <c r="BH62" s="826"/>
    </row>
    <row r="63" customFormat="false" ht="20.25" hidden="false" customHeight="true" outlineLevel="0" collapsed="false">
      <c r="B63" s="799"/>
      <c r="C63" s="812"/>
      <c r="D63" s="812"/>
      <c r="E63" s="812"/>
      <c r="F63" s="800"/>
      <c r="G63" s="801" t="n">
        <f aca="false">C61</f>
        <v>0</v>
      </c>
      <c r="H63" s="827"/>
      <c r="I63" s="815"/>
      <c r="J63" s="815"/>
      <c r="K63" s="815"/>
      <c r="L63" s="815"/>
      <c r="M63" s="816"/>
      <c r="N63" s="816"/>
      <c r="O63" s="816"/>
      <c r="P63" s="835" t="s">
        <v>673</v>
      </c>
      <c r="Q63" s="836"/>
      <c r="R63" s="836"/>
      <c r="S63" s="837"/>
      <c r="T63" s="838"/>
      <c r="U63" s="806" t="str">
        <f aca="false">IF(U61="","",VLOOKUP(U61,'標準様式１シフト記号表（勤務時間帯）'!$D$6:$Z$47,23,FALSE()))</f>
        <v/>
      </c>
      <c r="V63" s="807" t="str">
        <f aca="false">IF(V61="","",VLOOKUP(V61,'標準様式１シフト記号表（勤務時間帯）'!$D$6:$Z$47,23,FALSE()))</f>
        <v/>
      </c>
      <c r="W63" s="807" t="str">
        <f aca="false">IF(W61="","",VLOOKUP(W61,'標準様式１シフト記号表（勤務時間帯）'!$D$6:$Z$47,23,FALSE()))</f>
        <v/>
      </c>
      <c r="X63" s="807" t="str">
        <f aca="false">IF(X61="","",VLOOKUP(X61,'標準様式１シフト記号表（勤務時間帯）'!$D$6:$Z$47,23,FALSE()))</f>
        <v/>
      </c>
      <c r="Y63" s="807" t="str">
        <f aca="false">IF(Y61="","",VLOOKUP(Y61,'標準様式１シフト記号表（勤務時間帯）'!$D$6:$Z$47,23,FALSE()))</f>
        <v/>
      </c>
      <c r="Z63" s="807" t="str">
        <f aca="false">IF(Z61="","",VLOOKUP(Z61,'標準様式１シフト記号表（勤務時間帯）'!$D$6:$Z$47,23,FALSE()))</f>
        <v/>
      </c>
      <c r="AA63" s="808" t="str">
        <f aca="false">IF(AA61="","",VLOOKUP(AA61,'標準様式１シフト記号表（勤務時間帯）'!$D$6:$Z$47,23,FALSE()))</f>
        <v/>
      </c>
      <c r="AB63" s="806" t="str">
        <f aca="false">IF(AB61="","",VLOOKUP(AB61,'標準様式１シフト記号表（勤務時間帯）'!$D$6:$Z$47,23,FALSE()))</f>
        <v/>
      </c>
      <c r="AC63" s="807" t="str">
        <f aca="false">IF(AC61="","",VLOOKUP(AC61,'標準様式１シフト記号表（勤務時間帯）'!$D$6:$Z$47,23,FALSE()))</f>
        <v/>
      </c>
      <c r="AD63" s="807" t="str">
        <f aca="false">IF(AD61="","",VLOOKUP(AD61,'標準様式１シフト記号表（勤務時間帯）'!$D$6:$Z$47,23,FALSE()))</f>
        <v/>
      </c>
      <c r="AE63" s="807" t="str">
        <f aca="false">IF(AE61="","",VLOOKUP(AE61,'標準様式１シフト記号表（勤務時間帯）'!$D$6:$Z$47,23,FALSE()))</f>
        <v/>
      </c>
      <c r="AF63" s="807" t="str">
        <f aca="false">IF(AF61="","",VLOOKUP(AF61,'標準様式１シフト記号表（勤務時間帯）'!$D$6:$Z$47,23,FALSE()))</f>
        <v/>
      </c>
      <c r="AG63" s="807" t="str">
        <f aca="false">IF(AG61="","",VLOOKUP(AG61,'標準様式１シフト記号表（勤務時間帯）'!$D$6:$Z$47,23,FALSE()))</f>
        <v/>
      </c>
      <c r="AH63" s="808" t="str">
        <f aca="false">IF(AH61="","",VLOOKUP(AH61,'標準様式１シフト記号表（勤務時間帯）'!$D$6:$Z$47,23,FALSE()))</f>
        <v/>
      </c>
      <c r="AI63" s="806" t="str">
        <f aca="false">IF(AI61="","",VLOOKUP(AI61,'標準様式１シフト記号表（勤務時間帯）'!$D$6:$Z$47,23,FALSE()))</f>
        <v/>
      </c>
      <c r="AJ63" s="807" t="str">
        <f aca="false">IF(AJ61="","",VLOOKUP(AJ61,'標準様式１シフト記号表（勤務時間帯）'!$D$6:$Z$47,23,FALSE()))</f>
        <v/>
      </c>
      <c r="AK63" s="807" t="str">
        <f aca="false">IF(AK61="","",VLOOKUP(AK61,'標準様式１シフト記号表（勤務時間帯）'!$D$6:$Z$47,23,FALSE()))</f>
        <v/>
      </c>
      <c r="AL63" s="807" t="str">
        <f aca="false">IF(AL61="","",VLOOKUP(AL61,'標準様式１シフト記号表（勤務時間帯）'!$D$6:$Z$47,23,FALSE()))</f>
        <v/>
      </c>
      <c r="AM63" s="807" t="str">
        <f aca="false">IF(AM61="","",VLOOKUP(AM61,'標準様式１シフト記号表（勤務時間帯）'!$D$6:$Z$47,23,FALSE()))</f>
        <v/>
      </c>
      <c r="AN63" s="807" t="str">
        <f aca="false">IF(AN61="","",VLOOKUP(AN61,'標準様式１シフト記号表（勤務時間帯）'!$D$6:$Z$47,23,FALSE()))</f>
        <v/>
      </c>
      <c r="AO63" s="808" t="str">
        <f aca="false">IF(AO61="","",VLOOKUP(AO61,'標準様式１シフト記号表（勤務時間帯）'!$D$6:$Z$47,23,FALSE()))</f>
        <v/>
      </c>
      <c r="AP63" s="806" t="str">
        <f aca="false">IF(AP61="","",VLOOKUP(AP61,'標準様式１シフト記号表（勤務時間帯）'!$D$6:$Z$47,23,FALSE()))</f>
        <v/>
      </c>
      <c r="AQ63" s="807" t="str">
        <f aca="false">IF(AQ61="","",VLOOKUP(AQ61,'標準様式１シフト記号表（勤務時間帯）'!$D$6:$Z$47,23,FALSE()))</f>
        <v/>
      </c>
      <c r="AR63" s="807" t="str">
        <f aca="false">IF(AR61="","",VLOOKUP(AR61,'標準様式１シフト記号表（勤務時間帯）'!$D$6:$Z$47,23,FALSE()))</f>
        <v/>
      </c>
      <c r="AS63" s="807" t="str">
        <f aca="false">IF(AS61="","",VLOOKUP(AS61,'標準様式１シフト記号表（勤務時間帯）'!$D$6:$Z$47,23,FALSE()))</f>
        <v/>
      </c>
      <c r="AT63" s="807" t="str">
        <f aca="false">IF(AT61="","",VLOOKUP(AT61,'標準様式１シフト記号表（勤務時間帯）'!$D$6:$Z$47,23,FALSE()))</f>
        <v/>
      </c>
      <c r="AU63" s="807" t="str">
        <f aca="false">IF(AU61="","",VLOOKUP(AU61,'標準様式１シフト記号表（勤務時間帯）'!$D$6:$Z$47,23,FALSE()))</f>
        <v/>
      </c>
      <c r="AV63" s="808" t="str">
        <f aca="false">IF(AV61="","",VLOOKUP(AV61,'標準様式１シフト記号表（勤務時間帯）'!$D$6:$Z$47,23,FALSE()))</f>
        <v/>
      </c>
      <c r="AW63" s="806" t="str">
        <f aca="false">IF(AW61="","",VLOOKUP(AW61,'標準様式１シフト記号表（勤務時間帯）'!$D$6:$Z$47,23,FALSE()))</f>
        <v/>
      </c>
      <c r="AX63" s="807" t="str">
        <f aca="false">IF(AX61="","",VLOOKUP(AX61,'標準様式１シフト記号表（勤務時間帯）'!$D$6:$Z$47,23,FALSE()))</f>
        <v/>
      </c>
      <c r="AY63" s="807" t="str">
        <f aca="false">IF(AY61="","",VLOOKUP(AY61,'標準様式１シフト記号表（勤務時間帯）'!$D$6:$Z$47,23,FALSE()))</f>
        <v/>
      </c>
      <c r="AZ63" s="809" t="n">
        <f aca="false">IF($BC$4="４週",SUM(U63:AV63),IF($BC$4="暦月",SUM(U63:AY63),""))</f>
        <v>0</v>
      </c>
      <c r="BA63" s="809"/>
      <c r="BB63" s="810" t="n">
        <f aca="false">IF($BC$4="４週",AZ63/4,IF($BC$4="暦月",(AZ63/($BC$9/7)),""))</f>
        <v>0</v>
      </c>
      <c r="BC63" s="810"/>
      <c r="BD63" s="826"/>
      <c r="BE63" s="826"/>
      <c r="BF63" s="826"/>
      <c r="BG63" s="826"/>
      <c r="BH63" s="826"/>
    </row>
    <row r="64" customFormat="false" ht="20.25" hidden="false" customHeight="true" outlineLevel="0" collapsed="false">
      <c r="B64" s="811"/>
      <c r="C64" s="812"/>
      <c r="D64" s="812"/>
      <c r="E64" s="812"/>
      <c r="F64" s="788"/>
      <c r="G64" s="789"/>
      <c r="H64" s="827"/>
      <c r="I64" s="815"/>
      <c r="J64" s="815"/>
      <c r="K64" s="815"/>
      <c r="L64" s="815"/>
      <c r="M64" s="816"/>
      <c r="N64" s="816"/>
      <c r="O64" s="816"/>
      <c r="P64" s="817" t="s">
        <v>671</v>
      </c>
      <c r="Q64" s="828"/>
      <c r="R64" s="828"/>
      <c r="S64" s="829"/>
      <c r="T64" s="834"/>
      <c r="U64" s="821"/>
      <c r="V64" s="822"/>
      <c r="W64" s="822"/>
      <c r="X64" s="822"/>
      <c r="Y64" s="822"/>
      <c r="Z64" s="822"/>
      <c r="AA64" s="823"/>
      <c r="AB64" s="821"/>
      <c r="AC64" s="822"/>
      <c r="AD64" s="822"/>
      <c r="AE64" s="822"/>
      <c r="AF64" s="822"/>
      <c r="AG64" s="822"/>
      <c r="AH64" s="823"/>
      <c r="AI64" s="821"/>
      <c r="AJ64" s="822"/>
      <c r="AK64" s="822"/>
      <c r="AL64" s="822"/>
      <c r="AM64" s="822"/>
      <c r="AN64" s="822"/>
      <c r="AO64" s="823"/>
      <c r="AP64" s="821"/>
      <c r="AQ64" s="822"/>
      <c r="AR64" s="822"/>
      <c r="AS64" s="822"/>
      <c r="AT64" s="822"/>
      <c r="AU64" s="822"/>
      <c r="AV64" s="823"/>
      <c r="AW64" s="821"/>
      <c r="AX64" s="822"/>
      <c r="AY64" s="822"/>
      <c r="AZ64" s="824"/>
      <c r="BA64" s="824"/>
      <c r="BB64" s="825"/>
      <c r="BC64" s="825"/>
      <c r="BD64" s="826"/>
      <c r="BE64" s="826"/>
      <c r="BF64" s="826"/>
      <c r="BG64" s="826"/>
      <c r="BH64" s="826"/>
    </row>
    <row r="65" customFormat="false" ht="20.25" hidden="false" customHeight="true" outlineLevel="0" collapsed="false">
      <c r="B65" s="787" t="n">
        <f aca="false">B62+1</f>
        <v>15</v>
      </c>
      <c r="C65" s="812"/>
      <c r="D65" s="812"/>
      <c r="E65" s="812"/>
      <c r="F65" s="788" t="n">
        <f aca="false">C64</f>
        <v>0</v>
      </c>
      <c r="G65" s="789"/>
      <c r="H65" s="827"/>
      <c r="I65" s="815"/>
      <c r="J65" s="815"/>
      <c r="K65" s="815"/>
      <c r="L65" s="815"/>
      <c r="M65" s="816"/>
      <c r="N65" s="816"/>
      <c r="O65" s="816"/>
      <c r="P65" s="790" t="s">
        <v>672</v>
      </c>
      <c r="Q65" s="791"/>
      <c r="R65" s="791"/>
      <c r="S65" s="792"/>
      <c r="T65" s="793"/>
      <c r="U65" s="794" t="str">
        <f aca="false">IF(U64="","",VLOOKUP(U64,'標準様式１シフト記号表（勤務時間帯）'!$D$6:$X$47,21,FALSE()))</f>
        <v/>
      </c>
      <c r="V65" s="795" t="str">
        <f aca="false">IF(V64="","",VLOOKUP(V64,'標準様式１シフト記号表（勤務時間帯）'!$D$6:$X$47,21,FALSE()))</f>
        <v/>
      </c>
      <c r="W65" s="795" t="str">
        <f aca="false">IF(W64="","",VLOOKUP(W64,'標準様式１シフト記号表（勤務時間帯）'!$D$6:$X$47,21,FALSE()))</f>
        <v/>
      </c>
      <c r="X65" s="795" t="str">
        <f aca="false">IF(X64="","",VLOOKUP(X64,'標準様式１シフト記号表（勤務時間帯）'!$D$6:$X$47,21,FALSE()))</f>
        <v/>
      </c>
      <c r="Y65" s="795" t="str">
        <f aca="false">IF(Y64="","",VLOOKUP(Y64,'標準様式１シフト記号表（勤務時間帯）'!$D$6:$X$47,21,FALSE()))</f>
        <v/>
      </c>
      <c r="Z65" s="795" t="str">
        <f aca="false">IF(Z64="","",VLOOKUP(Z64,'標準様式１シフト記号表（勤務時間帯）'!$D$6:$X$47,21,FALSE()))</f>
        <v/>
      </c>
      <c r="AA65" s="796" t="str">
        <f aca="false">IF(AA64="","",VLOOKUP(AA64,'標準様式１シフト記号表（勤務時間帯）'!$D$6:$X$47,21,FALSE()))</f>
        <v/>
      </c>
      <c r="AB65" s="794" t="str">
        <f aca="false">IF(AB64="","",VLOOKUP(AB64,'標準様式１シフト記号表（勤務時間帯）'!$D$6:$X$47,21,FALSE()))</f>
        <v/>
      </c>
      <c r="AC65" s="795" t="str">
        <f aca="false">IF(AC64="","",VLOOKUP(AC64,'標準様式１シフト記号表（勤務時間帯）'!$D$6:$X$47,21,FALSE()))</f>
        <v/>
      </c>
      <c r="AD65" s="795" t="str">
        <f aca="false">IF(AD64="","",VLOOKUP(AD64,'標準様式１シフト記号表（勤務時間帯）'!$D$6:$X$47,21,FALSE()))</f>
        <v/>
      </c>
      <c r="AE65" s="795" t="str">
        <f aca="false">IF(AE64="","",VLOOKUP(AE64,'標準様式１シフト記号表（勤務時間帯）'!$D$6:$X$47,21,FALSE()))</f>
        <v/>
      </c>
      <c r="AF65" s="795" t="str">
        <f aca="false">IF(AF64="","",VLOOKUP(AF64,'標準様式１シフト記号表（勤務時間帯）'!$D$6:$X$47,21,FALSE()))</f>
        <v/>
      </c>
      <c r="AG65" s="795" t="str">
        <f aca="false">IF(AG64="","",VLOOKUP(AG64,'標準様式１シフト記号表（勤務時間帯）'!$D$6:$X$47,21,FALSE()))</f>
        <v/>
      </c>
      <c r="AH65" s="796" t="str">
        <f aca="false">IF(AH64="","",VLOOKUP(AH64,'標準様式１シフト記号表（勤務時間帯）'!$D$6:$X$47,21,FALSE()))</f>
        <v/>
      </c>
      <c r="AI65" s="794" t="str">
        <f aca="false">IF(AI64="","",VLOOKUP(AI64,'標準様式１シフト記号表（勤務時間帯）'!$D$6:$X$47,21,FALSE()))</f>
        <v/>
      </c>
      <c r="AJ65" s="795" t="str">
        <f aca="false">IF(AJ64="","",VLOOKUP(AJ64,'標準様式１シフト記号表（勤務時間帯）'!$D$6:$X$47,21,FALSE()))</f>
        <v/>
      </c>
      <c r="AK65" s="795" t="str">
        <f aca="false">IF(AK64="","",VLOOKUP(AK64,'標準様式１シフト記号表（勤務時間帯）'!$D$6:$X$47,21,FALSE()))</f>
        <v/>
      </c>
      <c r="AL65" s="795" t="str">
        <f aca="false">IF(AL64="","",VLOOKUP(AL64,'標準様式１シフト記号表（勤務時間帯）'!$D$6:$X$47,21,FALSE()))</f>
        <v/>
      </c>
      <c r="AM65" s="795" t="str">
        <f aca="false">IF(AM64="","",VLOOKUP(AM64,'標準様式１シフト記号表（勤務時間帯）'!$D$6:$X$47,21,FALSE()))</f>
        <v/>
      </c>
      <c r="AN65" s="795" t="str">
        <f aca="false">IF(AN64="","",VLOOKUP(AN64,'標準様式１シフト記号表（勤務時間帯）'!$D$6:$X$47,21,FALSE()))</f>
        <v/>
      </c>
      <c r="AO65" s="796" t="str">
        <f aca="false">IF(AO64="","",VLOOKUP(AO64,'標準様式１シフト記号表（勤務時間帯）'!$D$6:$X$47,21,FALSE()))</f>
        <v/>
      </c>
      <c r="AP65" s="794" t="str">
        <f aca="false">IF(AP64="","",VLOOKUP(AP64,'標準様式１シフト記号表（勤務時間帯）'!$D$6:$X$47,21,FALSE()))</f>
        <v/>
      </c>
      <c r="AQ65" s="795" t="str">
        <f aca="false">IF(AQ64="","",VLOOKUP(AQ64,'標準様式１シフト記号表（勤務時間帯）'!$D$6:$X$47,21,FALSE()))</f>
        <v/>
      </c>
      <c r="AR65" s="795" t="str">
        <f aca="false">IF(AR64="","",VLOOKUP(AR64,'標準様式１シフト記号表（勤務時間帯）'!$D$6:$X$47,21,FALSE()))</f>
        <v/>
      </c>
      <c r="AS65" s="795" t="str">
        <f aca="false">IF(AS64="","",VLOOKUP(AS64,'標準様式１シフト記号表（勤務時間帯）'!$D$6:$X$47,21,FALSE()))</f>
        <v/>
      </c>
      <c r="AT65" s="795" t="str">
        <f aca="false">IF(AT64="","",VLOOKUP(AT64,'標準様式１シフト記号表（勤務時間帯）'!$D$6:$X$47,21,FALSE()))</f>
        <v/>
      </c>
      <c r="AU65" s="795" t="str">
        <f aca="false">IF(AU64="","",VLOOKUP(AU64,'標準様式１シフト記号表（勤務時間帯）'!$D$6:$X$47,21,FALSE()))</f>
        <v/>
      </c>
      <c r="AV65" s="796" t="str">
        <f aca="false">IF(AV64="","",VLOOKUP(AV64,'標準様式１シフト記号表（勤務時間帯）'!$D$6:$X$47,21,FALSE()))</f>
        <v/>
      </c>
      <c r="AW65" s="794" t="str">
        <f aca="false">IF(AW64="","",VLOOKUP(AW64,'標準様式１シフト記号表（勤務時間帯）'!$D$6:$X$47,21,FALSE()))</f>
        <v/>
      </c>
      <c r="AX65" s="795" t="str">
        <f aca="false">IF(AX64="","",VLOOKUP(AX64,'標準様式１シフト記号表（勤務時間帯）'!$D$6:$X$47,21,FALSE()))</f>
        <v/>
      </c>
      <c r="AY65" s="795" t="str">
        <f aca="false">IF(AY64="","",VLOOKUP(AY64,'標準様式１シフト記号表（勤務時間帯）'!$D$6:$X$47,21,FALSE()))</f>
        <v/>
      </c>
      <c r="AZ65" s="797" t="n">
        <f aca="false">IF($BC$4="４週",SUM(U65:AV65),IF($BC$4="暦月",SUM(U65:AY65),""))</f>
        <v>0</v>
      </c>
      <c r="BA65" s="797"/>
      <c r="BB65" s="798" t="n">
        <f aca="false">IF($BC$4="４週",AZ65/4,IF($BC$4="暦月",(AZ65/($BC$9/7)),""))</f>
        <v>0</v>
      </c>
      <c r="BC65" s="798"/>
      <c r="BD65" s="826"/>
      <c r="BE65" s="826"/>
      <c r="BF65" s="826"/>
      <c r="BG65" s="826"/>
      <c r="BH65" s="826"/>
    </row>
    <row r="66" customFormat="false" ht="20.25" hidden="false" customHeight="true" outlineLevel="0" collapsed="false">
      <c r="B66" s="799"/>
      <c r="C66" s="812"/>
      <c r="D66" s="812"/>
      <c r="E66" s="812"/>
      <c r="F66" s="800"/>
      <c r="G66" s="801" t="n">
        <f aca="false">C64</f>
        <v>0</v>
      </c>
      <c r="H66" s="827"/>
      <c r="I66" s="815"/>
      <c r="J66" s="815"/>
      <c r="K66" s="815"/>
      <c r="L66" s="815"/>
      <c r="M66" s="816"/>
      <c r="N66" s="816"/>
      <c r="O66" s="816"/>
      <c r="P66" s="835" t="s">
        <v>673</v>
      </c>
      <c r="Q66" s="836"/>
      <c r="R66" s="836"/>
      <c r="S66" s="837"/>
      <c r="T66" s="838"/>
      <c r="U66" s="806" t="str">
        <f aca="false">IF(U64="","",VLOOKUP(U64,'標準様式１シフト記号表（勤務時間帯）'!$D$6:$Z$47,23,FALSE()))</f>
        <v/>
      </c>
      <c r="V66" s="807" t="str">
        <f aca="false">IF(V64="","",VLOOKUP(V64,'標準様式１シフト記号表（勤務時間帯）'!$D$6:$Z$47,23,FALSE()))</f>
        <v/>
      </c>
      <c r="W66" s="807" t="str">
        <f aca="false">IF(W64="","",VLOOKUP(W64,'標準様式１シフト記号表（勤務時間帯）'!$D$6:$Z$47,23,FALSE()))</f>
        <v/>
      </c>
      <c r="X66" s="807" t="str">
        <f aca="false">IF(X64="","",VLOOKUP(X64,'標準様式１シフト記号表（勤務時間帯）'!$D$6:$Z$47,23,FALSE()))</f>
        <v/>
      </c>
      <c r="Y66" s="807" t="str">
        <f aca="false">IF(Y64="","",VLOOKUP(Y64,'標準様式１シフト記号表（勤務時間帯）'!$D$6:$Z$47,23,FALSE()))</f>
        <v/>
      </c>
      <c r="Z66" s="807" t="str">
        <f aca="false">IF(Z64="","",VLOOKUP(Z64,'標準様式１シフト記号表（勤務時間帯）'!$D$6:$Z$47,23,FALSE()))</f>
        <v/>
      </c>
      <c r="AA66" s="808" t="str">
        <f aca="false">IF(AA64="","",VLOOKUP(AA64,'標準様式１シフト記号表（勤務時間帯）'!$D$6:$Z$47,23,FALSE()))</f>
        <v/>
      </c>
      <c r="AB66" s="806" t="str">
        <f aca="false">IF(AB64="","",VLOOKUP(AB64,'標準様式１シフト記号表（勤務時間帯）'!$D$6:$Z$47,23,FALSE()))</f>
        <v/>
      </c>
      <c r="AC66" s="807" t="str">
        <f aca="false">IF(AC64="","",VLOOKUP(AC64,'標準様式１シフト記号表（勤務時間帯）'!$D$6:$Z$47,23,FALSE()))</f>
        <v/>
      </c>
      <c r="AD66" s="807" t="str">
        <f aca="false">IF(AD64="","",VLOOKUP(AD64,'標準様式１シフト記号表（勤務時間帯）'!$D$6:$Z$47,23,FALSE()))</f>
        <v/>
      </c>
      <c r="AE66" s="807" t="str">
        <f aca="false">IF(AE64="","",VLOOKUP(AE64,'標準様式１シフト記号表（勤務時間帯）'!$D$6:$Z$47,23,FALSE()))</f>
        <v/>
      </c>
      <c r="AF66" s="807" t="str">
        <f aca="false">IF(AF64="","",VLOOKUP(AF64,'標準様式１シフト記号表（勤務時間帯）'!$D$6:$Z$47,23,FALSE()))</f>
        <v/>
      </c>
      <c r="AG66" s="807" t="str">
        <f aca="false">IF(AG64="","",VLOOKUP(AG64,'標準様式１シフト記号表（勤務時間帯）'!$D$6:$Z$47,23,FALSE()))</f>
        <v/>
      </c>
      <c r="AH66" s="808" t="str">
        <f aca="false">IF(AH64="","",VLOOKUP(AH64,'標準様式１シフト記号表（勤務時間帯）'!$D$6:$Z$47,23,FALSE()))</f>
        <v/>
      </c>
      <c r="AI66" s="806" t="str">
        <f aca="false">IF(AI64="","",VLOOKUP(AI64,'標準様式１シフト記号表（勤務時間帯）'!$D$6:$Z$47,23,FALSE()))</f>
        <v/>
      </c>
      <c r="AJ66" s="807" t="str">
        <f aca="false">IF(AJ64="","",VLOOKUP(AJ64,'標準様式１シフト記号表（勤務時間帯）'!$D$6:$Z$47,23,FALSE()))</f>
        <v/>
      </c>
      <c r="AK66" s="807" t="str">
        <f aca="false">IF(AK64="","",VLOOKUP(AK64,'標準様式１シフト記号表（勤務時間帯）'!$D$6:$Z$47,23,FALSE()))</f>
        <v/>
      </c>
      <c r="AL66" s="807" t="str">
        <f aca="false">IF(AL64="","",VLOOKUP(AL64,'標準様式１シフト記号表（勤務時間帯）'!$D$6:$Z$47,23,FALSE()))</f>
        <v/>
      </c>
      <c r="AM66" s="807" t="str">
        <f aca="false">IF(AM64="","",VLOOKUP(AM64,'標準様式１シフト記号表（勤務時間帯）'!$D$6:$Z$47,23,FALSE()))</f>
        <v/>
      </c>
      <c r="AN66" s="807" t="str">
        <f aca="false">IF(AN64="","",VLOOKUP(AN64,'標準様式１シフト記号表（勤務時間帯）'!$D$6:$Z$47,23,FALSE()))</f>
        <v/>
      </c>
      <c r="AO66" s="808" t="str">
        <f aca="false">IF(AO64="","",VLOOKUP(AO64,'標準様式１シフト記号表（勤務時間帯）'!$D$6:$Z$47,23,FALSE()))</f>
        <v/>
      </c>
      <c r="AP66" s="806" t="str">
        <f aca="false">IF(AP64="","",VLOOKUP(AP64,'標準様式１シフト記号表（勤務時間帯）'!$D$6:$Z$47,23,FALSE()))</f>
        <v/>
      </c>
      <c r="AQ66" s="807" t="str">
        <f aca="false">IF(AQ64="","",VLOOKUP(AQ64,'標準様式１シフト記号表（勤務時間帯）'!$D$6:$Z$47,23,FALSE()))</f>
        <v/>
      </c>
      <c r="AR66" s="807" t="str">
        <f aca="false">IF(AR64="","",VLOOKUP(AR64,'標準様式１シフト記号表（勤務時間帯）'!$D$6:$Z$47,23,FALSE()))</f>
        <v/>
      </c>
      <c r="AS66" s="807" t="str">
        <f aca="false">IF(AS64="","",VLOOKUP(AS64,'標準様式１シフト記号表（勤務時間帯）'!$D$6:$Z$47,23,FALSE()))</f>
        <v/>
      </c>
      <c r="AT66" s="807" t="str">
        <f aca="false">IF(AT64="","",VLOOKUP(AT64,'標準様式１シフト記号表（勤務時間帯）'!$D$6:$Z$47,23,FALSE()))</f>
        <v/>
      </c>
      <c r="AU66" s="807" t="str">
        <f aca="false">IF(AU64="","",VLOOKUP(AU64,'標準様式１シフト記号表（勤務時間帯）'!$D$6:$Z$47,23,FALSE()))</f>
        <v/>
      </c>
      <c r="AV66" s="808" t="str">
        <f aca="false">IF(AV64="","",VLOOKUP(AV64,'標準様式１シフト記号表（勤務時間帯）'!$D$6:$Z$47,23,FALSE()))</f>
        <v/>
      </c>
      <c r="AW66" s="806" t="str">
        <f aca="false">IF(AW64="","",VLOOKUP(AW64,'標準様式１シフト記号表（勤務時間帯）'!$D$6:$Z$47,23,FALSE()))</f>
        <v/>
      </c>
      <c r="AX66" s="807" t="str">
        <f aca="false">IF(AX64="","",VLOOKUP(AX64,'標準様式１シフト記号表（勤務時間帯）'!$D$6:$Z$47,23,FALSE()))</f>
        <v/>
      </c>
      <c r="AY66" s="807" t="str">
        <f aca="false">IF(AY64="","",VLOOKUP(AY64,'標準様式１シフト記号表（勤務時間帯）'!$D$6:$Z$47,23,FALSE()))</f>
        <v/>
      </c>
      <c r="AZ66" s="809" t="n">
        <f aca="false">IF($BC$4="４週",SUM(U66:AV66),IF($BC$4="暦月",SUM(U66:AY66),""))</f>
        <v>0</v>
      </c>
      <c r="BA66" s="809"/>
      <c r="BB66" s="810" t="n">
        <f aca="false">IF($BC$4="４週",AZ66/4,IF($BC$4="暦月",(AZ66/($BC$9/7)),""))</f>
        <v>0</v>
      </c>
      <c r="BC66" s="810"/>
      <c r="BD66" s="826"/>
      <c r="BE66" s="826"/>
      <c r="BF66" s="826"/>
      <c r="BG66" s="826"/>
      <c r="BH66" s="826"/>
    </row>
    <row r="67" customFormat="false" ht="20.25" hidden="false" customHeight="true" outlineLevel="0" collapsed="false">
      <c r="B67" s="811"/>
      <c r="C67" s="812"/>
      <c r="D67" s="812"/>
      <c r="E67" s="812"/>
      <c r="F67" s="813"/>
      <c r="G67" s="814"/>
      <c r="H67" s="815"/>
      <c r="I67" s="815"/>
      <c r="J67" s="815"/>
      <c r="K67" s="815"/>
      <c r="L67" s="815"/>
      <c r="M67" s="816"/>
      <c r="N67" s="816"/>
      <c r="O67" s="816"/>
      <c r="P67" s="843" t="s">
        <v>671</v>
      </c>
      <c r="Q67" s="844"/>
      <c r="R67" s="844"/>
      <c r="S67" s="845"/>
      <c r="T67" s="846"/>
      <c r="U67" s="821"/>
      <c r="V67" s="822"/>
      <c r="W67" s="822"/>
      <c r="X67" s="822"/>
      <c r="Y67" s="822"/>
      <c r="Z67" s="822"/>
      <c r="AA67" s="823"/>
      <c r="AB67" s="821"/>
      <c r="AC67" s="822"/>
      <c r="AD67" s="822"/>
      <c r="AE67" s="822"/>
      <c r="AF67" s="822"/>
      <c r="AG67" s="822"/>
      <c r="AH67" s="823"/>
      <c r="AI67" s="821"/>
      <c r="AJ67" s="822"/>
      <c r="AK67" s="822"/>
      <c r="AL67" s="822"/>
      <c r="AM67" s="822"/>
      <c r="AN67" s="822"/>
      <c r="AO67" s="823"/>
      <c r="AP67" s="821"/>
      <c r="AQ67" s="822"/>
      <c r="AR67" s="822"/>
      <c r="AS67" s="822"/>
      <c r="AT67" s="822"/>
      <c r="AU67" s="822"/>
      <c r="AV67" s="823"/>
      <c r="AW67" s="821"/>
      <c r="AX67" s="822"/>
      <c r="AY67" s="822"/>
      <c r="AZ67" s="824"/>
      <c r="BA67" s="824"/>
      <c r="BB67" s="825"/>
      <c r="BC67" s="825"/>
      <c r="BD67" s="826"/>
      <c r="BE67" s="826"/>
      <c r="BF67" s="826"/>
      <c r="BG67" s="826"/>
      <c r="BH67" s="826"/>
    </row>
    <row r="68" customFormat="false" ht="20.25" hidden="false" customHeight="true" outlineLevel="0" collapsed="false">
      <c r="B68" s="787" t="n">
        <f aca="false">B65+1</f>
        <v>16</v>
      </c>
      <c r="C68" s="812"/>
      <c r="D68" s="812"/>
      <c r="E68" s="812"/>
      <c r="F68" s="788" t="n">
        <f aca="false">C67</f>
        <v>0</v>
      </c>
      <c r="G68" s="789"/>
      <c r="H68" s="815"/>
      <c r="I68" s="815"/>
      <c r="J68" s="815"/>
      <c r="K68" s="815"/>
      <c r="L68" s="815"/>
      <c r="M68" s="816"/>
      <c r="N68" s="816"/>
      <c r="O68" s="816"/>
      <c r="P68" s="790" t="s">
        <v>672</v>
      </c>
      <c r="Q68" s="791"/>
      <c r="R68" s="791"/>
      <c r="S68" s="792"/>
      <c r="T68" s="793"/>
      <c r="U68" s="794" t="str">
        <f aca="false">IF(U67="","",VLOOKUP(U67,'標準様式１シフト記号表（勤務時間帯）'!$D$6:$X$47,21,FALSE()))</f>
        <v/>
      </c>
      <c r="V68" s="795" t="str">
        <f aca="false">IF(V67="","",VLOOKUP(V67,'標準様式１シフト記号表（勤務時間帯）'!$D$6:$X$47,21,FALSE()))</f>
        <v/>
      </c>
      <c r="W68" s="795" t="str">
        <f aca="false">IF(W67="","",VLOOKUP(W67,'標準様式１シフト記号表（勤務時間帯）'!$D$6:$X$47,21,FALSE()))</f>
        <v/>
      </c>
      <c r="X68" s="795" t="str">
        <f aca="false">IF(X67="","",VLOOKUP(X67,'標準様式１シフト記号表（勤務時間帯）'!$D$6:$X$47,21,FALSE()))</f>
        <v/>
      </c>
      <c r="Y68" s="795" t="str">
        <f aca="false">IF(Y67="","",VLOOKUP(Y67,'標準様式１シフト記号表（勤務時間帯）'!$D$6:$X$47,21,FALSE()))</f>
        <v/>
      </c>
      <c r="Z68" s="795" t="str">
        <f aca="false">IF(Z67="","",VLOOKUP(Z67,'標準様式１シフト記号表（勤務時間帯）'!$D$6:$X$47,21,FALSE()))</f>
        <v/>
      </c>
      <c r="AA68" s="796" t="str">
        <f aca="false">IF(AA67="","",VLOOKUP(AA67,'標準様式１シフト記号表（勤務時間帯）'!$D$6:$X$47,21,FALSE()))</f>
        <v/>
      </c>
      <c r="AB68" s="794" t="str">
        <f aca="false">IF(AB67="","",VLOOKUP(AB67,'標準様式１シフト記号表（勤務時間帯）'!$D$6:$X$47,21,FALSE()))</f>
        <v/>
      </c>
      <c r="AC68" s="795" t="str">
        <f aca="false">IF(AC67="","",VLOOKUP(AC67,'標準様式１シフト記号表（勤務時間帯）'!$D$6:$X$47,21,FALSE()))</f>
        <v/>
      </c>
      <c r="AD68" s="795" t="str">
        <f aca="false">IF(AD67="","",VLOOKUP(AD67,'標準様式１シフト記号表（勤務時間帯）'!$D$6:$X$47,21,FALSE()))</f>
        <v/>
      </c>
      <c r="AE68" s="795" t="str">
        <f aca="false">IF(AE67="","",VLOOKUP(AE67,'標準様式１シフト記号表（勤務時間帯）'!$D$6:$X$47,21,FALSE()))</f>
        <v/>
      </c>
      <c r="AF68" s="795" t="str">
        <f aca="false">IF(AF67="","",VLOOKUP(AF67,'標準様式１シフト記号表（勤務時間帯）'!$D$6:$X$47,21,FALSE()))</f>
        <v/>
      </c>
      <c r="AG68" s="795" t="str">
        <f aca="false">IF(AG67="","",VLOOKUP(AG67,'標準様式１シフト記号表（勤務時間帯）'!$D$6:$X$47,21,FALSE()))</f>
        <v/>
      </c>
      <c r="AH68" s="796" t="str">
        <f aca="false">IF(AH67="","",VLOOKUP(AH67,'標準様式１シフト記号表（勤務時間帯）'!$D$6:$X$47,21,FALSE()))</f>
        <v/>
      </c>
      <c r="AI68" s="794" t="str">
        <f aca="false">IF(AI67="","",VLOOKUP(AI67,'標準様式１シフト記号表（勤務時間帯）'!$D$6:$X$47,21,FALSE()))</f>
        <v/>
      </c>
      <c r="AJ68" s="795" t="str">
        <f aca="false">IF(AJ67="","",VLOOKUP(AJ67,'標準様式１シフト記号表（勤務時間帯）'!$D$6:$X$47,21,FALSE()))</f>
        <v/>
      </c>
      <c r="AK68" s="795" t="str">
        <f aca="false">IF(AK67="","",VLOOKUP(AK67,'標準様式１シフト記号表（勤務時間帯）'!$D$6:$X$47,21,FALSE()))</f>
        <v/>
      </c>
      <c r="AL68" s="795" t="str">
        <f aca="false">IF(AL67="","",VLOOKUP(AL67,'標準様式１シフト記号表（勤務時間帯）'!$D$6:$X$47,21,FALSE()))</f>
        <v/>
      </c>
      <c r="AM68" s="795" t="str">
        <f aca="false">IF(AM67="","",VLOOKUP(AM67,'標準様式１シフト記号表（勤務時間帯）'!$D$6:$X$47,21,FALSE()))</f>
        <v/>
      </c>
      <c r="AN68" s="795" t="str">
        <f aca="false">IF(AN67="","",VLOOKUP(AN67,'標準様式１シフト記号表（勤務時間帯）'!$D$6:$X$47,21,FALSE()))</f>
        <v/>
      </c>
      <c r="AO68" s="796" t="str">
        <f aca="false">IF(AO67="","",VLOOKUP(AO67,'標準様式１シフト記号表（勤務時間帯）'!$D$6:$X$47,21,FALSE()))</f>
        <v/>
      </c>
      <c r="AP68" s="794" t="str">
        <f aca="false">IF(AP67="","",VLOOKUP(AP67,'標準様式１シフト記号表（勤務時間帯）'!$D$6:$X$47,21,FALSE()))</f>
        <v/>
      </c>
      <c r="AQ68" s="795" t="str">
        <f aca="false">IF(AQ67="","",VLOOKUP(AQ67,'標準様式１シフト記号表（勤務時間帯）'!$D$6:$X$47,21,FALSE()))</f>
        <v/>
      </c>
      <c r="AR68" s="795" t="str">
        <f aca="false">IF(AR67="","",VLOOKUP(AR67,'標準様式１シフト記号表（勤務時間帯）'!$D$6:$X$47,21,FALSE()))</f>
        <v/>
      </c>
      <c r="AS68" s="795" t="str">
        <f aca="false">IF(AS67="","",VLOOKUP(AS67,'標準様式１シフト記号表（勤務時間帯）'!$D$6:$X$47,21,FALSE()))</f>
        <v/>
      </c>
      <c r="AT68" s="795" t="str">
        <f aca="false">IF(AT67="","",VLOOKUP(AT67,'標準様式１シフト記号表（勤務時間帯）'!$D$6:$X$47,21,FALSE()))</f>
        <v/>
      </c>
      <c r="AU68" s="795" t="str">
        <f aca="false">IF(AU67="","",VLOOKUP(AU67,'標準様式１シフト記号表（勤務時間帯）'!$D$6:$X$47,21,FALSE()))</f>
        <v/>
      </c>
      <c r="AV68" s="796" t="str">
        <f aca="false">IF(AV67="","",VLOOKUP(AV67,'標準様式１シフト記号表（勤務時間帯）'!$D$6:$X$47,21,FALSE()))</f>
        <v/>
      </c>
      <c r="AW68" s="794" t="str">
        <f aca="false">IF(AW67="","",VLOOKUP(AW67,'標準様式１シフト記号表（勤務時間帯）'!$D$6:$X$47,21,FALSE()))</f>
        <v/>
      </c>
      <c r="AX68" s="795" t="str">
        <f aca="false">IF(AX67="","",VLOOKUP(AX67,'標準様式１シフト記号表（勤務時間帯）'!$D$6:$X$47,21,FALSE()))</f>
        <v/>
      </c>
      <c r="AY68" s="795" t="str">
        <f aca="false">IF(AY67="","",VLOOKUP(AY67,'標準様式１シフト記号表（勤務時間帯）'!$D$6:$X$47,21,FALSE()))</f>
        <v/>
      </c>
      <c r="AZ68" s="797" t="n">
        <f aca="false">IF($BC$4="４週",SUM(U68:AV68),IF($BC$4="暦月",SUM(U68:AY68),""))</f>
        <v>0</v>
      </c>
      <c r="BA68" s="797"/>
      <c r="BB68" s="798" t="n">
        <f aca="false">IF($BC$4="４週",AZ68/4,IF($BC$4="暦月",(AZ68/($BC$9/7)),""))</f>
        <v>0</v>
      </c>
      <c r="BC68" s="798"/>
      <c r="BD68" s="826"/>
      <c r="BE68" s="826"/>
      <c r="BF68" s="826"/>
      <c r="BG68" s="826"/>
      <c r="BH68" s="826"/>
    </row>
    <row r="69" customFormat="false" ht="20.25" hidden="false" customHeight="true" outlineLevel="0" collapsed="false">
      <c r="B69" s="799"/>
      <c r="C69" s="812"/>
      <c r="D69" s="812"/>
      <c r="E69" s="812"/>
      <c r="F69" s="800"/>
      <c r="G69" s="801" t="n">
        <f aca="false">C67</f>
        <v>0</v>
      </c>
      <c r="H69" s="815"/>
      <c r="I69" s="815"/>
      <c r="J69" s="815"/>
      <c r="K69" s="815"/>
      <c r="L69" s="815"/>
      <c r="M69" s="816"/>
      <c r="N69" s="816"/>
      <c r="O69" s="816"/>
      <c r="P69" s="884" t="s">
        <v>673</v>
      </c>
      <c r="Q69" s="803"/>
      <c r="R69" s="803"/>
      <c r="S69" s="832"/>
      <c r="T69" s="833"/>
      <c r="U69" s="806" t="str">
        <f aca="false">IF(U67="","",VLOOKUP(U67,'標準様式１シフト記号表（勤務時間帯）'!$D$6:$Z$47,23,FALSE()))</f>
        <v/>
      </c>
      <c r="V69" s="807" t="str">
        <f aca="false">IF(V67="","",VLOOKUP(V67,'標準様式１シフト記号表（勤務時間帯）'!$D$6:$Z$47,23,FALSE()))</f>
        <v/>
      </c>
      <c r="W69" s="807" t="str">
        <f aca="false">IF(W67="","",VLOOKUP(W67,'標準様式１シフト記号表（勤務時間帯）'!$D$6:$Z$47,23,FALSE()))</f>
        <v/>
      </c>
      <c r="X69" s="807" t="str">
        <f aca="false">IF(X67="","",VLOOKUP(X67,'標準様式１シフト記号表（勤務時間帯）'!$D$6:$Z$47,23,FALSE()))</f>
        <v/>
      </c>
      <c r="Y69" s="807" t="str">
        <f aca="false">IF(Y67="","",VLOOKUP(Y67,'標準様式１シフト記号表（勤務時間帯）'!$D$6:$Z$47,23,FALSE()))</f>
        <v/>
      </c>
      <c r="Z69" s="807" t="str">
        <f aca="false">IF(Z67="","",VLOOKUP(Z67,'標準様式１シフト記号表（勤務時間帯）'!$D$6:$Z$47,23,FALSE()))</f>
        <v/>
      </c>
      <c r="AA69" s="808" t="str">
        <f aca="false">IF(AA67="","",VLOOKUP(AA67,'標準様式１シフト記号表（勤務時間帯）'!$D$6:$Z$47,23,FALSE()))</f>
        <v/>
      </c>
      <c r="AB69" s="806" t="str">
        <f aca="false">IF(AB67="","",VLOOKUP(AB67,'標準様式１シフト記号表（勤務時間帯）'!$D$6:$Z$47,23,FALSE()))</f>
        <v/>
      </c>
      <c r="AC69" s="807" t="str">
        <f aca="false">IF(AC67="","",VLOOKUP(AC67,'標準様式１シフト記号表（勤務時間帯）'!$D$6:$Z$47,23,FALSE()))</f>
        <v/>
      </c>
      <c r="AD69" s="807" t="str">
        <f aca="false">IF(AD67="","",VLOOKUP(AD67,'標準様式１シフト記号表（勤務時間帯）'!$D$6:$Z$47,23,FALSE()))</f>
        <v/>
      </c>
      <c r="AE69" s="807" t="str">
        <f aca="false">IF(AE67="","",VLOOKUP(AE67,'標準様式１シフト記号表（勤務時間帯）'!$D$6:$Z$47,23,FALSE()))</f>
        <v/>
      </c>
      <c r="AF69" s="807" t="str">
        <f aca="false">IF(AF67="","",VLOOKUP(AF67,'標準様式１シフト記号表（勤務時間帯）'!$D$6:$Z$47,23,FALSE()))</f>
        <v/>
      </c>
      <c r="AG69" s="807" t="str">
        <f aca="false">IF(AG67="","",VLOOKUP(AG67,'標準様式１シフト記号表（勤務時間帯）'!$D$6:$Z$47,23,FALSE()))</f>
        <v/>
      </c>
      <c r="AH69" s="808" t="str">
        <f aca="false">IF(AH67="","",VLOOKUP(AH67,'標準様式１シフト記号表（勤務時間帯）'!$D$6:$Z$47,23,FALSE()))</f>
        <v/>
      </c>
      <c r="AI69" s="806" t="str">
        <f aca="false">IF(AI67="","",VLOOKUP(AI67,'標準様式１シフト記号表（勤務時間帯）'!$D$6:$Z$47,23,FALSE()))</f>
        <v/>
      </c>
      <c r="AJ69" s="807" t="str">
        <f aca="false">IF(AJ67="","",VLOOKUP(AJ67,'標準様式１シフト記号表（勤務時間帯）'!$D$6:$Z$47,23,FALSE()))</f>
        <v/>
      </c>
      <c r="AK69" s="807" t="str">
        <f aca="false">IF(AK67="","",VLOOKUP(AK67,'標準様式１シフト記号表（勤務時間帯）'!$D$6:$Z$47,23,FALSE()))</f>
        <v/>
      </c>
      <c r="AL69" s="807" t="str">
        <f aca="false">IF(AL67="","",VLOOKUP(AL67,'標準様式１シフト記号表（勤務時間帯）'!$D$6:$Z$47,23,FALSE()))</f>
        <v/>
      </c>
      <c r="AM69" s="807" t="str">
        <f aca="false">IF(AM67="","",VLOOKUP(AM67,'標準様式１シフト記号表（勤務時間帯）'!$D$6:$Z$47,23,FALSE()))</f>
        <v/>
      </c>
      <c r="AN69" s="807" t="str">
        <f aca="false">IF(AN67="","",VLOOKUP(AN67,'標準様式１シフト記号表（勤務時間帯）'!$D$6:$Z$47,23,FALSE()))</f>
        <v/>
      </c>
      <c r="AO69" s="808" t="str">
        <f aca="false">IF(AO67="","",VLOOKUP(AO67,'標準様式１シフト記号表（勤務時間帯）'!$D$6:$Z$47,23,FALSE()))</f>
        <v/>
      </c>
      <c r="AP69" s="806" t="str">
        <f aca="false">IF(AP67="","",VLOOKUP(AP67,'標準様式１シフト記号表（勤務時間帯）'!$D$6:$Z$47,23,FALSE()))</f>
        <v/>
      </c>
      <c r="AQ69" s="807" t="str">
        <f aca="false">IF(AQ67="","",VLOOKUP(AQ67,'標準様式１シフト記号表（勤務時間帯）'!$D$6:$Z$47,23,FALSE()))</f>
        <v/>
      </c>
      <c r="AR69" s="807" t="str">
        <f aca="false">IF(AR67="","",VLOOKUP(AR67,'標準様式１シフト記号表（勤務時間帯）'!$D$6:$Z$47,23,FALSE()))</f>
        <v/>
      </c>
      <c r="AS69" s="807" t="str">
        <f aca="false">IF(AS67="","",VLOOKUP(AS67,'標準様式１シフト記号表（勤務時間帯）'!$D$6:$Z$47,23,FALSE()))</f>
        <v/>
      </c>
      <c r="AT69" s="807" t="str">
        <f aca="false">IF(AT67="","",VLOOKUP(AT67,'標準様式１シフト記号表（勤務時間帯）'!$D$6:$Z$47,23,FALSE()))</f>
        <v/>
      </c>
      <c r="AU69" s="807" t="str">
        <f aca="false">IF(AU67="","",VLOOKUP(AU67,'標準様式１シフト記号表（勤務時間帯）'!$D$6:$Z$47,23,FALSE()))</f>
        <v/>
      </c>
      <c r="AV69" s="808" t="str">
        <f aca="false">IF(AV67="","",VLOOKUP(AV67,'標準様式１シフト記号表（勤務時間帯）'!$D$6:$Z$47,23,FALSE()))</f>
        <v/>
      </c>
      <c r="AW69" s="806" t="str">
        <f aca="false">IF(AW67="","",VLOOKUP(AW67,'標準様式１シフト記号表（勤務時間帯）'!$D$6:$Z$47,23,FALSE()))</f>
        <v/>
      </c>
      <c r="AX69" s="807" t="str">
        <f aca="false">IF(AX67="","",VLOOKUP(AX67,'標準様式１シフト記号表（勤務時間帯）'!$D$6:$Z$47,23,FALSE()))</f>
        <v/>
      </c>
      <c r="AY69" s="807" t="str">
        <f aca="false">IF(AY67="","",VLOOKUP(AY67,'標準様式１シフト記号表（勤務時間帯）'!$D$6:$Z$47,23,FALSE()))</f>
        <v/>
      </c>
      <c r="AZ69" s="809" t="n">
        <f aca="false">IF($BC$4="４週",SUM(U69:AV69),IF($BC$4="暦月",SUM(U69:AY69),""))</f>
        <v>0</v>
      </c>
      <c r="BA69" s="809"/>
      <c r="BB69" s="810" t="n">
        <f aca="false">IF($BC$4="４週",AZ69/4,IF($BC$4="暦月",(AZ69/($BC$9/7)),""))</f>
        <v>0</v>
      </c>
      <c r="BC69" s="810"/>
      <c r="BD69" s="826"/>
      <c r="BE69" s="826"/>
      <c r="BF69" s="826"/>
      <c r="BG69" s="826"/>
      <c r="BH69" s="826"/>
    </row>
    <row r="70" customFormat="false" ht="20.25" hidden="false" customHeight="true" outlineLevel="0" collapsed="false">
      <c r="B70" s="811"/>
      <c r="C70" s="812"/>
      <c r="D70" s="812"/>
      <c r="E70" s="812"/>
      <c r="F70" s="813"/>
      <c r="G70" s="814"/>
      <c r="H70" s="815"/>
      <c r="I70" s="815"/>
      <c r="J70" s="815"/>
      <c r="K70" s="815"/>
      <c r="L70" s="815"/>
      <c r="M70" s="816"/>
      <c r="N70" s="816"/>
      <c r="O70" s="816"/>
      <c r="P70" s="843" t="s">
        <v>671</v>
      </c>
      <c r="Q70" s="844"/>
      <c r="R70" s="844"/>
      <c r="S70" s="845"/>
      <c r="T70" s="846"/>
      <c r="U70" s="821"/>
      <c r="V70" s="822"/>
      <c r="W70" s="822"/>
      <c r="X70" s="822"/>
      <c r="Y70" s="822"/>
      <c r="Z70" s="822"/>
      <c r="AA70" s="823"/>
      <c r="AB70" s="821"/>
      <c r="AC70" s="822"/>
      <c r="AD70" s="822"/>
      <c r="AE70" s="822"/>
      <c r="AF70" s="822"/>
      <c r="AG70" s="822"/>
      <c r="AH70" s="823"/>
      <c r="AI70" s="821"/>
      <c r="AJ70" s="822"/>
      <c r="AK70" s="822"/>
      <c r="AL70" s="822"/>
      <c r="AM70" s="822"/>
      <c r="AN70" s="822"/>
      <c r="AO70" s="823"/>
      <c r="AP70" s="821"/>
      <c r="AQ70" s="822"/>
      <c r="AR70" s="822"/>
      <c r="AS70" s="822"/>
      <c r="AT70" s="822"/>
      <c r="AU70" s="822"/>
      <c r="AV70" s="823"/>
      <c r="AW70" s="821"/>
      <c r="AX70" s="822"/>
      <c r="AY70" s="822"/>
      <c r="AZ70" s="824"/>
      <c r="BA70" s="824"/>
      <c r="BB70" s="825"/>
      <c r="BC70" s="825"/>
      <c r="BD70" s="826"/>
      <c r="BE70" s="826"/>
      <c r="BF70" s="826"/>
      <c r="BG70" s="826"/>
      <c r="BH70" s="826"/>
    </row>
    <row r="71" customFormat="false" ht="20.25" hidden="false" customHeight="true" outlineLevel="0" collapsed="false">
      <c r="B71" s="787" t="n">
        <f aca="false">B68+1</f>
        <v>17</v>
      </c>
      <c r="C71" s="812"/>
      <c r="D71" s="812"/>
      <c r="E71" s="812"/>
      <c r="F71" s="788" t="n">
        <f aca="false">C70</f>
        <v>0</v>
      </c>
      <c r="G71" s="789"/>
      <c r="H71" s="815"/>
      <c r="I71" s="815"/>
      <c r="J71" s="815"/>
      <c r="K71" s="815"/>
      <c r="L71" s="815"/>
      <c r="M71" s="816"/>
      <c r="N71" s="816"/>
      <c r="O71" s="816"/>
      <c r="P71" s="790" t="s">
        <v>672</v>
      </c>
      <c r="Q71" s="791"/>
      <c r="R71" s="791"/>
      <c r="S71" s="792"/>
      <c r="T71" s="793"/>
      <c r="U71" s="794" t="str">
        <f aca="false">IF(U70="","",VLOOKUP(U70,'標準様式１シフト記号表（勤務時間帯）'!$D$6:$X$47,21,FALSE()))</f>
        <v/>
      </c>
      <c r="V71" s="795" t="str">
        <f aca="false">IF(V70="","",VLOOKUP(V70,'標準様式１シフト記号表（勤務時間帯）'!$D$6:$X$47,21,FALSE()))</f>
        <v/>
      </c>
      <c r="W71" s="795" t="str">
        <f aca="false">IF(W70="","",VLOOKUP(W70,'標準様式１シフト記号表（勤務時間帯）'!$D$6:$X$47,21,FALSE()))</f>
        <v/>
      </c>
      <c r="X71" s="795" t="str">
        <f aca="false">IF(X70="","",VLOOKUP(X70,'標準様式１シフト記号表（勤務時間帯）'!$D$6:$X$47,21,FALSE()))</f>
        <v/>
      </c>
      <c r="Y71" s="795" t="str">
        <f aca="false">IF(Y70="","",VLOOKUP(Y70,'標準様式１シフト記号表（勤務時間帯）'!$D$6:$X$47,21,FALSE()))</f>
        <v/>
      </c>
      <c r="Z71" s="795" t="str">
        <f aca="false">IF(Z70="","",VLOOKUP(Z70,'標準様式１シフト記号表（勤務時間帯）'!$D$6:$X$47,21,FALSE()))</f>
        <v/>
      </c>
      <c r="AA71" s="796" t="str">
        <f aca="false">IF(AA70="","",VLOOKUP(AA70,'標準様式１シフト記号表（勤務時間帯）'!$D$6:$X$47,21,FALSE()))</f>
        <v/>
      </c>
      <c r="AB71" s="794" t="str">
        <f aca="false">IF(AB70="","",VLOOKUP(AB70,'標準様式１シフト記号表（勤務時間帯）'!$D$6:$X$47,21,FALSE()))</f>
        <v/>
      </c>
      <c r="AC71" s="795" t="str">
        <f aca="false">IF(AC70="","",VLOOKUP(AC70,'標準様式１シフト記号表（勤務時間帯）'!$D$6:$X$47,21,FALSE()))</f>
        <v/>
      </c>
      <c r="AD71" s="795" t="str">
        <f aca="false">IF(AD70="","",VLOOKUP(AD70,'標準様式１シフト記号表（勤務時間帯）'!$D$6:$X$47,21,FALSE()))</f>
        <v/>
      </c>
      <c r="AE71" s="795" t="str">
        <f aca="false">IF(AE70="","",VLOOKUP(AE70,'標準様式１シフト記号表（勤務時間帯）'!$D$6:$X$47,21,FALSE()))</f>
        <v/>
      </c>
      <c r="AF71" s="795" t="str">
        <f aca="false">IF(AF70="","",VLOOKUP(AF70,'標準様式１シフト記号表（勤務時間帯）'!$D$6:$X$47,21,FALSE()))</f>
        <v/>
      </c>
      <c r="AG71" s="795" t="str">
        <f aca="false">IF(AG70="","",VLOOKUP(AG70,'標準様式１シフト記号表（勤務時間帯）'!$D$6:$X$47,21,FALSE()))</f>
        <v/>
      </c>
      <c r="AH71" s="796" t="str">
        <f aca="false">IF(AH70="","",VLOOKUP(AH70,'標準様式１シフト記号表（勤務時間帯）'!$D$6:$X$47,21,FALSE()))</f>
        <v/>
      </c>
      <c r="AI71" s="794" t="str">
        <f aca="false">IF(AI70="","",VLOOKUP(AI70,'標準様式１シフト記号表（勤務時間帯）'!$D$6:$X$47,21,FALSE()))</f>
        <v/>
      </c>
      <c r="AJ71" s="795" t="str">
        <f aca="false">IF(AJ70="","",VLOOKUP(AJ70,'標準様式１シフト記号表（勤務時間帯）'!$D$6:$X$47,21,FALSE()))</f>
        <v/>
      </c>
      <c r="AK71" s="795" t="str">
        <f aca="false">IF(AK70="","",VLOOKUP(AK70,'標準様式１シフト記号表（勤務時間帯）'!$D$6:$X$47,21,FALSE()))</f>
        <v/>
      </c>
      <c r="AL71" s="795" t="str">
        <f aca="false">IF(AL70="","",VLOOKUP(AL70,'標準様式１シフト記号表（勤務時間帯）'!$D$6:$X$47,21,FALSE()))</f>
        <v/>
      </c>
      <c r="AM71" s="795" t="str">
        <f aca="false">IF(AM70="","",VLOOKUP(AM70,'標準様式１シフト記号表（勤務時間帯）'!$D$6:$X$47,21,FALSE()))</f>
        <v/>
      </c>
      <c r="AN71" s="795" t="str">
        <f aca="false">IF(AN70="","",VLOOKUP(AN70,'標準様式１シフト記号表（勤務時間帯）'!$D$6:$X$47,21,FALSE()))</f>
        <v/>
      </c>
      <c r="AO71" s="796" t="str">
        <f aca="false">IF(AO70="","",VLOOKUP(AO70,'標準様式１シフト記号表（勤務時間帯）'!$D$6:$X$47,21,FALSE()))</f>
        <v/>
      </c>
      <c r="AP71" s="794" t="str">
        <f aca="false">IF(AP70="","",VLOOKUP(AP70,'標準様式１シフト記号表（勤務時間帯）'!$D$6:$X$47,21,FALSE()))</f>
        <v/>
      </c>
      <c r="AQ71" s="795" t="str">
        <f aca="false">IF(AQ70="","",VLOOKUP(AQ70,'標準様式１シフト記号表（勤務時間帯）'!$D$6:$X$47,21,FALSE()))</f>
        <v/>
      </c>
      <c r="AR71" s="795" t="str">
        <f aca="false">IF(AR70="","",VLOOKUP(AR70,'標準様式１シフト記号表（勤務時間帯）'!$D$6:$X$47,21,FALSE()))</f>
        <v/>
      </c>
      <c r="AS71" s="795" t="str">
        <f aca="false">IF(AS70="","",VLOOKUP(AS70,'標準様式１シフト記号表（勤務時間帯）'!$D$6:$X$47,21,FALSE()))</f>
        <v/>
      </c>
      <c r="AT71" s="795" t="str">
        <f aca="false">IF(AT70="","",VLOOKUP(AT70,'標準様式１シフト記号表（勤務時間帯）'!$D$6:$X$47,21,FALSE()))</f>
        <v/>
      </c>
      <c r="AU71" s="795" t="str">
        <f aca="false">IF(AU70="","",VLOOKUP(AU70,'標準様式１シフト記号表（勤務時間帯）'!$D$6:$X$47,21,FALSE()))</f>
        <v/>
      </c>
      <c r="AV71" s="796" t="str">
        <f aca="false">IF(AV70="","",VLOOKUP(AV70,'標準様式１シフト記号表（勤務時間帯）'!$D$6:$X$47,21,FALSE()))</f>
        <v/>
      </c>
      <c r="AW71" s="794" t="str">
        <f aca="false">IF(AW70="","",VLOOKUP(AW70,'標準様式１シフト記号表（勤務時間帯）'!$D$6:$X$47,21,FALSE()))</f>
        <v/>
      </c>
      <c r="AX71" s="795" t="str">
        <f aca="false">IF(AX70="","",VLOOKUP(AX70,'標準様式１シフト記号表（勤務時間帯）'!$D$6:$X$47,21,FALSE()))</f>
        <v/>
      </c>
      <c r="AY71" s="795" t="str">
        <f aca="false">IF(AY70="","",VLOOKUP(AY70,'標準様式１シフト記号表（勤務時間帯）'!$D$6:$X$47,21,FALSE()))</f>
        <v/>
      </c>
      <c r="AZ71" s="797" t="n">
        <f aca="false">IF($BC$4="４週",SUM(U71:AV71),IF($BC$4="暦月",SUM(U71:AY71),""))</f>
        <v>0</v>
      </c>
      <c r="BA71" s="797"/>
      <c r="BB71" s="798" t="n">
        <f aca="false">IF($BC$4="４週",AZ71/4,IF($BC$4="暦月",(AZ71/($BC$9/7)),""))</f>
        <v>0</v>
      </c>
      <c r="BC71" s="798"/>
      <c r="BD71" s="826"/>
      <c r="BE71" s="826"/>
      <c r="BF71" s="826"/>
      <c r="BG71" s="826"/>
      <c r="BH71" s="826"/>
    </row>
    <row r="72" customFormat="false" ht="20.25" hidden="false" customHeight="true" outlineLevel="0" collapsed="false">
      <c r="B72" s="799"/>
      <c r="C72" s="812"/>
      <c r="D72" s="812"/>
      <c r="E72" s="812"/>
      <c r="F72" s="800"/>
      <c r="G72" s="801" t="n">
        <f aca="false">C70</f>
        <v>0</v>
      </c>
      <c r="H72" s="815"/>
      <c r="I72" s="815"/>
      <c r="J72" s="815"/>
      <c r="K72" s="815"/>
      <c r="L72" s="815"/>
      <c r="M72" s="816"/>
      <c r="N72" s="816"/>
      <c r="O72" s="816"/>
      <c r="P72" s="884" t="s">
        <v>673</v>
      </c>
      <c r="Q72" s="803"/>
      <c r="R72" s="803"/>
      <c r="S72" s="832"/>
      <c r="T72" s="833"/>
      <c r="U72" s="806" t="str">
        <f aca="false">IF(U70="","",VLOOKUP(U70,'標準様式１シフト記号表（勤務時間帯）'!$D$6:$Z$47,23,FALSE()))</f>
        <v/>
      </c>
      <c r="V72" s="807" t="str">
        <f aca="false">IF(V70="","",VLOOKUP(V70,'標準様式１シフト記号表（勤務時間帯）'!$D$6:$Z$47,23,FALSE()))</f>
        <v/>
      </c>
      <c r="W72" s="807" t="str">
        <f aca="false">IF(W70="","",VLOOKUP(W70,'標準様式１シフト記号表（勤務時間帯）'!$D$6:$Z$47,23,FALSE()))</f>
        <v/>
      </c>
      <c r="X72" s="807" t="str">
        <f aca="false">IF(X70="","",VLOOKUP(X70,'標準様式１シフト記号表（勤務時間帯）'!$D$6:$Z$47,23,FALSE()))</f>
        <v/>
      </c>
      <c r="Y72" s="807" t="str">
        <f aca="false">IF(Y70="","",VLOOKUP(Y70,'標準様式１シフト記号表（勤務時間帯）'!$D$6:$Z$47,23,FALSE()))</f>
        <v/>
      </c>
      <c r="Z72" s="807" t="str">
        <f aca="false">IF(Z70="","",VLOOKUP(Z70,'標準様式１シフト記号表（勤務時間帯）'!$D$6:$Z$47,23,FALSE()))</f>
        <v/>
      </c>
      <c r="AA72" s="808" t="str">
        <f aca="false">IF(AA70="","",VLOOKUP(AA70,'標準様式１シフト記号表（勤務時間帯）'!$D$6:$Z$47,23,FALSE()))</f>
        <v/>
      </c>
      <c r="AB72" s="806" t="str">
        <f aca="false">IF(AB70="","",VLOOKUP(AB70,'標準様式１シフト記号表（勤務時間帯）'!$D$6:$Z$47,23,FALSE()))</f>
        <v/>
      </c>
      <c r="AC72" s="807" t="str">
        <f aca="false">IF(AC70="","",VLOOKUP(AC70,'標準様式１シフト記号表（勤務時間帯）'!$D$6:$Z$47,23,FALSE()))</f>
        <v/>
      </c>
      <c r="AD72" s="807" t="str">
        <f aca="false">IF(AD70="","",VLOOKUP(AD70,'標準様式１シフト記号表（勤務時間帯）'!$D$6:$Z$47,23,FALSE()))</f>
        <v/>
      </c>
      <c r="AE72" s="807" t="str">
        <f aca="false">IF(AE70="","",VLOOKUP(AE70,'標準様式１シフト記号表（勤務時間帯）'!$D$6:$Z$47,23,FALSE()))</f>
        <v/>
      </c>
      <c r="AF72" s="807" t="str">
        <f aca="false">IF(AF70="","",VLOOKUP(AF70,'標準様式１シフト記号表（勤務時間帯）'!$D$6:$Z$47,23,FALSE()))</f>
        <v/>
      </c>
      <c r="AG72" s="807" t="str">
        <f aca="false">IF(AG70="","",VLOOKUP(AG70,'標準様式１シフト記号表（勤務時間帯）'!$D$6:$Z$47,23,FALSE()))</f>
        <v/>
      </c>
      <c r="AH72" s="808" t="str">
        <f aca="false">IF(AH70="","",VLOOKUP(AH70,'標準様式１シフト記号表（勤務時間帯）'!$D$6:$Z$47,23,FALSE()))</f>
        <v/>
      </c>
      <c r="AI72" s="806" t="str">
        <f aca="false">IF(AI70="","",VLOOKUP(AI70,'標準様式１シフト記号表（勤務時間帯）'!$D$6:$Z$47,23,FALSE()))</f>
        <v/>
      </c>
      <c r="AJ72" s="807" t="str">
        <f aca="false">IF(AJ70="","",VLOOKUP(AJ70,'標準様式１シフト記号表（勤務時間帯）'!$D$6:$Z$47,23,FALSE()))</f>
        <v/>
      </c>
      <c r="AK72" s="807" t="str">
        <f aca="false">IF(AK70="","",VLOOKUP(AK70,'標準様式１シフト記号表（勤務時間帯）'!$D$6:$Z$47,23,FALSE()))</f>
        <v/>
      </c>
      <c r="AL72" s="807" t="str">
        <f aca="false">IF(AL70="","",VLOOKUP(AL70,'標準様式１シフト記号表（勤務時間帯）'!$D$6:$Z$47,23,FALSE()))</f>
        <v/>
      </c>
      <c r="AM72" s="807" t="str">
        <f aca="false">IF(AM70="","",VLOOKUP(AM70,'標準様式１シフト記号表（勤務時間帯）'!$D$6:$Z$47,23,FALSE()))</f>
        <v/>
      </c>
      <c r="AN72" s="807" t="str">
        <f aca="false">IF(AN70="","",VLOOKUP(AN70,'標準様式１シフト記号表（勤務時間帯）'!$D$6:$Z$47,23,FALSE()))</f>
        <v/>
      </c>
      <c r="AO72" s="808" t="str">
        <f aca="false">IF(AO70="","",VLOOKUP(AO70,'標準様式１シフト記号表（勤務時間帯）'!$D$6:$Z$47,23,FALSE()))</f>
        <v/>
      </c>
      <c r="AP72" s="806" t="str">
        <f aca="false">IF(AP70="","",VLOOKUP(AP70,'標準様式１シフト記号表（勤務時間帯）'!$D$6:$Z$47,23,FALSE()))</f>
        <v/>
      </c>
      <c r="AQ72" s="807" t="str">
        <f aca="false">IF(AQ70="","",VLOOKUP(AQ70,'標準様式１シフト記号表（勤務時間帯）'!$D$6:$Z$47,23,FALSE()))</f>
        <v/>
      </c>
      <c r="AR72" s="807" t="str">
        <f aca="false">IF(AR70="","",VLOOKUP(AR70,'標準様式１シフト記号表（勤務時間帯）'!$D$6:$Z$47,23,FALSE()))</f>
        <v/>
      </c>
      <c r="AS72" s="807" t="str">
        <f aca="false">IF(AS70="","",VLOOKUP(AS70,'標準様式１シフト記号表（勤務時間帯）'!$D$6:$Z$47,23,FALSE()))</f>
        <v/>
      </c>
      <c r="AT72" s="807" t="str">
        <f aca="false">IF(AT70="","",VLOOKUP(AT70,'標準様式１シフト記号表（勤務時間帯）'!$D$6:$Z$47,23,FALSE()))</f>
        <v/>
      </c>
      <c r="AU72" s="807" t="str">
        <f aca="false">IF(AU70="","",VLOOKUP(AU70,'標準様式１シフト記号表（勤務時間帯）'!$D$6:$Z$47,23,FALSE()))</f>
        <v/>
      </c>
      <c r="AV72" s="808" t="str">
        <f aca="false">IF(AV70="","",VLOOKUP(AV70,'標準様式１シフト記号表（勤務時間帯）'!$D$6:$Z$47,23,FALSE()))</f>
        <v/>
      </c>
      <c r="AW72" s="806" t="str">
        <f aca="false">IF(AW70="","",VLOOKUP(AW70,'標準様式１シフト記号表（勤務時間帯）'!$D$6:$Z$47,23,FALSE()))</f>
        <v/>
      </c>
      <c r="AX72" s="807" t="str">
        <f aca="false">IF(AX70="","",VLOOKUP(AX70,'標準様式１シフト記号表（勤務時間帯）'!$D$6:$Z$47,23,FALSE()))</f>
        <v/>
      </c>
      <c r="AY72" s="807" t="str">
        <f aca="false">IF(AY70="","",VLOOKUP(AY70,'標準様式１シフト記号表（勤務時間帯）'!$D$6:$Z$47,23,FALSE()))</f>
        <v/>
      </c>
      <c r="AZ72" s="809" t="n">
        <f aca="false">IF($BC$4="４週",SUM(U72:AV72),IF($BC$4="暦月",SUM(U72:AY72),""))</f>
        <v>0</v>
      </c>
      <c r="BA72" s="809"/>
      <c r="BB72" s="810" t="n">
        <f aca="false">IF($BC$4="４週",AZ72/4,IF($BC$4="暦月",(AZ72/($BC$9/7)),""))</f>
        <v>0</v>
      </c>
      <c r="BC72" s="810"/>
      <c r="BD72" s="826"/>
      <c r="BE72" s="826"/>
      <c r="BF72" s="826"/>
      <c r="BG72" s="826"/>
      <c r="BH72" s="826"/>
    </row>
    <row r="73" customFormat="false" ht="20.25" hidden="false" customHeight="true" outlineLevel="0" collapsed="false">
      <c r="B73" s="811"/>
      <c r="C73" s="812"/>
      <c r="D73" s="812"/>
      <c r="E73" s="812"/>
      <c r="F73" s="813"/>
      <c r="G73" s="814"/>
      <c r="H73" s="815"/>
      <c r="I73" s="815"/>
      <c r="J73" s="815"/>
      <c r="K73" s="815"/>
      <c r="L73" s="815"/>
      <c r="M73" s="816"/>
      <c r="N73" s="816"/>
      <c r="O73" s="816"/>
      <c r="P73" s="843" t="s">
        <v>671</v>
      </c>
      <c r="Q73" s="844"/>
      <c r="R73" s="844"/>
      <c r="S73" s="845"/>
      <c r="T73" s="846"/>
      <c r="U73" s="821"/>
      <c r="V73" s="822"/>
      <c r="W73" s="822"/>
      <c r="X73" s="822"/>
      <c r="Y73" s="822"/>
      <c r="Z73" s="822"/>
      <c r="AA73" s="823"/>
      <c r="AB73" s="821"/>
      <c r="AC73" s="822"/>
      <c r="AD73" s="822"/>
      <c r="AE73" s="822"/>
      <c r="AF73" s="822"/>
      <c r="AG73" s="822"/>
      <c r="AH73" s="823"/>
      <c r="AI73" s="821"/>
      <c r="AJ73" s="822"/>
      <c r="AK73" s="822"/>
      <c r="AL73" s="822"/>
      <c r="AM73" s="822"/>
      <c r="AN73" s="822"/>
      <c r="AO73" s="823"/>
      <c r="AP73" s="821"/>
      <c r="AQ73" s="822"/>
      <c r="AR73" s="822"/>
      <c r="AS73" s="822"/>
      <c r="AT73" s="822"/>
      <c r="AU73" s="822"/>
      <c r="AV73" s="823"/>
      <c r="AW73" s="821"/>
      <c r="AX73" s="822"/>
      <c r="AY73" s="822"/>
      <c r="AZ73" s="824"/>
      <c r="BA73" s="824"/>
      <c r="BB73" s="825"/>
      <c r="BC73" s="825"/>
      <c r="BD73" s="826"/>
      <c r="BE73" s="826"/>
      <c r="BF73" s="826"/>
      <c r="BG73" s="826"/>
      <c r="BH73" s="826"/>
    </row>
    <row r="74" customFormat="false" ht="20.25" hidden="false" customHeight="true" outlineLevel="0" collapsed="false">
      <c r="B74" s="787" t="n">
        <f aca="false">B71+1</f>
        <v>18</v>
      </c>
      <c r="C74" s="812"/>
      <c r="D74" s="812"/>
      <c r="E74" s="812"/>
      <c r="F74" s="788" t="n">
        <f aca="false">C73</f>
        <v>0</v>
      </c>
      <c r="G74" s="789"/>
      <c r="H74" s="815"/>
      <c r="I74" s="815"/>
      <c r="J74" s="815"/>
      <c r="K74" s="815"/>
      <c r="L74" s="815"/>
      <c r="M74" s="816"/>
      <c r="N74" s="816"/>
      <c r="O74" s="816"/>
      <c r="P74" s="790" t="s">
        <v>672</v>
      </c>
      <c r="Q74" s="791"/>
      <c r="R74" s="791"/>
      <c r="S74" s="792"/>
      <c r="T74" s="793"/>
      <c r="U74" s="794" t="str">
        <f aca="false">IF(U73="","",VLOOKUP(U73,'標準様式１シフト記号表（勤務時間帯）'!$D$6:$X$47,21,FALSE()))</f>
        <v/>
      </c>
      <c r="V74" s="795" t="str">
        <f aca="false">IF(V73="","",VLOOKUP(V73,'標準様式１シフト記号表（勤務時間帯）'!$D$6:$X$47,21,FALSE()))</f>
        <v/>
      </c>
      <c r="W74" s="795" t="str">
        <f aca="false">IF(W73="","",VLOOKUP(W73,'標準様式１シフト記号表（勤務時間帯）'!$D$6:$X$47,21,FALSE()))</f>
        <v/>
      </c>
      <c r="X74" s="795" t="str">
        <f aca="false">IF(X73="","",VLOOKUP(X73,'標準様式１シフト記号表（勤務時間帯）'!$D$6:$X$47,21,FALSE()))</f>
        <v/>
      </c>
      <c r="Y74" s="795" t="str">
        <f aca="false">IF(Y73="","",VLOOKUP(Y73,'標準様式１シフト記号表（勤務時間帯）'!$D$6:$X$47,21,FALSE()))</f>
        <v/>
      </c>
      <c r="Z74" s="795" t="str">
        <f aca="false">IF(Z73="","",VLOOKUP(Z73,'標準様式１シフト記号表（勤務時間帯）'!$D$6:$X$47,21,FALSE()))</f>
        <v/>
      </c>
      <c r="AA74" s="796" t="str">
        <f aca="false">IF(AA73="","",VLOOKUP(AA73,'標準様式１シフト記号表（勤務時間帯）'!$D$6:$X$47,21,FALSE()))</f>
        <v/>
      </c>
      <c r="AB74" s="794" t="str">
        <f aca="false">IF(AB73="","",VLOOKUP(AB73,'標準様式１シフト記号表（勤務時間帯）'!$D$6:$X$47,21,FALSE()))</f>
        <v/>
      </c>
      <c r="AC74" s="795" t="str">
        <f aca="false">IF(AC73="","",VLOOKUP(AC73,'標準様式１シフト記号表（勤務時間帯）'!$D$6:$X$47,21,FALSE()))</f>
        <v/>
      </c>
      <c r="AD74" s="795" t="str">
        <f aca="false">IF(AD73="","",VLOOKUP(AD73,'標準様式１シフト記号表（勤務時間帯）'!$D$6:$X$47,21,FALSE()))</f>
        <v/>
      </c>
      <c r="AE74" s="795" t="str">
        <f aca="false">IF(AE73="","",VLOOKUP(AE73,'標準様式１シフト記号表（勤務時間帯）'!$D$6:$X$47,21,FALSE()))</f>
        <v/>
      </c>
      <c r="AF74" s="795" t="str">
        <f aca="false">IF(AF73="","",VLOOKUP(AF73,'標準様式１シフト記号表（勤務時間帯）'!$D$6:$X$47,21,FALSE()))</f>
        <v/>
      </c>
      <c r="AG74" s="795" t="str">
        <f aca="false">IF(AG73="","",VLOOKUP(AG73,'標準様式１シフト記号表（勤務時間帯）'!$D$6:$X$47,21,FALSE()))</f>
        <v/>
      </c>
      <c r="AH74" s="796" t="str">
        <f aca="false">IF(AH73="","",VLOOKUP(AH73,'標準様式１シフト記号表（勤務時間帯）'!$D$6:$X$47,21,FALSE()))</f>
        <v/>
      </c>
      <c r="AI74" s="794" t="str">
        <f aca="false">IF(AI73="","",VLOOKUP(AI73,'標準様式１シフト記号表（勤務時間帯）'!$D$6:$X$47,21,FALSE()))</f>
        <v/>
      </c>
      <c r="AJ74" s="795" t="str">
        <f aca="false">IF(AJ73="","",VLOOKUP(AJ73,'標準様式１シフト記号表（勤務時間帯）'!$D$6:$X$47,21,FALSE()))</f>
        <v/>
      </c>
      <c r="AK74" s="795" t="str">
        <f aca="false">IF(AK73="","",VLOOKUP(AK73,'標準様式１シフト記号表（勤務時間帯）'!$D$6:$X$47,21,FALSE()))</f>
        <v/>
      </c>
      <c r="AL74" s="795" t="str">
        <f aca="false">IF(AL73="","",VLOOKUP(AL73,'標準様式１シフト記号表（勤務時間帯）'!$D$6:$X$47,21,FALSE()))</f>
        <v/>
      </c>
      <c r="AM74" s="795" t="str">
        <f aca="false">IF(AM73="","",VLOOKUP(AM73,'標準様式１シフト記号表（勤務時間帯）'!$D$6:$X$47,21,FALSE()))</f>
        <v/>
      </c>
      <c r="AN74" s="795" t="str">
        <f aca="false">IF(AN73="","",VLOOKUP(AN73,'標準様式１シフト記号表（勤務時間帯）'!$D$6:$X$47,21,FALSE()))</f>
        <v/>
      </c>
      <c r="AO74" s="796" t="str">
        <f aca="false">IF(AO73="","",VLOOKUP(AO73,'標準様式１シフト記号表（勤務時間帯）'!$D$6:$X$47,21,FALSE()))</f>
        <v/>
      </c>
      <c r="AP74" s="794" t="str">
        <f aca="false">IF(AP73="","",VLOOKUP(AP73,'標準様式１シフト記号表（勤務時間帯）'!$D$6:$X$47,21,FALSE()))</f>
        <v/>
      </c>
      <c r="AQ74" s="795" t="str">
        <f aca="false">IF(AQ73="","",VLOOKUP(AQ73,'標準様式１シフト記号表（勤務時間帯）'!$D$6:$X$47,21,FALSE()))</f>
        <v/>
      </c>
      <c r="AR74" s="795" t="str">
        <f aca="false">IF(AR73="","",VLOOKUP(AR73,'標準様式１シフト記号表（勤務時間帯）'!$D$6:$X$47,21,FALSE()))</f>
        <v/>
      </c>
      <c r="AS74" s="795" t="str">
        <f aca="false">IF(AS73="","",VLOOKUP(AS73,'標準様式１シフト記号表（勤務時間帯）'!$D$6:$X$47,21,FALSE()))</f>
        <v/>
      </c>
      <c r="AT74" s="795" t="str">
        <f aca="false">IF(AT73="","",VLOOKUP(AT73,'標準様式１シフト記号表（勤務時間帯）'!$D$6:$X$47,21,FALSE()))</f>
        <v/>
      </c>
      <c r="AU74" s="795" t="str">
        <f aca="false">IF(AU73="","",VLOOKUP(AU73,'標準様式１シフト記号表（勤務時間帯）'!$D$6:$X$47,21,FALSE()))</f>
        <v/>
      </c>
      <c r="AV74" s="796" t="str">
        <f aca="false">IF(AV73="","",VLOOKUP(AV73,'標準様式１シフト記号表（勤務時間帯）'!$D$6:$X$47,21,FALSE()))</f>
        <v/>
      </c>
      <c r="AW74" s="794" t="str">
        <f aca="false">IF(AW73="","",VLOOKUP(AW73,'標準様式１シフト記号表（勤務時間帯）'!$D$6:$X$47,21,FALSE()))</f>
        <v/>
      </c>
      <c r="AX74" s="795" t="str">
        <f aca="false">IF(AX73="","",VLOOKUP(AX73,'標準様式１シフト記号表（勤務時間帯）'!$D$6:$X$47,21,FALSE()))</f>
        <v/>
      </c>
      <c r="AY74" s="795" t="str">
        <f aca="false">IF(AY73="","",VLOOKUP(AY73,'標準様式１シフト記号表（勤務時間帯）'!$D$6:$X$47,21,FALSE()))</f>
        <v/>
      </c>
      <c r="AZ74" s="797" t="n">
        <f aca="false">IF($BC$4="４週",SUM(U74:AV74),IF($BC$4="暦月",SUM(U74:AY74),""))</f>
        <v>0</v>
      </c>
      <c r="BA74" s="797"/>
      <c r="BB74" s="798" t="n">
        <f aca="false">IF($BC$4="４週",AZ74/4,IF($BC$4="暦月",(AZ74/($BC$9/7)),""))</f>
        <v>0</v>
      </c>
      <c r="BC74" s="798"/>
      <c r="BD74" s="826"/>
      <c r="BE74" s="826"/>
      <c r="BF74" s="826"/>
      <c r="BG74" s="826"/>
      <c r="BH74" s="826"/>
    </row>
    <row r="75" customFormat="false" ht="20.25" hidden="false" customHeight="true" outlineLevel="0" collapsed="false">
      <c r="B75" s="799"/>
      <c r="C75" s="812"/>
      <c r="D75" s="812"/>
      <c r="E75" s="812"/>
      <c r="F75" s="800"/>
      <c r="G75" s="801" t="n">
        <f aca="false">C73</f>
        <v>0</v>
      </c>
      <c r="H75" s="815"/>
      <c r="I75" s="815"/>
      <c r="J75" s="815"/>
      <c r="K75" s="815"/>
      <c r="L75" s="815"/>
      <c r="M75" s="816"/>
      <c r="N75" s="816"/>
      <c r="O75" s="816"/>
      <c r="P75" s="884" t="s">
        <v>673</v>
      </c>
      <c r="Q75" s="803"/>
      <c r="R75" s="803"/>
      <c r="S75" s="832"/>
      <c r="T75" s="833"/>
      <c r="U75" s="806" t="str">
        <f aca="false">IF(U73="","",VLOOKUP(U73,'標準様式１シフト記号表（勤務時間帯）'!$D$6:$Z$47,23,FALSE()))</f>
        <v/>
      </c>
      <c r="V75" s="807" t="str">
        <f aca="false">IF(V73="","",VLOOKUP(V73,'標準様式１シフト記号表（勤務時間帯）'!$D$6:$Z$47,23,FALSE()))</f>
        <v/>
      </c>
      <c r="W75" s="807" t="str">
        <f aca="false">IF(W73="","",VLOOKUP(W73,'標準様式１シフト記号表（勤務時間帯）'!$D$6:$Z$47,23,FALSE()))</f>
        <v/>
      </c>
      <c r="X75" s="807" t="str">
        <f aca="false">IF(X73="","",VLOOKUP(X73,'標準様式１シフト記号表（勤務時間帯）'!$D$6:$Z$47,23,FALSE()))</f>
        <v/>
      </c>
      <c r="Y75" s="807" t="str">
        <f aca="false">IF(Y73="","",VLOOKUP(Y73,'標準様式１シフト記号表（勤務時間帯）'!$D$6:$Z$47,23,FALSE()))</f>
        <v/>
      </c>
      <c r="Z75" s="807" t="str">
        <f aca="false">IF(Z73="","",VLOOKUP(Z73,'標準様式１シフト記号表（勤務時間帯）'!$D$6:$Z$47,23,FALSE()))</f>
        <v/>
      </c>
      <c r="AA75" s="808" t="str">
        <f aca="false">IF(AA73="","",VLOOKUP(AA73,'標準様式１シフト記号表（勤務時間帯）'!$D$6:$Z$47,23,FALSE()))</f>
        <v/>
      </c>
      <c r="AB75" s="806" t="str">
        <f aca="false">IF(AB73="","",VLOOKUP(AB73,'標準様式１シフト記号表（勤務時間帯）'!$D$6:$Z$47,23,FALSE()))</f>
        <v/>
      </c>
      <c r="AC75" s="807" t="str">
        <f aca="false">IF(AC73="","",VLOOKUP(AC73,'標準様式１シフト記号表（勤務時間帯）'!$D$6:$Z$47,23,FALSE()))</f>
        <v/>
      </c>
      <c r="AD75" s="807" t="str">
        <f aca="false">IF(AD73="","",VLOOKUP(AD73,'標準様式１シフト記号表（勤務時間帯）'!$D$6:$Z$47,23,FALSE()))</f>
        <v/>
      </c>
      <c r="AE75" s="807" t="str">
        <f aca="false">IF(AE73="","",VLOOKUP(AE73,'標準様式１シフト記号表（勤務時間帯）'!$D$6:$Z$47,23,FALSE()))</f>
        <v/>
      </c>
      <c r="AF75" s="807" t="str">
        <f aca="false">IF(AF73="","",VLOOKUP(AF73,'標準様式１シフト記号表（勤務時間帯）'!$D$6:$Z$47,23,FALSE()))</f>
        <v/>
      </c>
      <c r="AG75" s="807" t="str">
        <f aca="false">IF(AG73="","",VLOOKUP(AG73,'標準様式１シフト記号表（勤務時間帯）'!$D$6:$Z$47,23,FALSE()))</f>
        <v/>
      </c>
      <c r="AH75" s="808" t="str">
        <f aca="false">IF(AH73="","",VLOOKUP(AH73,'標準様式１シフト記号表（勤務時間帯）'!$D$6:$Z$47,23,FALSE()))</f>
        <v/>
      </c>
      <c r="AI75" s="806" t="str">
        <f aca="false">IF(AI73="","",VLOOKUP(AI73,'標準様式１シフト記号表（勤務時間帯）'!$D$6:$Z$47,23,FALSE()))</f>
        <v/>
      </c>
      <c r="AJ75" s="807" t="str">
        <f aca="false">IF(AJ73="","",VLOOKUP(AJ73,'標準様式１シフト記号表（勤務時間帯）'!$D$6:$Z$47,23,FALSE()))</f>
        <v/>
      </c>
      <c r="AK75" s="807" t="str">
        <f aca="false">IF(AK73="","",VLOOKUP(AK73,'標準様式１シフト記号表（勤務時間帯）'!$D$6:$Z$47,23,FALSE()))</f>
        <v/>
      </c>
      <c r="AL75" s="807" t="str">
        <f aca="false">IF(AL73="","",VLOOKUP(AL73,'標準様式１シフト記号表（勤務時間帯）'!$D$6:$Z$47,23,FALSE()))</f>
        <v/>
      </c>
      <c r="AM75" s="807" t="str">
        <f aca="false">IF(AM73="","",VLOOKUP(AM73,'標準様式１シフト記号表（勤務時間帯）'!$D$6:$Z$47,23,FALSE()))</f>
        <v/>
      </c>
      <c r="AN75" s="807" t="str">
        <f aca="false">IF(AN73="","",VLOOKUP(AN73,'標準様式１シフト記号表（勤務時間帯）'!$D$6:$Z$47,23,FALSE()))</f>
        <v/>
      </c>
      <c r="AO75" s="808" t="str">
        <f aca="false">IF(AO73="","",VLOOKUP(AO73,'標準様式１シフト記号表（勤務時間帯）'!$D$6:$Z$47,23,FALSE()))</f>
        <v/>
      </c>
      <c r="AP75" s="806" t="str">
        <f aca="false">IF(AP73="","",VLOOKUP(AP73,'標準様式１シフト記号表（勤務時間帯）'!$D$6:$Z$47,23,FALSE()))</f>
        <v/>
      </c>
      <c r="AQ75" s="807" t="str">
        <f aca="false">IF(AQ73="","",VLOOKUP(AQ73,'標準様式１シフト記号表（勤務時間帯）'!$D$6:$Z$47,23,FALSE()))</f>
        <v/>
      </c>
      <c r="AR75" s="807" t="str">
        <f aca="false">IF(AR73="","",VLOOKUP(AR73,'標準様式１シフト記号表（勤務時間帯）'!$D$6:$Z$47,23,FALSE()))</f>
        <v/>
      </c>
      <c r="AS75" s="807" t="str">
        <f aca="false">IF(AS73="","",VLOOKUP(AS73,'標準様式１シフト記号表（勤務時間帯）'!$D$6:$Z$47,23,FALSE()))</f>
        <v/>
      </c>
      <c r="AT75" s="807" t="str">
        <f aca="false">IF(AT73="","",VLOOKUP(AT73,'標準様式１シフト記号表（勤務時間帯）'!$D$6:$Z$47,23,FALSE()))</f>
        <v/>
      </c>
      <c r="AU75" s="807" t="str">
        <f aca="false">IF(AU73="","",VLOOKUP(AU73,'標準様式１シフト記号表（勤務時間帯）'!$D$6:$Z$47,23,FALSE()))</f>
        <v/>
      </c>
      <c r="AV75" s="808" t="str">
        <f aca="false">IF(AV73="","",VLOOKUP(AV73,'標準様式１シフト記号表（勤務時間帯）'!$D$6:$Z$47,23,FALSE()))</f>
        <v/>
      </c>
      <c r="AW75" s="806" t="str">
        <f aca="false">IF(AW73="","",VLOOKUP(AW73,'標準様式１シフト記号表（勤務時間帯）'!$D$6:$Z$47,23,FALSE()))</f>
        <v/>
      </c>
      <c r="AX75" s="807" t="str">
        <f aca="false">IF(AX73="","",VLOOKUP(AX73,'標準様式１シフト記号表（勤務時間帯）'!$D$6:$Z$47,23,FALSE()))</f>
        <v/>
      </c>
      <c r="AY75" s="807" t="str">
        <f aca="false">IF(AY73="","",VLOOKUP(AY73,'標準様式１シフト記号表（勤務時間帯）'!$D$6:$Z$47,23,FALSE()))</f>
        <v/>
      </c>
      <c r="AZ75" s="809" t="n">
        <f aca="false">IF($BC$4="４週",SUM(U75:AV75),IF($BC$4="暦月",SUM(U75:AY75),""))</f>
        <v>0</v>
      </c>
      <c r="BA75" s="809"/>
      <c r="BB75" s="810" t="n">
        <f aca="false">IF($BC$4="４週",AZ75/4,IF($BC$4="暦月",(AZ75/($BC$9/7)),""))</f>
        <v>0</v>
      </c>
      <c r="BC75" s="810"/>
      <c r="BD75" s="826"/>
      <c r="BE75" s="826"/>
      <c r="BF75" s="826"/>
      <c r="BG75" s="826"/>
      <c r="BH75" s="826"/>
    </row>
    <row r="76" customFormat="false" ht="20.25" hidden="false" customHeight="true" outlineLevel="0" collapsed="false">
      <c r="B76" s="811"/>
      <c r="C76" s="812"/>
      <c r="D76" s="812"/>
      <c r="E76" s="812"/>
      <c r="F76" s="813"/>
      <c r="G76" s="814"/>
      <c r="H76" s="815"/>
      <c r="I76" s="815"/>
      <c r="J76" s="815"/>
      <c r="K76" s="815"/>
      <c r="L76" s="815"/>
      <c r="M76" s="816"/>
      <c r="N76" s="816"/>
      <c r="O76" s="816"/>
      <c r="P76" s="843" t="s">
        <v>671</v>
      </c>
      <c r="Q76" s="844"/>
      <c r="R76" s="844"/>
      <c r="S76" s="845"/>
      <c r="T76" s="846"/>
      <c r="U76" s="821"/>
      <c r="V76" s="822"/>
      <c r="W76" s="822"/>
      <c r="X76" s="822"/>
      <c r="Y76" s="822"/>
      <c r="Z76" s="822"/>
      <c r="AA76" s="823"/>
      <c r="AB76" s="821"/>
      <c r="AC76" s="822"/>
      <c r="AD76" s="822"/>
      <c r="AE76" s="822"/>
      <c r="AF76" s="822"/>
      <c r="AG76" s="822"/>
      <c r="AH76" s="823"/>
      <c r="AI76" s="821"/>
      <c r="AJ76" s="822"/>
      <c r="AK76" s="822"/>
      <c r="AL76" s="822"/>
      <c r="AM76" s="822"/>
      <c r="AN76" s="822"/>
      <c r="AO76" s="823"/>
      <c r="AP76" s="821"/>
      <c r="AQ76" s="822"/>
      <c r="AR76" s="822"/>
      <c r="AS76" s="822"/>
      <c r="AT76" s="822"/>
      <c r="AU76" s="822"/>
      <c r="AV76" s="823"/>
      <c r="AW76" s="821"/>
      <c r="AX76" s="822"/>
      <c r="AY76" s="822"/>
      <c r="AZ76" s="824"/>
      <c r="BA76" s="824"/>
      <c r="BB76" s="825"/>
      <c r="BC76" s="825"/>
      <c r="BD76" s="826"/>
      <c r="BE76" s="826"/>
      <c r="BF76" s="826"/>
      <c r="BG76" s="826"/>
      <c r="BH76" s="826"/>
    </row>
    <row r="77" customFormat="false" ht="20.25" hidden="false" customHeight="true" outlineLevel="0" collapsed="false">
      <c r="B77" s="787" t="n">
        <f aca="false">B74+1</f>
        <v>19</v>
      </c>
      <c r="C77" s="812"/>
      <c r="D77" s="812"/>
      <c r="E77" s="812"/>
      <c r="F77" s="788" t="n">
        <f aca="false">C76</f>
        <v>0</v>
      </c>
      <c r="G77" s="789"/>
      <c r="H77" s="815"/>
      <c r="I77" s="815"/>
      <c r="J77" s="815"/>
      <c r="K77" s="815"/>
      <c r="L77" s="815"/>
      <c r="M77" s="816"/>
      <c r="N77" s="816"/>
      <c r="O77" s="816"/>
      <c r="P77" s="790" t="s">
        <v>672</v>
      </c>
      <c r="Q77" s="791"/>
      <c r="R77" s="791"/>
      <c r="S77" s="792"/>
      <c r="T77" s="793"/>
      <c r="U77" s="794" t="str">
        <f aca="false">IF(U76="","",VLOOKUP(U76,'標準様式１シフト記号表（勤務時間帯）'!$D$6:$X$47,21,FALSE()))</f>
        <v/>
      </c>
      <c r="V77" s="795" t="str">
        <f aca="false">IF(V76="","",VLOOKUP(V76,'標準様式１シフト記号表（勤務時間帯）'!$D$6:$X$47,21,FALSE()))</f>
        <v/>
      </c>
      <c r="W77" s="795" t="str">
        <f aca="false">IF(W76="","",VLOOKUP(W76,'標準様式１シフト記号表（勤務時間帯）'!$D$6:$X$47,21,FALSE()))</f>
        <v/>
      </c>
      <c r="X77" s="795" t="str">
        <f aca="false">IF(X76="","",VLOOKUP(X76,'標準様式１シフト記号表（勤務時間帯）'!$D$6:$X$47,21,FALSE()))</f>
        <v/>
      </c>
      <c r="Y77" s="795" t="str">
        <f aca="false">IF(Y76="","",VLOOKUP(Y76,'標準様式１シフト記号表（勤務時間帯）'!$D$6:$X$47,21,FALSE()))</f>
        <v/>
      </c>
      <c r="Z77" s="795" t="str">
        <f aca="false">IF(Z76="","",VLOOKUP(Z76,'標準様式１シフト記号表（勤務時間帯）'!$D$6:$X$47,21,FALSE()))</f>
        <v/>
      </c>
      <c r="AA77" s="796" t="str">
        <f aca="false">IF(AA76="","",VLOOKUP(AA76,'標準様式１シフト記号表（勤務時間帯）'!$D$6:$X$47,21,FALSE()))</f>
        <v/>
      </c>
      <c r="AB77" s="794" t="str">
        <f aca="false">IF(AB76="","",VLOOKUP(AB76,'標準様式１シフト記号表（勤務時間帯）'!$D$6:$X$47,21,FALSE()))</f>
        <v/>
      </c>
      <c r="AC77" s="795" t="str">
        <f aca="false">IF(AC76="","",VLOOKUP(AC76,'標準様式１シフト記号表（勤務時間帯）'!$D$6:$X$47,21,FALSE()))</f>
        <v/>
      </c>
      <c r="AD77" s="795" t="str">
        <f aca="false">IF(AD76="","",VLOOKUP(AD76,'標準様式１シフト記号表（勤務時間帯）'!$D$6:$X$47,21,FALSE()))</f>
        <v/>
      </c>
      <c r="AE77" s="795" t="str">
        <f aca="false">IF(AE76="","",VLOOKUP(AE76,'標準様式１シフト記号表（勤務時間帯）'!$D$6:$X$47,21,FALSE()))</f>
        <v/>
      </c>
      <c r="AF77" s="795" t="str">
        <f aca="false">IF(AF76="","",VLOOKUP(AF76,'標準様式１シフト記号表（勤務時間帯）'!$D$6:$X$47,21,FALSE()))</f>
        <v/>
      </c>
      <c r="AG77" s="795" t="str">
        <f aca="false">IF(AG76="","",VLOOKUP(AG76,'標準様式１シフト記号表（勤務時間帯）'!$D$6:$X$47,21,FALSE()))</f>
        <v/>
      </c>
      <c r="AH77" s="796" t="str">
        <f aca="false">IF(AH76="","",VLOOKUP(AH76,'標準様式１シフト記号表（勤務時間帯）'!$D$6:$X$47,21,FALSE()))</f>
        <v/>
      </c>
      <c r="AI77" s="794" t="str">
        <f aca="false">IF(AI76="","",VLOOKUP(AI76,'標準様式１シフト記号表（勤務時間帯）'!$D$6:$X$47,21,FALSE()))</f>
        <v/>
      </c>
      <c r="AJ77" s="795" t="str">
        <f aca="false">IF(AJ76="","",VLOOKUP(AJ76,'標準様式１シフト記号表（勤務時間帯）'!$D$6:$X$47,21,FALSE()))</f>
        <v/>
      </c>
      <c r="AK77" s="795" t="str">
        <f aca="false">IF(AK76="","",VLOOKUP(AK76,'標準様式１シフト記号表（勤務時間帯）'!$D$6:$X$47,21,FALSE()))</f>
        <v/>
      </c>
      <c r="AL77" s="795" t="str">
        <f aca="false">IF(AL76="","",VLOOKUP(AL76,'標準様式１シフト記号表（勤務時間帯）'!$D$6:$X$47,21,FALSE()))</f>
        <v/>
      </c>
      <c r="AM77" s="795" t="str">
        <f aca="false">IF(AM76="","",VLOOKUP(AM76,'標準様式１シフト記号表（勤務時間帯）'!$D$6:$X$47,21,FALSE()))</f>
        <v/>
      </c>
      <c r="AN77" s="795" t="str">
        <f aca="false">IF(AN76="","",VLOOKUP(AN76,'標準様式１シフト記号表（勤務時間帯）'!$D$6:$X$47,21,FALSE()))</f>
        <v/>
      </c>
      <c r="AO77" s="796" t="str">
        <f aca="false">IF(AO76="","",VLOOKUP(AO76,'標準様式１シフト記号表（勤務時間帯）'!$D$6:$X$47,21,FALSE()))</f>
        <v/>
      </c>
      <c r="AP77" s="794" t="str">
        <f aca="false">IF(AP76="","",VLOOKUP(AP76,'標準様式１シフト記号表（勤務時間帯）'!$D$6:$X$47,21,FALSE()))</f>
        <v/>
      </c>
      <c r="AQ77" s="795" t="str">
        <f aca="false">IF(AQ76="","",VLOOKUP(AQ76,'標準様式１シフト記号表（勤務時間帯）'!$D$6:$X$47,21,FALSE()))</f>
        <v/>
      </c>
      <c r="AR77" s="795" t="str">
        <f aca="false">IF(AR76="","",VLOOKUP(AR76,'標準様式１シフト記号表（勤務時間帯）'!$D$6:$X$47,21,FALSE()))</f>
        <v/>
      </c>
      <c r="AS77" s="795" t="str">
        <f aca="false">IF(AS76="","",VLOOKUP(AS76,'標準様式１シフト記号表（勤務時間帯）'!$D$6:$X$47,21,FALSE()))</f>
        <v/>
      </c>
      <c r="AT77" s="795" t="str">
        <f aca="false">IF(AT76="","",VLOOKUP(AT76,'標準様式１シフト記号表（勤務時間帯）'!$D$6:$X$47,21,FALSE()))</f>
        <v/>
      </c>
      <c r="AU77" s="795" t="str">
        <f aca="false">IF(AU76="","",VLOOKUP(AU76,'標準様式１シフト記号表（勤務時間帯）'!$D$6:$X$47,21,FALSE()))</f>
        <v/>
      </c>
      <c r="AV77" s="796" t="str">
        <f aca="false">IF(AV76="","",VLOOKUP(AV76,'標準様式１シフト記号表（勤務時間帯）'!$D$6:$X$47,21,FALSE()))</f>
        <v/>
      </c>
      <c r="AW77" s="794" t="str">
        <f aca="false">IF(AW76="","",VLOOKUP(AW76,'標準様式１シフト記号表（勤務時間帯）'!$D$6:$X$47,21,FALSE()))</f>
        <v/>
      </c>
      <c r="AX77" s="795" t="str">
        <f aca="false">IF(AX76="","",VLOOKUP(AX76,'標準様式１シフト記号表（勤務時間帯）'!$D$6:$X$47,21,FALSE()))</f>
        <v/>
      </c>
      <c r="AY77" s="795" t="str">
        <f aca="false">IF(AY76="","",VLOOKUP(AY76,'標準様式１シフト記号表（勤務時間帯）'!$D$6:$X$47,21,FALSE()))</f>
        <v/>
      </c>
      <c r="AZ77" s="797" t="n">
        <f aca="false">IF($BC$4="４週",SUM(U77:AV77),IF($BC$4="暦月",SUM(U77:AY77),""))</f>
        <v>0</v>
      </c>
      <c r="BA77" s="797"/>
      <c r="BB77" s="798" t="n">
        <f aca="false">IF($BC$4="４週",AZ77/4,IF($BC$4="暦月",(AZ77/($BC$9/7)),""))</f>
        <v>0</v>
      </c>
      <c r="BC77" s="798"/>
      <c r="BD77" s="826"/>
      <c r="BE77" s="826"/>
      <c r="BF77" s="826"/>
      <c r="BG77" s="826"/>
      <c r="BH77" s="826"/>
    </row>
    <row r="78" customFormat="false" ht="20.25" hidden="false" customHeight="true" outlineLevel="0" collapsed="false">
      <c r="B78" s="799"/>
      <c r="C78" s="812"/>
      <c r="D78" s="812"/>
      <c r="E78" s="812"/>
      <c r="F78" s="800"/>
      <c r="G78" s="801" t="n">
        <f aca="false">C76</f>
        <v>0</v>
      </c>
      <c r="H78" s="815"/>
      <c r="I78" s="815"/>
      <c r="J78" s="815"/>
      <c r="K78" s="815"/>
      <c r="L78" s="815"/>
      <c r="M78" s="816"/>
      <c r="N78" s="816"/>
      <c r="O78" s="816"/>
      <c r="P78" s="884" t="s">
        <v>673</v>
      </c>
      <c r="Q78" s="803"/>
      <c r="R78" s="803"/>
      <c r="S78" s="832"/>
      <c r="T78" s="833"/>
      <c r="U78" s="806" t="str">
        <f aca="false">IF(U76="","",VLOOKUP(U76,'標準様式１シフト記号表（勤務時間帯）'!$D$6:$Z$47,23,FALSE()))</f>
        <v/>
      </c>
      <c r="V78" s="807" t="str">
        <f aca="false">IF(V76="","",VLOOKUP(V76,'標準様式１シフト記号表（勤務時間帯）'!$D$6:$Z$47,23,FALSE()))</f>
        <v/>
      </c>
      <c r="W78" s="807" t="str">
        <f aca="false">IF(W76="","",VLOOKUP(W76,'標準様式１シフト記号表（勤務時間帯）'!$D$6:$Z$47,23,FALSE()))</f>
        <v/>
      </c>
      <c r="X78" s="807" t="str">
        <f aca="false">IF(X76="","",VLOOKUP(X76,'標準様式１シフト記号表（勤務時間帯）'!$D$6:$Z$47,23,FALSE()))</f>
        <v/>
      </c>
      <c r="Y78" s="807" t="str">
        <f aca="false">IF(Y76="","",VLOOKUP(Y76,'標準様式１シフト記号表（勤務時間帯）'!$D$6:$Z$47,23,FALSE()))</f>
        <v/>
      </c>
      <c r="Z78" s="807" t="str">
        <f aca="false">IF(Z76="","",VLOOKUP(Z76,'標準様式１シフト記号表（勤務時間帯）'!$D$6:$Z$47,23,FALSE()))</f>
        <v/>
      </c>
      <c r="AA78" s="808" t="str">
        <f aca="false">IF(AA76="","",VLOOKUP(AA76,'標準様式１シフト記号表（勤務時間帯）'!$D$6:$Z$47,23,FALSE()))</f>
        <v/>
      </c>
      <c r="AB78" s="806" t="str">
        <f aca="false">IF(AB76="","",VLOOKUP(AB76,'標準様式１シフト記号表（勤務時間帯）'!$D$6:$Z$47,23,FALSE()))</f>
        <v/>
      </c>
      <c r="AC78" s="807" t="str">
        <f aca="false">IF(AC76="","",VLOOKUP(AC76,'標準様式１シフト記号表（勤務時間帯）'!$D$6:$Z$47,23,FALSE()))</f>
        <v/>
      </c>
      <c r="AD78" s="807" t="str">
        <f aca="false">IF(AD76="","",VLOOKUP(AD76,'標準様式１シフト記号表（勤務時間帯）'!$D$6:$Z$47,23,FALSE()))</f>
        <v/>
      </c>
      <c r="AE78" s="807" t="str">
        <f aca="false">IF(AE76="","",VLOOKUP(AE76,'標準様式１シフト記号表（勤務時間帯）'!$D$6:$Z$47,23,FALSE()))</f>
        <v/>
      </c>
      <c r="AF78" s="807" t="str">
        <f aca="false">IF(AF76="","",VLOOKUP(AF76,'標準様式１シフト記号表（勤務時間帯）'!$D$6:$Z$47,23,FALSE()))</f>
        <v/>
      </c>
      <c r="AG78" s="807" t="str">
        <f aca="false">IF(AG76="","",VLOOKUP(AG76,'標準様式１シフト記号表（勤務時間帯）'!$D$6:$Z$47,23,FALSE()))</f>
        <v/>
      </c>
      <c r="AH78" s="808" t="str">
        <f aca="false">IF(AH76="","",VLOOKUP(AH76,'標準様式１シフト記号表（勤務時間帯）'!$D$6:$Z$47,23,FALSE()))</f>
        <v/>
      </c>
      <c r="AI78" s="806" t="str">
        <f aca="false">IF(AI76="","",VLOOKUP(AI76,'標準様式１シフト記号表（勤務時間帯）'!$D$6:$Z$47,23,FALSE()))</f>
        <v/>
      </c>
      <c r="AJ78" s="807" t="str">
        <f aca="false">IF(AJ76="","",VLOOKUP(AJ76,'標準様式１シフト記号表（勤務時間帯）'!$D$6:$Z$47,23,FALSE()))</f>
        <v/>
      </c>
      <c r="AK78" s="807" t="str">
        <f aca="false">IF(AK76="","",VLOOKUP(AK76,'標準様式１シフト記号表（勤務時間帯）'!$D$6:$Z$47,23,FALSE()))</f>
        <v/>
      </c>
      <c r="AL78" s="807" t="str">
        <f aca="false">IF(AL76="","",VLOOKUP(AL76,'標準様式１シフト記号表（勤務時間帯）'!$D$6:$Z$47,23,FALSE()))</f>
        <v/>
      </c>
      <c r="AM78" s="807" t="str">
        <f aca="false">IF(AM76="","",VLOOKUP(AM76,'標準様式１シフト記号表（勤務時間帯）'!$D$6:$Z$47,23,FALSE()))</f>
        <v/>
      </c>
      <c r="AN78" s="807" t="str">
        <f aca="false">IF(AN76="","",VLOOKUP(AN76,'標準様式１シフト記号表（勤務時間帯）'!$D$6:$Z$47,23,FALSE()))</f>
        <v/>
      </c>
      <c r="AO78" s="808" t="str">
        <f aca="false">IF(AO76="","",VLOOKUP(AO76,'標準様式１シフト記号表（勤務時間帯）'!$D$6:$Z$47,23,FALSE()))</f>
        <v/>
      </c>
      <c r="AP78" s="806" t="str">
        <f aca="false">IF(AP76="","",VLOOKUP(AP76,'標準様式１シフト記号表（勤務時間帯）'!$D$6:$Z$47,23,FALSE()))</f>
        <v/>
      </c>
      <c r="AQ78" s="807" t="str">
        <f aca="false">IF(AQ76="","",VLOOKUP(AQ76,'標準様式１シフト記号表（勤務時間帯）'!$D$6:$Z$47,23,FALSE()))</f>
        <v/>
      </c>
      <c r="AR78" s="807" t="str">
        <f aca="false">IF(AR76="","",VLOOKUP(AR76,'標準様式１シフト記号表（勤務時間帯）'!$D$6:$Z$47,23,FALSE()))</f>
        <v/>
      </c>
      <c r="AS78" s="807" t="str">
        <f aca="false">IF(AS76="","",VLOOKUP(AS76,'標準様式１シフト記号表（勤務時間帯）'!$D$6:$Z$47,23,FALSE()))</f>
        <v/>
      </c>
      <c r="AT78" s="807" t="str">
        <f aca="false">IF(AT76="","",VLOOKUP(AT76,'標準様式１シフト記号表（勤務時間帯）'!$D$6:$Z$47,23,FALSE()))</f>
        <v/>
      </c>
      <c r="AU78" s="807" t="str">
        <f aca="false">IF(AU76="","",VLOOKUP(AU76,'標準様式１シフト記号表（勤務時間帯）'!$D$6:$Z$47,23,FALSE()))</f>
        <v/>
      </c>
      <c r="AV78" s="808" t="str">
        <f aca="false">IF(AV76="","",VLOOKUP(AV76,'標準様式１シフト記号表（勤務時間帯）'!$D$6:$Z$47,23,FALSE()))</f>
        <v/>
      </c>
      <c r="AW78" s="806" t="str">
        <f aca="false">IF(AW76="","",VLOOKUP(AW76,'標準様式１シフト記号表（勤務時間帯）'!$D$6:$Z$47,23,FALSE()))</f>
        <v/>
      </c>
      <c r="AX78" s="807" t="str">
        <f aca="false">IF(AX76="","",VLOOKUP(AX76,'標準様式１シフト記号表（勤務時間帯）'!$D$6:$Z$47,23,FALSE()))</f>
        <v/>
      </c>
      <c r="AY78" s="807" t="str">
        <f aca="false">IF(AY76="","",VLOOKUP(AY76,'標準様式１シフト記号表（勤務時間帯）'!$D$6:$Z$47,23,FALSE()))</f>
        <v/>
      </c>
      <c r="AZ78" s="809" t="n">
        <f aca="false">IF($BC$4="４週",SUM(U78:AV78),IF($BC$4="暦月",SUM(U78:AY78),""))</f>
        <v>0</v>
      </c>
      <c r="BA78" s="809"/>
      <c r="BB78" s="810" t="n">
        <f aca="false">IF($BC$4="４週",AZ78/4,IF($BC$4="暦月",(AZ78/($BC$9/7)),""))</f>
        <v>0</v>
      </c>
      <c r="BC78" s="810"/>
      <c r="BD78" s="826"/>
      <c r="BE78" s="826"/>
      <c r="BF78" s="826"/>
      <c r="BG78" s="826"/>
      <c r="BH78" s="826"/>
    </row>
    <row r="79" customFormat="false" ht="20.25" hidden="false" customHeight="true" outlineLevel="0" collapsed="false">
      <c r="B79" s="811"/>
      <c r="C79" s="812"/>
      <c r="D79" s="812"/>
      <c r="E79" s="812"/>
      <c r="F79" s="813"/>
      <c r="G79" s="814"/>
      <c r="H79" s="815"/>
      <c r="I79" s="815"/>
      <c r="J79" s="815"/>
      <c r="K79" s="815"/>
      <c r="L79" s="815"/>
      <c r="M79" s="816"/>
      <c r="N79" s="816"/>
      <c r="O79" s="816"/>
      <c r="P79" s="843" t="s">
        <v>671</v>
      </c>
      <c r="Q79" s="844"/>
      <c r="R79" s="844"/>
      <c r="S79" s="845"/>
      <c r="T79" s="846"/>
      <c r="U79" s="821"/>
      <c r="V79" s="822"/>
      <c r="W79" s="822"/>
      <c r="X79" s="822"/>
      <c r="Y79" s="822"/>
      <c r="Z79" s="822"/>
      <c r="AA79" s="823"/>
      <c r="AB79" s="821"/>
      <c r="AC79" s="822"/>
      <c r="AD79" s="822"/>
      <c r="AE79" s="822"/>
      <c r="AF79" s="822"/>
      <c r="AG79" s="822"/>
      <c r="AH79" s="823"/>
      <c r="AI79" s="821"/>
      <c r="AJ79" s="822"/>
      <c r="AK79" s="822"/>
      <c r="AL79" s="822"/>
      <c r="AM79" s="822"/>
      <c r="AN79" s="822"/>
      <c r="AO79" s="823"/>
      <c r="AP79" s="821"/>
      <c r="AQ79" s="822"/>
      <c r="AR79" s="822"/>
      <c r="AS79" s="822"/>
      <c r="AT79" s="822"/>
      <c r="AU79" s="822"/>
      <c r="AV79" s="823"/>
      <c r="AW79" s="821"/>
      <c r="AX79" s="822"/>
      <c r="AY79" s="822"/>
      <c r="AZ79" s="824"/>
      <c r="BA79" s="824"/>
      <c r="BB79" s="825"/>
      <c r="BC79" s="825"/>
      <c r="BD79" s="826"/>
      <c r="BE79" s="826"/>
      <c r="BF79" s="826"/>
      <c r="BG79" s="826"/>
      <c r="BH79" s="826"/>
    </row>
    <row r="80" customFormat="false" ht="20.25" hidden="false" customHeight="true" outlineLevel="0" collapsed="false">
      <c r="B80" s="787" t="n">
        <f aca="false">B77+1</f>
        <v>20</v>
      </c>
      <c r="C80" s="812"/>
      <c r="D80" s="812"/>
      <c r="E80" s="812"/>
      <c r="F80" s="788" t="n">
        <f aca="false">C79</f>
        <v>0</v>
      </c>
      <c r="G80" s="789"/>
      <c r="H80" s="815"/>
      <c r="I80" s="815"/>
      <c r="J80" s="815"/>
      <c r="K80" s="815"/>
      <c r="L80" s="815"/>
      <c r="M80" s="816"/>
      <c r="N80" s="816"/>
      <c r="O80" s="816"/>
      <c r="P80" s="790" t="s">
        <v>672</v>
      </c>
      <c r="Q80" s="791"/>
      <c r="R80" s="791"/>
      <c r="S80" s="792"/>
      <c r="T80" s="793"/>
      <c r="U80" s="794" t="str">
        <f aca="false">IF(U79="","",VLOOKUP(U79,'標準様式１シフト記号表（勤務時間帯）'!$D$6:$X$47,21,FALSE()))</f>
        <v/>
      </c>
      <c r="V80" s="795" t="str">
        <f aca="false">IF(V79="","",VLOOKUP(V79,'標準様式１シフト記号表（勤務時間帯）'!$D$6:$X$47,21,FALSE()))</f>
        <v/>
      </c>
      <c r="W80" s="795" t="str">
        <f aca="false">IF(W79="","",VLOOKUP(W79,'標準様式１シフト記号表（勤務時間帯）'!$D$6:$X$47,21,FALSE()))</f>
        <v/>
      </c>
      <c r="X80" s="795" t="str">
        <f aca="false">IF(X79="","",VLOOKUP(X79,'標準様式１シフト記号表（勤務時間帯）'!$D$6:$X$47,21,FALSE()))</f>
        <v/>
      </c>
      <c r="Y80" s="795" t="str">
        <f aca="false">IF(Y79="","",VLOOKUP(Y79,'標準様式１シフト記号表（勤務時間帯）'!$D$6:$X$47,21,FALSE()))</f>
        <v/>
      </c>
      <c r="Z80" s="795" t="str">
        <f aca="false">IF(Z79="","",VLOOKUP(Z79,'標準様式１シフト記号表（勤務時間帯）'!$D$6:$X$47,21,FALSE()))</f>
        <v/>
      </c>
      <c r="AA80" s="796" t="str">
        <f aca="false">IF(AA79="","",VLOOKUP(AA79,'標準様式１シフト記号表（勤務時間帯）'!$D$6:$X$47,21,FALSE()))</f>
        <v/>
      </c>
      <c r="AB80" s="794" t="str">
        <f aca="false">IF(AB79="","",VLOOKUP(AB79,'標準様式１シフト記号表（勤務時間帯）'!$D$6:$X$47,21,FALSE()))</f>
        <v/>
      </c>
      <c r="AC80" s="795" t="str">
        <f aca="false">IF(AC79="","",VLOOKUP(AC79,'標準様式１シフト記号表（勤務時間帯）'!$D$6:$X$47,21,FALSE()))</f>
        <v/>
      </c>
      <c r="AD80" s="795" t="str">
        <f aca="false">IF(AD79="","",VLOOKUP(AD79,'標準様式１シフト記号表（勤務時間帯）'!$D$6:$X$47,21,FALSE()))</f>
        <v/>
      </c>
      <c r="AE80" s="795" t="str">
        <f aca="false">IF(AE79="","",VLOOKUP(AE79,'標準様式１シフト記号表（勤務時間帯）'!$D$6:$X$47,21,FALSE()))</f>
        <v/>
      </c>
      <c r="AF80" s="795" t="str">
        <f aca="false">IF(AF79="","",VLOOKUP(AF79,'標準様式１シフト記号表（勤務時間帯）'!$D$6:$X$47,21,FALSE()))</f>
        <v/>
      </c>
      <c r="AG80" s="795" t="str">
        <f aca="false">IF(AG79="","",VLOOKUP(AG79,'標準様式１シフト記号表（勤務時間帯）'!$D$6:$X$47,21,FALSE()))</f>
        <v/>
      </c>
      <c r="AH80" s="796" t="str">
        <f aca="false">IF(AH79="","",VLOOKUP(AH79,'標準様式１シフト記号表（勤務時間帯）'!$D$6:$X$47,21,FALSE()))</f>
        <v/>
      </c>
      <c r="AI80" s="794" t="str">
        <f aca="false">IF(AI79="","",VLOOKUP(AI79,'標準様式１シフト記号表（勤務時間帯）'!$D$6:$X$47,21,FALSE()))</f>
        <v/>
      </c>
      <c r="AJ80" s="795" t="str">
        <f aca="false">IF(AJ79="","",VLOOKUP(AJ79,'標準様式１シフト記号表（勤務時間帯）'!$D$6:$X$47,21,FALSE()))</f>
        <v/>
      </c>
      <c r="AK80" s="795" t="str">
        <f aca="false">IF(AK79="","",VLOOKUP(AK79,'標準様式１シフト記号表（勤務時間帯）'!$D$6:$X$47,21,FALSE()))</f>
        <v/>
      </c>
      <c r="AL80" s="795" t="str">
        <f aca="false">IF(AL79="","",VLOOKUP(AL79,'標準様式１シフト記号表（勤務時間帯）'!$D$6:$X$47,21,FALSE()))</f>
        <v/>
      </c>
      <c r="AM80" s="795" t="str">
        <f aca="false">IF(AM79="","",VLOOKUP(AM79,'標準様式１シフト記号表（勤務時間帯）'!$D$6:$X$47,21,FALSE()))</f>
        <v/>
      </c>
      <c r="AN80" s="795" t="str">
        <f aca="false">IF(AN79="","",VLOOKUP(AN79,'標準様式１シフト記号表（勤務時間帯）'!$D$6:$X$47,21,FALSE()))</f>
        <v/>
      </c>
      <c r="AO80" s="796" t="str">
        <f aca="false">IF(AO79="","",VLOOKUP(AO79,'標準様式１シフト記号表（勤務時間帯）'!$D$6:$X$47,21,FALSE()))</f>
        <v/>
      </c>
      <c r="AP80" s="794" t="str">
        <f aca="false">IF(AP79="","",VLOOKUP(AP79,'標準様式１シフト記号表（勤務時間帯）'!$D$6:$X$47,21,FALSE()))</f>
        <v/>
      </c>
      <c r="AQ80" s="795" t="str">
        <f aca="false">IF(AQ79="","",VLOOKUP(AQ79,'標準様式１シフト記号表（勤務時間帯）'!$D$6:$X$47,21,FALSE()))</f>
        <v/>
      </c>
      <c r="AR80" s="795" t="str">
        <f aca="false">IF(AR79="","",VLOOKUP(AR79,'標準様式１シフト記号表（勤務時間帯）'!$D$6:$X$47,21,FALSE()))</f>
        <v/>
      </c>
      <c r="AS80" s="795" t="str">
        <f aca="false">IF(AS79="","",VLOOKUP(AS79,'標準様式１シフト記号表（勤務時間帯）'!$D$6:$X$47,21,FALSE()))</f>
        <v/>
      </c>
      <c r="AT80" s="795" t="str">
        <f aca="false">IF(AT79="","",VLOOKUP(AT79,'標準様式１シフト記号表（勤務時間帯）'!$D$6:$X$47,21,FALSE()))</f>
        <v/>
      </c>
      <c r="AU80" s="795" t="str">
        <f aca="false">IF(AU79="","",VLOOKUP(AU79,'標準様式１シフト記号表（勤務時間帯）'!$D$6:$X$47,21,FALSE()))</f>
        <v/>
      </c>
      <c r="AV80" s="796" t="str">
        <f aca="false">IF(AV79="","",VLOOKUP(AV79,'標準様式１シフト記号表（勤務時間帯）'!$D$6:$X$47,21,FALSE()))</f>
        <v/>
      </c>
      <c r="AW80" s="794" t="str">
        <f aca="false">IF(AW79="","",VLOOKUP(AW79,'標準様式１シフト記号表（勤務時間帯）'!$D$6:$X$47,21,FALSE()))</f>
        <v/>
      </c>
      <c r="AX80" s="795" t="str">
        <f aca="false">IF(AX79="","",VLOOKUP(AX79,'標準様式１シフト記号表（勤務時間帯）'!$D$6:$X$47,21,FALSE()))</f>
        <v/>
      </c>
      <c r="AY80" s="795" t="str">
        <f aca="false">IF(AY79="","",VLOOKUP(AY79,'標準様式１シフト記号表（勤務時間帯）'!$D$6:$X$47,21,FALSE()))</f>
        <v/>
      </c>
      <c r="AZ80" s="797" t="n">
        <f aca="false">IF($BC$4="４週",SUM(U80:AV80),IF($BC$4="暦月",SUM(U80:AY80),""))</f>
        <v>0</v>
      </c>
      <c r="BA80" s="797"/>
      <c r="BB80" s="798" t="n">
        <f aca="false">IF($BC$4="４週",AZ80/4,IF($BC$4="暦月",(AZ80/($BC$9/7)),""))</f>
        <v>0</v>
      </c>
      <c r="BC80" s="798"/>
      <c r="BD80" s="826"/>
      <c r="BE80" s="826"/>
      <c r="BF80" s="826"/>
      <c r="BG80" s="826"/>
      <c r="BH80" s="826"/>
    </row>
    <row r="81" customFormat="false" ht="20.25" hidden="false" customHeight="true" outlineLevel="0" collapsed="false">
      <c r="B81" s="799"/>
      <c r="C81" s="812"/>
      <c r="D81" s="812"/>
      <c r="E81" s="812"/>
      <c r="F81" s="800"/>
      <c r="G81" s="801" t="n">
        <f aca="false">C79</f>
        <v>0</v>
      </c>
      <c r="H81" s="815"/>
      <c r="I81" s="815"/>
      <c r="J81" s="815"/>
      <c r="K81" s="815"/>
      <c r="L81" s="815"/>
      <c r="M81" s="816"/>
      <c r="N81" s="816"/>
      <c r="O81" s="816"/>
      <c r="P81" s="884" t="s">
        <v>673</v>
      </c>
      <c r="Q81" s="803"/>
      <c r="R81" s="803"/>
      <c r="S81" s="832"/>
      <c r="T81" s="833"/>
      <c r="U81" s="806" t="str">
        <f aca="false">IF(U79="","",VLOOKUP(U79,'標準様式１シフト記号表（勤務時間帯）'!$D$6:$Z$47,23,FALSE()))</f>
        <v/>
      </c>
      <c r="V81" s="807" t="str">
        <f aca="false">IF(V79="","",VLOOKUP(V79,'標準様式１シフト記号表（勤務時間帯）'!$D$6:$Z$47,23,FALSE()))</f>
        <v/>
      </c>
      <c r="W81" s="807" t="str">
        <f aca="false">IF(W79="","",VLOOKUP(W79,'標準様式１シフト記号表（勤務時間帯）'!$D$6:$Z$47,23,FALSE()))</f>
        <v/>
      </c>
      <c r="X81" s="807" t="str">
        <f aca="false">IF(X79="","",VLOOKUP(X79,'標準様式１シフト記号表（勤務時間帯）'!$D$6:$Z$47,23,FALSE()))</f>
        <v/>
      </c>
      <c r="Y81" s="807" t="str">
        <f aca="false">IF(Y79="","",VLOOKUP(Y79,'標準様式１シフト記号表（勤務時間帯）'!$D$6:$Z$47,23,FALSE()))</f>
        <v/>
      </c>
      <c r="Z81" s="807" t="str">
        <f aca="false">IF(Z79="","",VLOOKUP(Z79,'標準様式１シフト記号表（勤務時間帯）'!$D$6:$Z$47,23,FALSE()))</f>
        <v/>
      </c>
      <c r="AA81" s="808" t="str">
        <f aca="false">IF(AA79="","",VLOOKUP(AA79,'標準様式１シフト記号表（勤務時間帯）'!$D$6:$Z$47,23,FALSE()))</f>
        <v/>
      </c>
      <c r="AB81" s="806" t="str">
        <f aca="false">IF(AB79="","",VLOOKUP(AB79,'標準様式１シフト記号表（勤務時間帯）'!$D$6:$Z$47,23,FALSE()))</f>
        <v/>
      </c>
      <c r="AC81" s="807" t="str">
        <f aca="false">IF(AC79="","",VLOOKUP(AC79,'標準様式１シフト記号表（勤務時間帯）'!$D$6:$Z$47,23,FALSE()))</f>
        <v/>
      </c>
      <c r="AD81" s="807" t="str">
        <f aca="false">IF(AD79="","",VLOOKUP(AD79,'標準様式１シフト記号表（勤務時間帯）'!$D$6:$Z$47,23,FALSE()))</f>
        <v/>
      </c>
      <c r="AE81" s="807" t="str">
        <f aca="false">IF(AE79="","",VLOOKUP(AE79,'標準様式１シフト記号表（勤務時間帯）'!$D$6:$Z$47,23,FALSE()))</f>
        <v/>
      </c>
      <c r="AF81" s="807" t="str">
        <f aca="false">IF(AF79="","",VLOOKUP(AF79,'標準様式１シフト記号表（勤務時間帯）'!$D$6:$Z$47,23,FALSE()))</f>
        <v/>
      </c>
      <c r="AG81" s="807" t="str">
        <f aca="false">IF(AG79="","",VLOOKUP(AG79,'標準様式１シフト記号表（勤務時間帯）'!$D$6:$Z$47,23,FALSE()))</f>
        <v/>
      </c>
      <c r="AH81" s="808" t="str">
        <f aca="false">IF(AH79="","",VLOOKUP(AH79,'標準様式１シフト記号表（勤務時間帯）'!$D$6:$Z$47,23,FALSE()))</f>
        <v/>
      </c>
      <c r="AI81" s="806" t="str">
        <f aca="false">IF(AI79="","",VLOOKUP(AI79,'標準様式１シフト記号表（勤務時間帯）'!$D$6:$Z$47,23,FALSE()))</f>
        <v/>
      </c>
      <c r="AJ81" s="807" t="str">
        <f aca="false">IF(AJ79="","",VLOOKUP(AJ79,'標準様式１シフト記号表（勤務時間帯）'!$D$6:$Z$47,23,FALSE()))</f>
        <v/>
      </c>
      <c r="AK81" s="807" t="str">
        <f aca="false">IF(AK79="","",VLOOKUP(AK79,'標準様式１シフト記号表（勤務時間帯）'!$D$6:$Z$47,23,FALSE()))</f>
        <v/>
      </c>
      <c r="AL81" s="807" t="str">
        <f aca="false">IF(AL79="","",VLOOKUP(AL79,'標準様式１シフト記号表（勤務時間帯）'!$D$6:$Z$47,23,FALSE()))</f>
        <v/>
      </c>
      <c r="AM81" s="807" t="str">
        <f aca="false">IF(AM79="","",VLOOKUP(AM79,'標準様式１シフト記号表（勤務時間帯）'!$D$6:$Z$47,23,FALSE()))</f>
        <v/>
      </c>
      <c r="AN81" s="807" t="str">
        <f aca="false">IF(AN79="","",VLOOKUP(AN79,'標準様式１シフト記号表（勤務時間帯）'!$D$6:$Z$47,23,FALSE()))</f>
        <v/>
      </c>
      <c r="AO81" s="808" t="str">
        <f aca="false">IF(AO79="","",VLOOKUP(AO79,'標準様式１シフト記号表（勤務時間帯）'!$D$6:$Z$47,23,FALSE()))</f>
        <v/>
      </c>
      <c r="AP81" s="806" t="str">
        <f aca="false">IF(AP79="","",VLOOKUP(AP79,'標準様式１シフト記号表（勤務時間帯）'!$D$6:$Z$47,23,FALSE()))</f>
        <v/>
      </c>
      <c r="AQ81" s="807" t="str">
        <f aca="false">IF(AQ79="","",VLOOKUP(AQ79,'標準様式１シフト記号表（勤務時間帯）'!$D$6:$Z$47,23,FALSE()))</f>
        <v/>
      </c>
      <c r="AR81" s="807" t="str">
        <f aca="false">IF(AR79="","",VLOOKUP(AR79,'標準様式１シフト記号表（勤務時間帯）'!$D$6:$Z$47,23,FALSE()))</f>
        <v/>
      </c>
      <c r="AS81" s="807" t="str">
        <f aca="false">IF(AS79="","",VLOOKUP(AS79,'標準様式１シフト記号表（勤務時間帯）'!$D$6:$Z$47,23,FALSE()))</f>
        <v/>
      </c>
      <c r="AT81" s="807" t="str">
        <f aca="false">IF(AT79="","",VLOOKUP(AT79,'標準様式１シフト記号表（勤務時間帯）'!$D$6:$Z$47,23,FALSE()))</f>
        <v/>
      </c>
      <c r="AU81" s="807" t="str">
        <f aca="false">IF(AU79="","",VLOOKUP(AU79,'標準様式１シフト記号表（勤務時間帯）'!$D$6:$Z$47,23,FALSE()))</f>
        <v/>
      </c>
      <c r="AV81" s="808" t="str">
        <f aca="false">IF(AV79="","",VLOOKUP(AV79,'標準様式１シフト記号表（勤務時間帯）'!$D$6:$Z$47,23,FALSE()))</f>
        <v/>
      </c>
      <c r="AW81" s="806" t="str">
        <f aca="false">IF(AW79="","",VLOOKUP(AW79,'標準様式１シフト記号表（勤務時間帯）'!$D$6:$Z$47,23,FALSE()))</f>
        <v/>
      </c>
      <c r="AX81" s="807" t="str">
        <f aca="false">IF(AX79="","",VLOOKUP(AX79,'標準様式１シフト記号表（勤務時間帯）'!$D$6:$Z$47,23,FALSE()))</f>
        <v/>
      </c>
      <c r="AY81" s="807" t="str">
        <f aca="false">IF(AY79="","",VLOOKUP(AY79,'標準様式１シフト記号表（勤務時間帯）'!$D$6:$Z$47,23,FALSE()))</f>
        <v/>
      </c>
      <c r="AZ81" s="809" t="n">
        <f aca="false">IF($BC$4="４週",SUM(U81:AV81),IF($BC$4="暦月",SUM(U81:AY81),""))</f>
        <v>0</v>
      </c>
      <c r="BA81" s="809"/>
      <c r="BB81" s="810" t="n">
        <f aca="false">IF($BC$4="４週",AZ81/4,IF($BC$4="暦月",(AZ81/($BC$9/7)),""))</f>
        <v>0</v>
      </c>
      <c r="BC81" s="810"/>
      <c r="BD81" s="826"/>
      <c r="BE81" s="826"/>
      <c r="BF81" s="826"/>
      <c r="BG81" s="826"/>
      <c r="BH81" s="826"/>
    </row>
    <row r="82" customFormat="false" ht="20.25" hidden="false" customHeight="true" outlineLevel="0" collapsed="false">
      <c r="B82" s="811"/>
      <c r="C82" s="812"/>
      <c r="D82" s="812"/>
      <c r="E82" s="812"/>
      <c r="F82" s="813"/>
      <c r="G82" s="814"/>
      <c r="H82" s="815"/>
      <c r="I82" s="815"/>
      <c r="J82" s="815"/>
      <c r="K82" s="815"/>
      <c r="L82" s="815"/>
      <c r="M82" s="816"/>
      <c r="N82" s="816"/>
      <c r="O82" s="816"/>
      <c r="P82" s="843" t="s">
        <v>671</v>
      </c>
      <c r="Q82" s="844"/>
      <c r="R82" s="844"/>
      <c r="S82" s="845"/>
      <c r="T82" s="846"/>
      <c r="U82" s="821"/>
      <c r="V82" s="822"/>
      <c r="W82" s="822"/>
      <c r="X82" s="822"/>
      <c r="Y82" s="822"/>
      <c r="Z82" s="822"/>
      <c r="AA82" s="823"/>
      <c r="AB82" s="821"/>
      <c r="AC82" s="822"/>
      <c r="AD82" s="822"/>
      <c r="AE82" s="822"/>
      <c r="AF82" s="822"/>
      <c r="AG82" s="822"/>
      <c r="AH82" s="823"/>
      <c r="AI82" s="821"/>
      <c r="AJ82" s="822"/>
      <c r="AK82" s="822"/>
      <c r="AL82" s="822"/>
      <c r="AM82" s="822"/>
      <c r="AN82" s="822"/>
      <c r="AO82" s="823"/>
      <c r="AP82" s="821"/>
      <c r="AQ82" s="822"/>
      <c r="AR82" s="822"/>
      <c r="AS82" s="822"/>
      <c r="AT82" s="822"/>
      <c r="AU82" s="822"/>
      <c r="AV82" s="823"/>
      <c r="AW82" s="821"/>
      <c r="AX82" s="822"/>
      <c r="AY82" s="822"/>
      <c r="AZ82" s="824"/>
      <c r="BA82" s="824"/>
      <c r="BB82" s="825"/>
      <c r="BC82" s="825"/>
      <c r="BD82" s="826"/>
      <c r="BE82" s="826"/>
      <c r="BF82" s="826"/>
      <c r="BG82" s="826"/>
      <c r="BH82" s="826"/>
    </row>
    <row r="83" customFormat="false" ht="20.25" hidden="false" customHeight="true" outlineLevel="0" collapsed="false">
      <c r="B83" s="787" t="n">
        <f aca="false">B80+1</f>
        <v>21</v>
      </c>
      <c r="C83" s="812"/>
      <c r="D83" s="812"/>
      <c r="E83" s="812"/>
      <c r="F83" s="788" t="n">
        <f aca="false">C82</f>
        <v>0</v>
      </c>
      <c r="G83" s="789"/>
      <c r="H83" s="815"/>
      <c r="I83" s="815"/>
      <c r="J83" s="815"/>
      <c r="K83" s="815"/>
      <c r="L83" s="815"/>
      <c r="M83" s="816"/>
      <c r="N83" s="816"/>
      <c r="O83" s="816"/>
      <c r="P83" s="790" t="s">
        <v>672</v>
      </c>
      <c r="Q83" s="791"/>
      <c r="R83" s="791"/>
      <c r="S83" s="792"/>
      <c r="T83" s="793"/>
      <c r="U83" s="794" t="str">
        <f aca="false">IF(U82="","",VLOOKUP(U82,'標準様式１シフト記号表（勤務時間帯）'!$D$6:$X$47,21,FALSE()))</f>
        <v/>
      </c>
      <c r="V83" s="795" t="str">
        <f aca="false">IF(V82="","",VLOOKUP(V82,'標準様式１シフト記号表（勤務時間帯）'!$D$6:$X$47,21,FALSE()))</f>
        <v/>
      </c>
      <c r="W83" s="795" t="str">
        <f aca="false">IF(W82="","",VLOOKUP(W82,'標準様式１シフト記号表（勤務時間帯）'!$D$6:$X$47,21,FALSE()))</f>
        <v/>
      </c>
      <c r="X83" s="795" t="str">
        <f aca="false">IF(X82="","",VLOOKUP(X82,'標準様式１シフト記号表（勤務時間帯）'!$D$6:$X$47,21,FALSE()))</f>
        <v/>
      </c>
      <c r="Y83" s="795" t="str">
        <f aca="false">IF(Y82="","",VLOOKUP(Y82,'標準様式１シフト記号表（勤務時間帯）'!$D$6:$X$47,21,FALSE()))</f>
        <v/>
      </c>
      <c r="Z83" s="795" t="str">
        <f aca="false">IF(Z82="","",VLOOKUP(Z82,'標準様式１シフト記号表（勤務時間帯）'!$D$6:$X$47,21,FALSE()))</f>
        <v/>
      </c>
      <c r="AA83" s="796" t="str">
        <f aca="false">IF(AA82="","",VLOOKUP(AA82,'標準様式１シフト記号表（勤務時間帯）'!$D$6:$X$47,21,FALSE()))</f>
        <v/>
      </c>
      <c r="AB83" s="794" t="str">
        <f aca="false">IF(AB82="","",VLOOKUP(AB82,'標準様式１シフト記号表（勤務時間帯）'!$D$6:$X$47,21,FALSE()))</f>
        <v/>
      </c>
      <c r="AC83" s="795" t="str">
        <f aca="false">IF(AC82="","",VLOOKUP(AC82,'標準様式１シフト記号表（勤務時間帯）'!$D$6:$X$47,21,FALSE()))</f>
        <v/>
      </c>
      <c r="AD83" s="795" t="str">
        <f aca="false">IF(AD82="","",VLOOKUP(AD82,'標準様式１シフト記号表（勤務時間帯）'!$D$6:$X$47,21,FALSE()))</f>
        <v/>
      </c>
      <c r="AE83" s="795" t="str">
        <f aca="false">IF(AE82="","",VLOOKUP(AE82,'標準様式１シフト記号表（勤務時間帯）'!$D$6:$X$47,21,FALSE()))</f>
        <v/>
      </c>
      <c r="AF83" s="795" t="str">
        <f aca="false">IF(AF82="","",VLOOKUP(AF82,'標準様式１シフト記号表（勤務時間帯）'!$D$6:$X$47,21,FALSE()))</f>
        <v/>
      </c>
      <c r="AG83" s="795" t="str">
        <f aca="false">IF(AG82="","",VLOOKUP(AG82,'標準様式１シフト記号表（勤務時間帯）'!$D$6:$X$47,21,FALSE()))</f>
        <v/>
      </c>
      <c r="AH83" s="796" t="str">
        <f aca="false">IF(AH82="","",VLOOKUP(AH82,'標準様式１シフト記号表（勤務時間帯）'!$D$6:$X$47,21,FALSE()))</f>
        <v/>
      </c>
      <c r="AI83" s="794" t="str">
        <f aca="false">IF(AI82="","",VLOOKUP(AI82,'標準様式１シフト記号表（勤務時間帯）'!$D$6:$X$47,21,FALSE()))</f>
        <v/>
      </c>
      <c r="AJ83" s="795" t="str">
        <f aca="false">IF(AJ82="","",VLOOKUP(AJ82,'標準様式１シフト記号表（勤務時間帯）'!$D$6:$X$47,21,FALSE()))</f>
        <v/>
      </c>
      <c r="AK83" s="795" t="str">
        <f aca="false">IF(AK82="","",VLOOKUP(AK82,'標準様式１シフト記号表（勤務時間帯）'!$D$6:$X$47,21,FALSE()))</f>
        <v/>
      </c>
      <c r="AL83" s="795" t="str">
        <f aca="false">IF(AL82="","",VLOOKUP(AL82,'標準様式１シフト記号表（勤務時間帯）'!$D$6:$X$47,21,FALSE()))</f>
        <v/>
      </c>
      <c r="AM83" s="795" t="str">
        <f aca="false">IF(AM82="","",VLOOKUP(AM82,'標準様式１シフト記号表（勤務時間帯）'!$D$6:$X$47,21,FALSE()))</f>
        <v/>
      </c>
      <c r="AN83" s="795" t="str">
        <f aca="false">IF(AN82="","",VLOOKUP(AN82,'標準様式１シフト記号表（勤務時間帯）'!$D$6:$X$47,21,FALSE()))</f>
        <v/>
      </c>
      <c r="AO83" s="796" t="str">
        <f aca="false">IF(AO82="","",VLOOKUP(AO82,'標準様式１シフト記号表（勤務時間帯）'!$D$6:$X$47,21,FALSE()))</f>
        <v/>
      </c>
      <c r="AP83" s="794" t="str">
        <f aca="false">IF(AP82="","",VLOOKUP(AP82,'標準様式１シフト記号表（勤務時間帯）'!$D$6:$X$47,21,FALSE()))</f>
        <v/>
      </c>
      <c r="AQ83" s="795" t="str">
        <f aca="false">IF(AQ82="","",VLOOKUP(AQ82,'標準様式１シフト記号表（勤務時間帯）'!$D$6:$X$47,21,FALSE()))</f>
        <v/>
      </c>
      <c r="AR83" s="795" t="str">
        <f aca="false">IF(AR82="","",VLOOKUP(AR82,'標準様式１シフト記号表（勤務時間帯）'!$D$6:$X$47,21,FALSE()))</f>
        <v/>
      </c>
      <c r="AS83" s="795" t="str">
        <f aca="false">IF(AS82="","",VLOOKUP(AS82,'標準様式１シフト記号表（勤務時間帯）'!$D$6:$X$47,21,FALSE()))</f>
        <v/>
      </c>
      <c r="AT83" s="795" t="str">
        <f aca="false">IF(AT82="","",VLOOKUP(AT82,'標準様式１シフト記号表（勤務時間帯）'!$D$6:$X$47,21,FALSE()))</f>
        <v/>
      </c>
      <c r="AU83" s="795" t="str">
        <f aca="false">IF(AU82="","",VLOOKUP(AU82,'標準様式１シフト記号表（勤務時間帯）'!$D$6:$X$47,21,FALSE()))</f>
        <v/>
      </c>
      <c r="AV83" s="796" t="str">
        <f aca="false">IF(AV82="","",VLOOKUP(AV82,'標準様式１シフト記号表（勤務時間帯）'!$D$6:$X$47,21,FALSE()))</f>
        <v/>
      </c>
      <c r="AW83" s="794" t="str">
        <f aca="false">IF(AW82="","",VLOOKUP(AW82,'標準様式１シフト記号表（勤務時間帯）'!$D$6:$X$47,21,FALSE()))</f>
        <v/>
      </c>
      <c r="AX83" s="795" t="str">
        <f aca="false">IF(AX82="","",VLOOKUP(AX82,'標準様式１シフト記号表（勤務時間帯）'!$D$6:$X$47,21,FALSE()))</f>
        <v/>
      </c>
      <c r="AY83" s="795" t="str">
        <f aca="false">IF(AY82="","",VLOOKUP(AY82,'標準様式１シフト記号表（勤務時間帯）'!$D$6:$X$47,21,FALSE()))</f>
        <v/>
      </c>
      <c r="AZ83" s="797" t="n">
        <f aca="false">IF($BC$4="４週",SUM(U83:AV83),IF($BC$4="暦月",SUM(U83:AY83),""))</f>
        <v>0</v>
      </c>
      <c r="BA83" s="797"/>
      <c r="BB83" s="798" t="n">
        <f aca="false">IF($BC$4="４週",AZ83/4,IF($BC$4="暦月",(AZ83/($BC$9/7)),""))</f>
        <v>0</v>
      </c>
      <c r="BC83" s="798"/>
      <c r="BD83" s="826"/>
      <c r="BE83" s="826"/>
      <c r="BF83" s="826"/>
      <c r="BG83" s="826"/>
      <c r="BH83" s="826"/>
    </row>
    <row r="84" customFormat="false" ht="20.25" hidden="false" customHeight="true" outlineLevel="0" collapsed="false">
      <c r="B84" s="799"/>
      <c r="C84" s="812"/>
      <c r="D84" s="812"/>
      <c r="E84" s="812"/>
      <c r="F84" s="800"/>
      <c r="G84" s="801" t="n">
        <f aca="false">C82</f>
        <v>0</v>
      </c>
      <c r="H84" s="815"/>
      <c r="I84" s="815"/>
      <c r="J84" s="815"/>
      <c r="K84" s="815"/>
      <c r="L84" s="815"/>
      <c r="M84" s="816"/>
      <c r="N84" s="816"/>
      <c r="O84" s="816"/>
      <c r="P84" s="884" t="s">
        <v>673</v>
      </c>
      <c r="Q84" s="803"/>
      <c r="R84" s="803"/>
      <c r="S84" s="832"/>
      <c r="T84" s="833"/>
      <c r="U84" s="806" t="str">
        <f aca="false">IF(U82="","",VLOOKUP(U82,'標準様式１シフト記号表（勤務時間帯）'!$D$6:$Z$47,23,FALSE()))</f>
        <v/>
      </c>
      <c r="V84" s="807" t="str">
        <f aca="false">IF(V82="","",VLOOKUP(V82,'標準様式１シフト記号表（勤務時間帯）'!$D$6:$Z$47,23,FALSE()))</f>
        <v/>
      </c>
      <c r="W84" s="807" t="str">
        <f aca="false">IF(W82="","",VLOOKUP(W82,'標準様式１シフト記号表（勤務時間帯）'!$D$6:$Z$47,23,FALSE()))</f>
        <v/>
      </c>
      <c r="X84" s="807" t="str">
        <f aca="false">IF(X82="","",VLOOKUP(X82,'標準様式１シフト記号表（勤務時間帯）'!$D$6:$Z$47,23,FALSE()))</f>
        <v/>
      </c>
      <c r="Y84" s="807" t="str">
        <f aca="false">IF(Y82="","",VLOOKUP(Y82,'標準様式１シフト記号表（勤務時間帯）'!$D$6:$Z$47,23,FALSE()))</f>
        <v/>
      </c>
      <c r="Z84" s="807" t="str">
        <f aca="false">IF(Z82="","",VLOOKUP(Z82,'標準様式１シフト記号表（勤務時間帯）'!$D$6:$Z$47,23,FALSE()))</f>
        <v/>
      </c>
      <c r="AA84" s="808" t="str">
        <f aca="false">IF(AA82="","",VLOOKUP(AA82,'標準様式１シフト記号表（勤務時間帯）'!$D$6:$Z$47,23,FALSE()))</f>
        <v/>
      </c>
      <c r="AB84" s="806" t="str">
        <f aca="false">IF(AB82="","",VLOOKUP(AB82,'標準様式１シフト記号表（勤務時間帯）'!$D$6:$Z$47,23,FALSE()))</f>
        <v/>
      </c>
      <c r="AC84" s="807" t="str">
        <f aca="false">IF(AC82="","",VLOOKUP(AC82,'標準様式１シフト記号表（勤務時間帯）'!$D$6:$Z$47,23,FALSE()))</f>
        <v/>
      </c>
      <c r="AD84" s="807" t="str">
        <f aca="false">IF(AD82="","",VLOOKUP(AD82,'標準様式１シフト記号表（勤務時間帯）'!$D$6:$Z$47,23,FALSE()))</f>
        <v/>
      </c>
      <c r="AE84" s="807" t="str">
        <f aca="false">IF(AE82="","",VLOOKUP(AE82,'標準様式１シフト記号表（勤務時間帯）'!$D$6:$Z$47,23,FALSE()))</f>
        <v/>
      </c>
      <c r="AF84" s="807" t="str">
        <f aca="false">IF(AF82="","",VLOOKUP(AF82,'標準様式１シフト記号表（勤務時間帯）'!$D$6:$Z$47,23,FALSE()))</f>
        <v/>
      </c>
      <c r="AG84" s="807" t="str">
        <f aca="false">IF(AG82="","",VLOOKUP(AG82,'標準様式１シフト記号表（勤務時間帯）'!$D$6:$Z$47,23,FALSE()))</f>
        <v/>
      </c>
      <c r="AH84" s="808" t="str">
        <f aca="false">IF(AH82="","",VLOOKUP(AH82,'標準様式１シフト記号表（勤務時間帯）'!$D$6:$Z$47,23,FALSE()))</f>
        <v/>
      </c>
      <c r="AI84" s="806" t="str">
        <f aca="false">IF(AI82="","",VLOOKUP(AI82,'標準様式１シフト記号表（勤務時間帯）'!$D$6:$Z$47,23,FALSE()))</f>
        <v/>
      </c>
      <c r="AJ84" s="807" t="str">
        <f aca="false">IF(AJ82="","",VLOOKUP(AJ82,'標準様式１シフト記号表（勤務時間帯）'!$D$6:$Z$47,23,FALSE()))</f>
        <v/>
      </c>
      <c r="AK84" s="807" t="str">
        <f aca="false">IF(AK82="","",VLOOKUP(AK82,'標準様式１シフト記号表（勤務時間帯）'!$D$6:$Z$47,23,FALSE()))</f>
        <v/>
      </c>
      <c r="AL84" s="807" t="str">
        <f aca="false">IF(AL82="","",VLOOKUP(AL82,'標準様式１シフト記号表（勤務時間帯）'!$D$6:$Z$47,23,FALSE()))</f>
        <v/>
      </c>
      <c r="AM84" s="807" t="str">
        <f aca="false">IF(AM82="","",VLOOKUP(AM82,'標準様式１シフト記号表（勤務時間帯）'!$D$6:$Z$47,23,FALSE()))</f>
        <v/>
      </c>
      <c r="AN84" s="807" t="str">
        <f aca="false">IF(AN82="","",VLOOKUP(AN82,'標準様式１シフト記号表（勤務時間帯）'!$D$6:$Z$47,23,FALSE()))</f>
        <v/>
      </c>
      <c r="AO84" s="808" t="str">
        <f aca="false">IF(AO82="","",VLOOKUP(AO82,'標準様式１シフト記号表（勤務時間帯）'!$D$6:$Z$47,23,FALSE()))</f>
        <v/>
      </c>
      <c r="AP84" s="806" t="str">
        <f aca="false">IF(AP82="","",VLOOKUP(AP82,'標準様式１シフト記号表（勤務時間帯）'!$D$6:$Z$47,23,FALSE()))</f>
        <v/>
      </c>
      <c r="AQ84" s="807" t="str">
        <f aca="false">IF(AQ82="","",VLOOKUP(AQ82,'標準様式１シフト記号表（勤務時間帯）'!$D$6:$Z$47,23,FALSE()))</f>
        <v/>
      </c>
      <c r="AR84" s="807" t="str">
        <f aca="false">IF(AR82="","",VLOOKUP(AR82,'標準様式１シフト記号表（勤務時間帯）'!$D$6:$Z$47,23,FALSE()))</f>
        <v/>
      </c>
      <c r="AS84" s="807" t="str">
        <f aca="false">IF(AS82="","",VLOOKUP(AS82,'標準様式１シフト記号表（勤務時間帯）'!$D$6:$Z$47,23,FALSE()))</f>
        <v/>
      </c>
      <c r="AT84" s="807" t="str">
        <f aca="false">IF(AT82="","",VLOOKUP(AT82,'標準様式１シフト記号表（勤務時間帯）'!$D$6:$Z$47,23,FALSE()))</f>
        <v/>
      </c>
      <c r="AU84" s="807" t="str">
        <f aca="false">IF(AU82="","",VLOOKUP(AU82,'標準様式１シフト記号表（勤務時間帯）'!$D$6:$Z$47,23,FALSE()))</f>
        <v/>
      </c>
      <c r="AV84" s="808" t="str">
        <f aca="false">IF(AV82="","",VLOOKUP(AV82,'標準様式１シフト記号表（勤務時間帯）'!$D$6:$Z$47,23,FALSE()))</f>
        <v/>
      </c>
      <c r="AW84" s="806" t="str">
        <f aca="false">IF(AW82="","",VLOOKUP(AW82,'標準様式１シフト記号表（勤務時間帯）'!$D$6:$Z$47,23,FALSE()))</f>
        <v/>
      </c>
      <c r="AX84" s="807" t="str">
        <f aca="false">IF(AX82="","",VLOOKUP(AX82,'標準様式１シフト記号表（勤務時間帯）'!$D$6:$Z$47,23,FALSE()))</f>
        <v/>
      </c>
      <c r="AY84" s="807" t="str">
        <f aca="false">IF(AY82="","",VLOOKUP(AY82,'標準様式１シフト記号表（勤務時間帯）'!$D$6:$Z$47,23,FALSE()))</f>
        <v/>
      </c>
      <c r="AZ84" s="809" t="n">
        <f aca="false">IF($BC$4="４週",SUM(U84:AV84),IF($BC$4="暦月",SUM(U84:AY84),""))</f>
        <v>0</v>
      </c>
      <c r="BA84" s="809"/>
      <c r="BB84" s="810" t="n">
        <f aca="false">IF($BC$4="４週",AZ84/4,IF($BC$4="暦月",(AZ84/($BC$9/7)),""))</f>
        <v>0</v>
      </c>
      <c r="BC84" s="810"/>
      <c r="BD84" s="826"/>
      <c r="BE84" s="826"/>
      <c r="BF84" s="826"/>
      <c r="BG84" s="826"/>
      <c r="BH84" s="826"/>
    </row>
    <row r="85" customFormat="false" ht="20.25" hidden="false" customHeight="true" outlineLevel="0" collapsed="false">
      <c r="B85" s="811"/>
      <c r="C85" s="812"/>
      <c r="D85" s="812"/>
      <c r="E85" s="812"/>
      <c r="F85" s="813"/>
      <c r="G85" s="814"/>
      <c r="H85" s="815"/>
      <c r="I85" s="815"/>
      <c r="J85" s="815"/>
      <c r="K85" s="815"/>
      <c r="L85" s="815"/>
      <c r="M85" s="816"/>
      <c r="N85" s="816"/>
      <c r="O85" s="816"/>
      <c r="P85" s="843" t="s">
        <v>671</v>
      </c>
      <c r="Q85" s="844"/>
      <c r="R85" s="844"/>
      <c r="S85" s="845"/>
      <c r="T85" s="846"/>
      <c r="U85" s="821"/>
      <c r="V85" s="822"/>
      <c r="W85" s="822"/>
      <c r="X85" s="822"/>
      <c r="Y85" s="822"/>
      <c r="Z85" s="822"/>
      <c r="AA85" s="823"/>
      <c r="AB85" s="821"/>
      <c r="AC85" s="822"/>
      <c r="AD85" s="822"/>
      <c r="AE85" s="822"/>
      <c r="AF85" s="822"/>
      <c r="AG85" s="822"/>
      <c r="AH85" s="823"/>
      <c r="AI85" s="821"/>
      <c r="AJ85" s="822"/>
      <c r="AK85" s="822"/>
      <c r="AL85" s="822"/>
      <c r="AM85" s="822"/>
      <c r="AN85" s="822"/>
      <c r="AO85" s="823"/>
      <c r="AP85" s="821"/>
      <c r="AQ85" s="822"/>
      <c r="AR85" s="822"/>
      <c r="AS85" s="822"/>
      <c r="AT85" s="822"/>
      <c r="AU85" s="822"/>
      <c r="AV85" s="823"/>
      <c r="AW85" s="821"/>
      <c r="AX85" s="822"/>
      <c r="AY85" s="822"/>
      <c r="AZ85" s="824"/>
      <c r="BA85" s="824"/>
      <c r="BB85" s="825"/>
      <c r="BC85" s="825"/>
      <c r="BD85" s="826"/>
      <c r="BE85" s="826"/>
      <c r="BF85" s="826"/>
      <c r="BG85" s="826"/>
      <c r="BH85" s="826"/>
    </row>
    <row r="86" customFormat="false" ht="20.25" hidden="false" customHeight="true" outlineLevel="0" collapsed="false">
      <c r="B86" s="787" t="n">
        <f aca="false">B83+1</f>
        <v>22</v>
      </c>
      <c r="C86" s="812"/>
      <c r="D86" s="812"/>
      <c r="E86" s="812"/>
      <c r="F86" s="788" t="n">
        <f aca="false">C85</f>
        <v>0</v>
      </c>
      <c r="G86" s="789"/>
      <c r="H86" s="815"/>
      <c r="I86" s="815"/>
      <c r="J86" s="815"/>
      <c r="K86" s="815"/>
      <c r="L86" s="815"/>
      <c r="M86" s="816"/>
      <c r="N86" s="816"/>
      <c r="O86" s="816"/>
      <c r="P86" s="790" t="s">
        <v>672</v>
      </c>
      <c r="Q86" s="791"/>
      <c r="R86" s="791"/>
      <c r="S86" s="792"/>
      <c r="T86" s="793"/>
      <c r="U86" s="794" t="str">
        <f aca="false">IF(U85="","",VLOOKUP(U85,'標準様式１シフト記号表（勤務時間帯）'!$D$6:$X$47,21,FALSE()))</f>
        <v/>
      </c>
      <c r="V86" s="795" t="str">
        <f aca="false">IF(V85="","",VLOOKUP(V85,'標準様式１シフト記号表（勤務時間帯）'!$D$6:$X$47,21,FALSE()))</f>
        <v/>
      </c>
      <c r="W86" s="795" t="str">
        <f aca="false">IF(W85="","",VLOOKUP(W85,'標準様式１シフト記号表（勤務時間帯）'!$D$6:$X$47,21,FALSE()))</f>
        <v/>
      </c>
      <c r="X86" s="795" t="str">
        <f aca="false">IF(X85="","",VLOOKUP(X85,'標準様式１シフト記号表（勤務時間帯）'!$D$6:$X$47,21,FALSE()))</f>
        <v/>
      </c>
      <c r="Y86" s="795" t="str">
        <f aca="false">IF(Y85="","",VLOOKUP(Y85,'標準様式１シフト記号表（勤務時間帯）'!$D$6:$X$47,21,FALSE()))</f>
        <v/>
      </c>
      <c r="Z86" s="795" t="str">
        <f aca="false">IF(Z85="","",VLOOKUP(Z85,'標準様式１シフト記号表（勤務時間帯）'!$D$6:$X$47,21,FALSE()))</f>
        <v/>
      </c>
      <c r="AA86" s="796" t="str">
        <f aca="false">IF(AA85="","",VLOOKUP(AA85,'標準様式１シフト記号表（勤務時間帯）'!$D$6:$X$47,21,FALSE()))</f>
        <v/>
      </c>
      <c r="AB86" s="794" t="str">
        <f aca="false">IF(AB85="","",VLOOKUP(AB85,'標準様式１シフト記号表（勤務時間帯）'!$D$6:$X$47,21,FALSE()))</f>
        <v/>
      </c>
      <c r="AC86" s="795" t="str">
        <f aca="false">IF(AC85="","",VLOOKUP(AC85,'標準様式１シフト記号表（勤務時間帯）'!$D$6:$X$47,21,FALSE()))</f>
        <v/>
      </c>
      <c r="AD86" s="795" t="str">
        <f aca="false">IF(AD85="","",VLOOKUP(AD85,'標準様式１シフト記号表（勤務時間帯）'!$D$6:$X$47,21,FALSE()))</f>
        <v/>
      </c>
      <c r="AE86" s="795" t="str">
        <f aca="false">IF(AE85="","",VLOOKUP(AE85,'標準様式１シフト記号表（勤務時間帯）'!$D$6:$X$47,21,FALSE()))</f>
        <v/>
      </c>
      <c r="AF86" s="795" t="str">
        <f aca="false">IF(AF85="","",VLOOKUP(AF85,'標準様式１シフト記号表（勤務時間帯）'!$D$6:$X$47,21,FALSE()))</f>
        <v/>
      </c>
      <c r="AG86" s="795" t="str">
        <f aca="false">IF(AG85="","",VLOOKUP(AG85,'標準様式１シフト記号表（勤務時間帯）'!$D$6:$X$47,21,FALSE()))</f>
        <v/>
      </c>
      <c r="AH86" s="796" t="str">
        <f aca="false">IF(AH85="","",VLOOKUP(AH85,'標準様式１シフト記号表（勤務時間帯）'!$D$6:$X$47,21,FALSE()))</f>
        <v/>
      </c>
      <c r="AI86" s="794" t="str">
        <f aca="false">IF(AI85="","",VLOOKUP(AI85,'標準様式１シフト記号表（勤務時間帯）'!$D$6:$X$47,21,FALSE()))</f>
        <v/>
      </c>
      <c r="AJ86" s="795" t="str">
        <f aca="false">IF(AJ85="","",VLOOKUP(AJ85,'標準様式１シフト記号表（勤務時間帯）'!$D$6:$X$47,21,FALSE()))</f>
        <v/>
      </c>
      <c r="AK86" s="795" t="str">
        <f aca="false">IF(AK85="","",VLOOKUP(AK85,'標準様式１シフト記号表（勤務時間帯）'!$D$6:$X$47,21,FALSE()))</f>
        <v/>
      </c>
      <c r="AL86" s="795" t="str">
        <f aca="false">IF(AL85="","",VLOOKUP(AL85,'標準様式１シフト記号表（勤務時間帯）'!$D$6:$X$47,21,FALSE()))</f>
        <v/>
      </c>
      <c r="AM86" s="795" t="str">
        <f aca="false">IF(AM85="","",VLOOKUP(AM85,'標準様式１シフト記号表（勤務時間帯）'!$D$6:$X$47,21,FALSE()))</f>
        <v/>
      </c>
      <c r="AN86" s="795" t="str">
        <f aca="false">IF(AN85="","",VLOOKUP(AN85,'標準様式１シフト記号表（勤務時間帯）'!$D$6:$X$47,21,FALSE()))</f>
        <v/>
      </c>
      <c r="AO86" s="796" t="str">
        <f aca="false">IF(AO85="","",VLOOKUP(AO85,'標準様式１シフト記号表（勤務時間帯）'!$D$6:$X$47,21,FALSE()))</f>
        <v/>
      </c>
      <c r="AP86" s="794" t="str">
        <f aca="false">IF(AP85="","",VLOOKUP(AP85,'標準様式１シフト記号表（勤務時間帯）'!$D$6:$X$47,21,FALSE()))</f>
        <v/>
      </c>
      <c r="AQ86" s="795" t="str">
        <f aca="false">IF(AQ85="","",VLOOKUP(AQ85,'標準様式１シフト記号表（勤務時間帯）'!$D$6:$X$47,21,FALSE()))</f>
        <v/>
      </c>
      <c r="AR86" s="795" t="str">
        <f aca="false">IF(AR85="","",VLOOKUP(AR85,'標準様式１シフト記号表（勤務時間帯）'!$D$6:$X$47,21,FALSE()))</f>
        <v/>
      </c>
      <c r="AS86" s="795" t="str">
        <f aca="false">IF(AS85="","",VLOOKUP(AS85,'標準様式１シフト記号表（勤務時間帯）'!$D$6:$X$47,21,FALSE()))</f>
        <v/>
      </c>
      <c r="AT86" s="795" t="str">
        <f aca="false">IF(AT85="","",VLOOKUP(AT85,'標準様式１シフト記号表（勤務時間帯）'!$D$6:$X$47,21,FALSE()))</f>
        <v/>
      </c>
      <c r="AU86" s="795" t="str">
        <f aca="false">IF(AU85="","",VLOOKUP(AU85,'標準様式１シフト記号表（勤務時間帯）'!$D$6:$X$47,21,FALSE()))</f>
        <v/>
      </c>
      <c r="AV86" s="796" t="str">
        <f aca="false">IF(AV85="","",VLOOKUP(AV85,'標準様式１シフト記号表（勤務時間帯）'!$D$6:$X$47,21,FALSE()))</f>
        <v/>
      </c>
      <c r="AW86" s="794" t="str">
        <f aca="false">IF(AW85="","",VLOOKUP(AW85,'標準様式１シフト記号表（勤務時間帯）'!$D$6:$X$47,21,FALSE()))</f>
        <v/>
      </c>
      <c r="AX86" s="795" t="str">
        <f aca="false">IF(AX85="","",VLOOKUP(AX85,'標準様式１シフト記号表（勤務時間帯）'!$D$6:$X$47,21,FALSE()))</f>
        <v/>
      </c>
      <c r="AY86" s="795" t="str">
        <f aca="false">IF(AY85="","",VLOOKUP(AY85,'標準様式１シフト記号表（勤務時間帯）'!$D$6:$X$47,21,FALSE()))</f>
        <v/>
      </c>
      <c r="AZ86" s="797" t="n">
        <f aca="false">IF($BC$4="４週",SUM(U86:AV86),IF($BC$4="暦月",SUM(U86:AY86),""))</f>
        <v>0</v>
      </c>
      <c r="BA86" s="797"/>
      <c r="BB86" s="798" t="n">
        <f aca="false">IF($BC$4="４週",AZ86/4,IF($BC$4="暦月",(AZ86/($BC$9/7)),""))</f>
        <v>0</v>
      </c>
      <c r="BC86" s="798"/>
      <c r="BD86" s="826"/>
      <c r="BE86" s="826"/>
      <c r="BF86" s="826"/>
      <c r="BG86" s="826"/>
      <c r="BH86" s="826"/>
    </row>
    <row r="87" customFormat="false" ht="20.25" hidden="false" customHeight="true" outlineLevel="0" collapsed="false">
      <c r="B87" s="799"/>
      <c r="C87" s="812"/>
      <c r="D87" s="812"/>
      <c r="E87" s="812"/>
      <c r="F87" s="800"/>
      <c r="G87" s="801" t="n">
        <f aca="false">C85</f>
        <v>0</v>
      </c>
      <c r="H87" s="815"/>
      <c r="I87" s="815"/>
      <c r="J87" s="815"/>
      <c r="K87" s="815"/>
      <c r="L87" s="815"/>
      <c r="M87" s="816"/>
      <c r="N87" s="816"/>
      <c r="O87" s="816"/>
      <c r="P87" s="884" t="s">
        <v>673</v>
      </c>
      <c r="Q87" s="803"/>
      <c r="R87" s="803"/>
      <c r="S87" s="832"/>
      <c r="T87" s="833"/>
      <c r="U87" s="806" t="str">
        <f aca="false">IF(U85="","",VLOOKUP(U85,'標準様式１シフト記号表（勤務時間帯）'!$D$6:$Z$47,23,FALSE()))</f>
        <v/>
      </c>
      <c r="V87" s="807" t="str">
        <f aca="false">IF(V85="","",VLOOKUP(V85,'標準様式１シフト記号表（勤務時間帯）'!$D$6:$Z$47,23,FALSE()))</f>
        <v/>
      </c>
      <c r="W87" s="807" t="str">
        <f aca="false">IF(W85="","",VLOOKUP(W85,'標準様式１シフト記号表（勤務時間帯）'!$D$6:$Z$47,23,FALSE()))</f>
        <v/>
      </c>
      <c r="X87" s="807" t="str">
        <f aca="false">IF(X85="","",VLOOKUP(X85,'標準様式１シフト記号表（勤務時間帯）'!$D$6:$Z$47,23,FALSE()))</f>
        <v/>
      </c>
      <c r="Y87" s="807" t="str">
        <f aca="false">IF(Y85="","",VLOOKUP(Y85,'標準様式１シフト記号表（勤務時間帯）'!$D$6:$Z$47,23,FALSE()))</f>
        <v/>
      </c>
      <c r="Z87" s="807" t="str">
        <f aca="false">IF(Z85="","",VLOOKUP(Z85,'標準様式１シフト記号表（勤務時間帯）'!$D$6:$Z$47,23,FALSE()))</f>
        <v/>
      </c>
      <c r="AA87" s="808" t="str">
        <f aca="false">IF(AA85="","",VLOOKUP(AA85,'標準様式１シフト記号表（勤務時間帯）'!$D$6:$Z$47,23,FALSE()))</f>
        <v/>
      </c>
      <c r="AB87" s="806" t="str">
        <f aca="false">IF(AB85="","",VLOOKUP(AB85,'標準様式１シフト記号表（勤務時間帯）'!$D$6:$Z$47,23,FALSE()))</f>
        <v/>
      </c>
      <c r="AC87" s="807" t="str">
        <f aca="false">IF(AC85="","",VLOOKUP(AC85,'標準様式１シフト記号表（勤務時間帯）'!$D$6:$Z$47,23,FALSE()))</f>
        <v/>
      </c>
      <c r="AD87" s="807" t="str">
        <f aca="false">IF(AD85="","",VLOOKUP(AD85,'標準様式１シフト記号表（勤務時間帯）'!$D$6:$Z$47,23,FALSE()))</f>
        <v/>
      </c>
      <c r="AE87" s="807" t="str">
        <f aca="false">IF(AE85="","",VLOOKUP(AE85,'標準様式１シフト記号表（勤務時間帯）'!$D$6:$Z$47,23,FALSE()))</f>
        <v/>
      </c>
      <c r="AF87" s="807" t="str">
        <f aca="false">IF(AF85="","",VLOOKUP(AF85,'標準様式１シフト記号表（勤務時間帯）'!$D$6:$Z$47,23,FALSE()))</f>
        <v/>
      </c>
      <c r="AG87" s="807" t="str">
        <f aca="false">IF(AG85="","",VLOOKUP(AG85,'標準様式１シフト記号表（勤務時間帯）'!$D$6:$Z$47,23,FALSE()))</f>
        <v/>
      </c>
      <c r="AH87" s="808" t="str">
        <f aca="false">IF(AH85="","",VLOOKUP(AH85,'標準様式１シフト記号表（勤務時間帯）'!$D$6:$Z$47,23,FALSE()))</f>
        <v/>
      </c>
      <c r="AI87" s="806" t="str">
        <f aca="false">IF(AI85="","",VLOOKUP(AI85,'標準様式１シフト記号表（勤務時間帯）'!$D$6:$Z$47,23,FALSE()))</f>
        <v/>
      </c>
      <c r="AJ87" s="807" t="str">
        <f aca="false">IF(AJ85="","",VLOOKUP(AJ85,'標準様式１シフト記号表（勤務時間帯）'!$D$6:$Z$47,23,FALSE()))</f>
        <v/>
      </c>
      <c r="AK87" s="807" t="str">
        <f aca="false">IF(AK85="","",VLOOKUP(AK85,'標準様式１シフト記号表（勤務時間帯）'!$D$6:$Z$47,23,FALSE()))</f>
        <v/>
      </c>
      <c r="AL87" s="807" t="str">
        <f aca="false">IF(AL85="","",VLOOKUP(AL85,'標準様式１シフト記号表（勤務時間帯）'!$D$6:$Z$47,23,FALSE()))</f>
        <v/>
      </c>
      <c r="AM87" s="807" t="str">
        <f aca="false">IF(AM85="","",VLOOKUP(AM85,'標準様式１シフト記号表（勤務時間帯）'!$D$6:$Z$47,23,FALSE()))</f>
        <v/>
      </c>
      <c r="AN87" s="807" t="str">
        <f aca="false">IF(AN85="","",VLOOKUP(AN85,'標準様式１シフト記号表（勤務時間帯）'!$D$6:$Z$47,23,FALSE()))</f>
        <v/>
      </c>
      <c r="AO87" s="808" t="str">
        <f aca="false">IF(AO85="","",VLOOKUP(AO85,'標準様式１シフト記号表（勤務時間帯）'!$D$6:$Z$47,23,FALSE()))</f>
        <v/>
      </c>
      <c r="AP87" s="806" t="str">
        <f aca="false">IF(AP85="","",VLOOKUP(AP85,'標準様式１シフト記号表（勤務時間帯）'!$D$6:$Z$47,23,FALSE()))</f>
        <v/>
      </c>
      <c r="AQ87" s="807" t="str">
        <f aca="false">IF(AQ85="","",VLOOKUP(AQ85,'標準様式１シフト記号表（勤務時間帯）'!$D$6:$Z$47,23,FALSE()))</f>
        <v/>
      </c>
      <c r="AR87" s="807" t="str">
        <f aca="false">IF(AR85="","",VLOOKUP(AR85,'標準様式１シフト記号表（勤務時間帯）'!$D$6:$Z$47,23,FALSE()))</f>
        <v/>
      </c>
      <c r="AS87" s="807" t="str">
        <f aca="false">IF(AS85="","",VLOOKUP(AS85,'標準様式１シフト記号表（勤務時間帯）'!$D$6:$Z$47,23,FALSE()))</f>
        <v/>
      </c>
      <c r="AT87" s="807" t="str">
        <f aca="false">IF(AT85="","",VLOOKUP(AT85,'標準様式１シフト記号表（勤務時間帯）'!$D$6:$Z$47,23,FALSE()))</f>
        <v/>
      </c>
      <c r="AU87" s="807" t="str">
        <f aca="false">IF(AU85="","",VLOOKUP(AU85,'標準様式１シフト記号表（勤務時間帯）'!$D$6:$Z$47,23,FALSE()))</f>
        <v/>
      </c>
      <c r="AV87" s="808" t="str">
        <f aca="false">IF(AV85="","",VLOOKUP(AV85,'標準様式１シフト記号表（勤務時間帯）'!$D$6:$Z$47,23,FALSE()))</f>
        <v/>
      </c>
      <c r="AW87" s="806" t="str">
        <f aca="false">IF(AW85="","",VLOOKUP(AW85,'標準様式１シフト記号表（勤務時間帯）'!$D$6:$Z$47,23,FALSE()))</f>
        <v/>
      </c>
      <c r="AX87" s="807" t="str">
        <f aca="false">IF(AX85="","",VLOOKUP(AX85,'標準様式１シフト記号表（勤務時間帯）'!$D$6:$Z$47,23,FALSE()))</f>
        <v/>
      </c>
      <c r="AY87" s="807" t="str">
        <f aca="false">IF(AY85="","",VLOOKUP(AY85,'標準様式１シフト記号表（勤務時間帯）'!$D$6:$Z$47,23,FALSE()))</f>
        <v/>
      </c>
      <c r="AZ87" s="809" t="n">
        <f aca="false">IF($BC$4="４週",SUM(U87:AV87),IF($BC$4="暦月",SUM(U87:AY87),""))</f>
        <v>0</v>
      </c>
      <c r="BA87" s="809"/>
      <c r="BB87" s="810" t="n">
        <f aca="false">IF($BC$4="４週",AZ87/4,IF($BC$4="暦月",(AZ87/($BC$9/7)),""))</f>
        <v>0</v>
      </c>
      <c r="BC87" s="810"/>
      <c r="BD87" s="826"/>
      <c r="BE87" s="826"/>
      <c r="BF87" s="826"/>
      <c r="BG87" s="826"/>
      <c r="BH87" s="826"/>
    </row>
    <row r="88" customFormat="false" ht="20.25" hidden="false" customHeight="true" outlineLevel="0" collapsed="false">
      <c r="B88" s="811"/>
      <c r="C88" s="812"/>
      <c r="D88" s="812"/>
      <c r="E88" s="812"/>
      <c r="F88" s="813"/>
      <c r="G88" s="814"/>
      <c r="H88" s="815"/>
      <c r="I88" s="815"/>
      <c r="J88" s="815"/>
      <c r="K88" s="815"/>
      <c r="L88" s="815"/>
      <c r="M88" s="816"/>
      <c r="N88" s="816"/>
      <c r="O88" s="816"/>
      <c r="P88" s="843" t="s">
        <v>671</v>
      </c>
      <c r="Q88" s="844"/>
      <c r="R88" s="844"/>
      <c r="S88" s="845"/>
      <c r="T88" s="846"/>
      <c r="U88" s="821"/>
      <c r="V88" s="822"/>
      <c r="W88" s="822"/>
      <c r="X88" s="822"/>
      <c r="Y88" s="822"/>
      <c r="Z88" s="822"/>
      <c r="AA88" s="823"/>
      <c r="AB88" s="821"/>
      <c r="AC88" s="822"/>
      <c r="AD88" s="822"/>
      <c r="AE88" s="822"/>
      <c r="AF88" s="822"/>
      <c r="AG88" s="822"/>
      <c r="AH88" s="823"/>
      <c r="AI88" s="821"/>
      <c r="AJ88" s="822"/>
      <c r="AK88" s="822"/>
      <c r="AL88" s="822"/>
      <c r="AM88" s="822"/>
      <c r="AN88" s="822"/>
      <c r="AO88" s="823"/>
      <c r="AP88" s="821"/>
      <c r="AQ88" s="822"/>
      <c r="AR88" s="822"/>
      <c r="AS88" s="822"/>
      <c r="AT88" s="822"/>
      <c r="AU88" s="822"/>
      <c r="AV88" s="823"/>
      <c r="AW88" s="821"/>
      <c r="AX88" s="822"/>
      <c r="AY88" s="822"/>
      <c r="AZ88" s="824"/>
      <c r="BA88" s="824"/>
      <c r="BB88" s="825"/>
      <c r="BC88" s="825"/>
      <c r="BD88" s="826"/>
      <c r="BE88" s="826"/>
      <c r="BF88" s="826"/>
      <c r="BG88" s="826"/>
      <c r="BH88" s="826"/>
    </row>
    <row r="89" customFormat="false" ht="20.25" hidden="false" customHeight="true" outlineLevel="0" collapsed="false">
      <c r="B89" s="787" t="n">
        <f aca="false">B86+1</f>
        <v>23</v>
      </c>
      <c r="C89" s="812"/>
      <c r="D89" s="812"/>
      <c r="E89" s="812"/>
      <c r="F89" s="788" t="n">
        <f aca="false">C88</f>
        <v>0</v>
      </c>
      <c r="G89" s="789"/>
      <c r="H89" s="815"/>
      <c r="I89" s="815"/>
      <c r="J89" s="815"/>
      <c r="K89" s="815"/>
      <c r="L89" s="815"/>
      <c r="M89" s="816"/>
      <c r="N89" s="816"/>
      <c r="O89" s="816"/>
      <c r="P89" s="790" t="s">
        <v>672</v>
      </c>
      <c r="Q89" s="791"/>
      <c r="R89" s="791"/>
      <c r="S89" s="792"/>
      <c r="T89" s="793"/>
      <c r="U89" s="794" t="str">
        <f aca="false">IF(U88="","",VLOOKUP(U88,'標準様式１シフト記号表（勤務時間帯）'!$D$6:$X$47,21,FALSE()))</f>
        <v/>
      </c>
      <c r="V89" s="795" t="str">
        <f aca="false">IF(V88="","",VLOOKUP(V88,'標準様式１シフト記号表（勤務時間帯）'!$D$6:$X$47,21,FALSE()))</f>
        <v/>
      </c>
      <c r="W89" s="795" t="str">
        <f aca="false">IF(W88="","",VLOOKUP(W88,'標準様式１シフト記号表（勤務時間帯）'!$D$6:$X$47,21,FALSE()))</f>
        <v/>
      </c>
      <c r="X89" s="795" t="str">
        <f aca="false">IF(X88="","",VLOOKUP(X88,'標準様式１シフト記号表（勤務時間帯）'!$D$6:$X$47,21,FALSE()))</f>
        <v/>
      </c>
      <c r="Y89" s="795" t="str">
        <f aca="false">IF(Y88="","",VLOOKUP(Y88,'標準様式１シフト記号表（勤務時間帯）'!$D$6:$X$47,21,FALSE()))</f>
        <v/>
      </c>
      <c r="Z89" s="795" t="str">
        <f aca="false">IF(Z88="","",VLOOKUP(Z88,'標準様式１シフト記号表（勤務時間帯）'!$D$6:$X$47,21,FALSE()))</f>
        <v/>
      </c>
      <c r="AA89" s="796" t="str">
        <f aca="false">IF(AA88="","",VLOOKUP(AA88,'標準様式１シフト記号表（勤務時間帯）'!$D$6:$X$47,21,FALSE()))</f>
        <v/>
      </c>
      <c r="AB89" s="794" t="str">
        <f aca="false">IF(AB88="","",VLOOKUP(AB88,'標準様式１シフト記号表（勤務時間帯）'!$D$6:$X$47,21,FALSE()))</f>
        <v/>
      </c>
      <c r="AC89" s="795" t="str">
        <f aca="false">IF(AC88="","",VLOOKUP(AC88,'標準様式１シフト記号表（勤務時間帯）'!$D$6:$X$47,21,FALSE()))</f>
        <v/>
      </c>
      <c r="AD89" s="795" t="str">
        <f aca="false">IF(AD88="","",VLOOKUP(AD88,'標準様式１シフト記号表（勤務時間帯）'!$D$6:$X$47,21,FALSE()))</f>
        <v/>
      </c>
      <c r="AE89" s="795" t="str">
        <f aca="false">IF(AE88="","",VLOOKUP(AE88,'標準様式１シフト記号表（勤務時間帯）'!$D$6:$X$47,21,FALSE()))</f>
        <v/>
      </c>
      <c r="AF89" s="795" t="str">
        <f aca="false">IF(AF88="","",VLOOKUP(AF88,'標準様式１シフト記号表（勤務時間帯）'!$D$6:$X$47,21,FALSE()))</f>
        <v/>
      </c>
      <c r="AG89" s="795" t="str">
        <f aca="false">IF(AG88="","",VLOOKUP(AG88,'標準様式１シフト記号表（勤務時間帯）'!$D$6:$X$47,21,FALSE()))</f>
        <v/>
      </c>
      <c r="AH89" s="796" t="str">
        <f aca="false">IF(AH88="","",VLOOKUP(AH88,'標準様式１シフト記号表（勤務時間帯）'!$D$6:$X$47,21,FALSE()))</f>
        <v/>
      </c>
      <c r="AI89" s="794" t="str">
        <f aca="false">IF(AI88="","",VLOOKUP(AI88,'標準様式１シフト記号表（勤務時間帯）'!$D$6:$X$47,21,FALSE()))</f>
        <v/>
      </c>
      <c r="AJ89" s="795" t="str">
        <f aca="false">IF(AJ88="","",VLOOKUP(AJ88,'標準様式１シフト記号表（勤務時間帯）'!$D$6:$X$47,21,FALSE()))</f>
        <v/>
      </c>
      <c r="AK89" s="795" t="str">
        <f aca="false">IF(AK88="","",VLOOKUP(AK88,'標準様式１シフト記号表（勤務時間帯）'!$D$6:$X$47,21,FALSE()))</f>
        <v/>
      </c>
      <c r="AL89" s="795" t="str">
        <f aca="false">IF(AL88="","",VLOOKUP(AL88,'標準様式１シフト記号表（勤務時間帯）'!$D$6:$X$47,21,FALSE()))</f>
        <v/>
      </c>
      <c r="AM89" s="795" t="str">
        <f aca="false">IF(AM88="","",VLOOKUP(AM88,'標準様式１シフト記号表（勤務時間帯）'!$D$6:$X$47,21,FALSE()))</f>
        <v/>
      </c>
      <c r="AN89" s="795" t="str">
        <f aca="false">IF(AN88="","",VLOOKUP(AN88,'標準様式１シフト記号表（勤務時間帯）'!$D$6:$X$47,21,FALSE()))</f>
        <v/>
      </c>
      <c r="AO89" s="796" t="str">
        <f aca="false">IF(AO88="","",VLOOKUP(AO88,'標準様式１シフト記号表（勤務時間帯）'!$D$6:$X$47,21,FALSE()))</f>
        <v/>
      </c>
      <c r="AP89" s="794" t="str">
        <f aca="false">IF(AP88="","",VLOOKUP(AP88,'標準様式１シフト記号表（勤務時間帯）'!$D$6:$X$47,21,FALSE()))</f>
        <v/>
      </c>
      <c r="AQ89" s="795" t="str">
        <f aca="false">IF(AQ88="","",VLOOKUP(AQ88,'標準様式１シフト記号表（勤務時間帯）'!$D$6:$X$47,21,FALSE()))</f>
        <v/>
      </c>
      <c r="AR89" s="795" t="str">
        <f aca="false">IF(AR88="","",VLOOKUP(AR88,'標準様式１シフト記号表（勤務時間帯）'!$D$6:$X$47,21,FALSE()))</f>
        <v/>
      </c>
      <c r="AS89" s="795" t="str">
        <f aca="false">IF(AS88="","",VLOOKUP(AS88,'標準様式１シフト記号表（勤務時間帯）'!$D$6:$X$47,21,FALSE()))</f>
        <v/>
      </c>
      <c r="AT89" s="795" t="str">
        <f aca="false">IF(AT88="","",VLOOKUP(AT88,'標準様式１シフト記号表（勤務時間帯）'!$D$6:$X$47,21,FALSE()))</f>
        <v/>
      </c>
      <c r="AU89" s="795" t="str">
        <f aca="false">IF(AU88="","",VLOOKUP(AU88,'標準様式１シフト記号表（勤務時間帯）'!$D$6:$X$47,21,FALSE()))</f>
        <v/>
      </c>
      <c r="AV89" s="796" t="str">
        <f aca="false">IF(AV88="","",VLOOKUP(AV88,'標準様式１シフト記号表（勤務時間帯）'!$D$6:$X$47,21,FALSE()))</f>
        <v/>
      </c>
      <c r="AW89" s="794" t="str">
        <f aca="false">IF(AW88="","",VLOOKUP(AW88,'標準様式１シフト記号表（勤務時間帯）'!$D$6:$X$47,21,FALSE()))</f>
        <v/>
      </c>
      <c r="AX89" s="795" t="str">
        <f aca="false">IF(AX88="","",VLOOKUP(AX88,'標準様式１シフト記号表（勤務時間帯）'!$D$6:$X$47,21,FALSE()))</f>
        <v/>
      </c>
      <c r="AY89" s="795" t="str">
        <f aca="false">IF(AY88="","",VLOOKUP(AY88,'標準様式１シフト記号表（勤務時間帯）'!$D$6:$X$47,21,FALSE()))</f>
        <v/>
      </c>
      <c r="AZ89" s="797" t="n">
        <f aca="false">IF($BC$4="４週",SUM(U89:AV89),IF($BC$4="暦月",SUM(U89:AY89),""))</f>
        <v>0</v>
      </c>
      <c r="BA89" s="797"/>
      <c r="BB89" s="798" t="n">
        <f aca="false">IF($BC$4="４週",AZ89/4,IF($BC$4="暦月",(AZ89/($BC$9/7)),""))</f>
        <v>0</v>
      </c>
      <c r="BC89" s="798"/>
      <c r="BD89" s="826"/>
      <c r="BE89" s="826"/>
      <c r="BF89" s="826"/>
      <c r="BG89" s="826"/>
      <c r="BH89" s="826"/>
    </row>
    <row r="90" customFormat="false" ht="20.25" hidden="false" customHeight="true" outlineLevel="0" collapsed="false">
      <c r="B90" s="799"/>
      <c r="C90" s="812"/>
      <c r="D90" s="812"/>
      <c r="E90" s="812"/>
      <c r="F90" s="800"/>
      <c r="G90" s="801" t="n">
        <f aca="false">C88</f>
        <v>0</v>
      </c>
      <c r="H90" s="815"/>
      <c r="I90" s="815"/>
      <c r="J90" s="815"/>
      <c r="K90" s="815"/>
      <c r="L90" s="815"/>
      <c r="M90" s="816"/>
      <c r="N90" s="816"/>
      <c r="O90" s="816"/>
      <c r="P90" s="884" t="s">
        <v>673</v>
      </c>
      <c r="Q90" s="803"/>
      <c r="R90" s="803"/>
      <c r="S90" s="832"/>
      <c r="T90" s="833"/>
      <c r="U90" s="806" t="str">
        <f aca="false">IF(U88="","",VLOOKUP(U88,'標準様式１シフト記号表（勤務時間帯）'!$D$6:$Z$47,23,FALSE()))</f>
        <v/>
      </c>
      <c r="V90" s="807" t="str">
        <f aca="false">IF(V88="","",VLOOKUP(V88,'標準様式１シフト記号表（勤務時間帯）'!$D$6:$Z$47,23,FALSE()))</f>
        <v/>
      </c>
      <c r="W90" s="807" t="str">
        <f aca="false">IF(W88="","",VLOOKUP(W88,'標準様式１シフト記号表（勤務時間帯）'!$D$6:$Z$47,23,FALSE()))</f>
        <v/>
      </c>
      <c r="X90" s="807" t="str">
        <f aca="false">IF(X88="","",VLOOKUP(X88,'標準様式１シフト記号表（勤務時間帯）'!$D$6:$Z$47,23,FALSE()))</f>
        <v/>
      </c>
      <c r="Y90" s="807" t="str">
        <f aca="false">IF(Y88="","",VLOOKUP(Y88,'標準様式１シフト記号表（勤務時間帯）'!$D$6:$Z$47,23,FALSE()))</f>
        <v/>
      </c>
      <c r="Z90" s="807" t="str">
        <f aca="false">IF(Z88="","",VLOOKUP(Z88,'標準様式１シフト記号表（勤務時間帯）'!$D$6:$Z$47,23,FALSE()))</f>
        <v/>
      </c>
      <c r="AA90" s="808" t="str">
        <f aca="false">IF(AA88="","",VLOOKUP(AA88,'標準様式１シフト記号表（勤務時間帯）'!$D$6:$Z$47,23,FALSE()))</f>
        <v/>
      </c>
      <c r="AB90" s="806" t="str">
        <f aca="false">IF(AB88="","",VLOOKUP(AB88,'標準様式１シフト記号表（勤務時間帯）'!$D$6:$Z$47,23,FALSE()))</f>
        <v/>
      </c>
      <c r="AC90" s="807" t="str">
        <f aca="false">IF(AC88="","",VLOOKUP(AC88,'標準様式１シフト記号表（勤務時間帯）'!$D$6:$Z$47,23,FALSE()))</f>
        <v/>
      </c>
      <c r="AD90" s="807" t="str">
        <f aca="false">IF(AD88="","",VLOOKUP(AD88,'標準様式１シフト記号表（勤務時間帯）'!$D$6:$Z$47,23,FALSE()))</f>
        <v/>
      </c>
      <c r="AE90" s="807" t="str">
        <f aca="false">IF(AE88="","",VLOOKUP(AE88,'標準様式１シフト記号表（勤務時間帯）'!$D$6:$Z$47,23,FALSE()))</f>
        <v/>
      </c>
      <c r="AF90" s="807" t="str">
        <f aca="false">IF(AF88="","",VLOOKUP(AF88,'標準様式１シフト記号表（勤務時間帯）'!$D$6:$Z$47,23,FALSE()))</f>
        <v/>
      </c>
      <c r="AG90" s="807" t="str">
        <f aca="false">IF(AG88="","",VLOOKUP(AG88,'標準様式１シフト記号表（勤務時間帯）'!$D$6:$Z$47,23,FALSE()))</f>
        <v/>
      </c>
      <c r="AH90" s="808" t="str">
        <f aca="false">IF(AH88="","",VLOOKUP(AH88,'標準様式１シフト記号表（勤務時間帯）'!$D$6:$Z$47,23,FALSE()))</f>
        <v/>
      </c>
      <c r="AI90" s="806" t="str">
        <f aca="false">IF(AI88="","",VLOOKUP(AI88,'標準様式１シフト記号表（勤務時間帯）'!$D$6:$Z$47,23,FALSE()))</f>
        <v/>
      </c>
      <c r="AJ90" s="807" t="str">
        <f aca="false">IF(AJ88="","",VLOOKUP(AJ88,'標準様式１シフト記号表（勤務時間帯）'!$D$6:$Z$47,23,FALSE()))</f>
        <v/>
      </c>
      <c r="AK90" s="807" t="str">
        <f aca="false">IF(AK88="","",VLOOKUP(AK88,'標準様式１シフト記号表（勤務時間帯）'!$D$6:$Z$47,23,FALSE()))</f>
        <v/>
      </c>
      <c r="AL90" s="807" t="str">
        <f aca="false">IF(AL88="","",VLOOKUP(AL88,'標準様式１シフト記号表（勤務時間帯）'!$D$6:$Z$47,23,FALSE()))</f>
        <v/>
      </c>
      <c r="AM90" s="807" t="str">
        <f aca="false">IF(AM88="","",VLOOKUP(AM88,'標準様式１シフト記号表（勤務時間帯）'!$D$6:$Z$47,23,FALSE()))</f>
        <v/>
      </c>
      <c r="AN90" s="807" t="str">
        <f aca="false">IF(AN88="","",VLOOKUP(AN88,'標準様式１シフト記号表（勤務時間帯）'!$D$6:$Z$47,23,FALSE()))</f>
        <v/>
      </c>
      <c r="AO90" s="808" t="str">
        <f aca="false">IF(AO88="","",VLOOKUP(AO88,'標準様式１シフト記号表（勤務時間帯）'!$D$6:$Z$47,23,FALSE()))</f>
        <v/>
      </c>
      <c r="AP90" s="806" t="str">
        <f aca="false">IF(AP88="","",VLOOKUP(AP88,'標準様式１シフト記号表（勤務時間帯）'!$D$6:$Z$47,23,FALSE()))</f>
        <v/>
      </c>
      <c r="AQ90" s="807" t="str">
        <f aca="false">IF(AQ88="","",VLOOKUP(AQ88,'標準様式１シフト記号表（勤務時間帯）'!$D$6:$Z$47,23,FALSE()))</f>
        <v/>
      </c>
      <c r="AR90" s="807" t="str">
        <f aca="false">IF(AR88="","",VLOOKUP(AR88,'標準様式１シフト記号表（勤務時間帯）'!$D$6:$Z$47,23,FALSE()))</f>
        <v/>
      </c>
      <c r="AS90" s="807" t="str">
        <f aca="false">IF(AS88="","",VLOOKUP(AS88,'標準様式１シフト記号表（勤務時間帯）'!$D$6:$Z$47,23,FALSE()))</f>
        <v/>
      </c>
      <c r="AT90" s="807" t="str">
        <f aca="false">IF(AT88="","",VLOOKUP(AT88,'標準様式１シフト記号表（勤務時間帯）'!$D$6:$Z$47,23,FALSE()))</f>
        <v/>
      </c>
      <c r="AU90" s="807" t="str">
        <f aca="false">IF(AU88="","",VLOOKUP(AU88,'標準様式１シフト記号表（勤務時間帯）'!$D$6:$Z$47,23,FALSE()))</f>
        <v/>
      </c>
      <c r="AV90" s="808" t="str">
        <f aca="false">IF(AV88="","",VLOOKUP(AV88,'標準様式１シフト記号表（勤務時間帯）'!$D$6:$Z$47,23,FALSE()))</f>
        <v/>
      </c>
      <c r="AW90" s="806" t="str">
        <f aca="false">IF(AW88="","",VLOOKUP(AW88,'標準様式１シフト記号表（勤務時間帯）'!$D$6:$Z$47,23,FALSE()))</f>
        <v/>
      </c>
      <c r="AX90" s="807" t="str">
        <f aca="false">IF(AX88="","",VLOOKUP(AX88,'標準様式１シフト記号表（勤務時間帯）'!$D$6:$Z$47,23,FALSE()))</f>
        <v/>
      </c>
      <c r="AY90" s="807" t="str">
        <f aca="false">IF(AY88="","",VLOOKUP(AY88,'標準様式１シフト記号表（勤務時間帯）'!$D$6:$Z$47,23,FALSE()))</f>
        <v/>
      </c>
      <c r="AZ90" s="809" t="n">
        <f aca="false">IF($BC$4="４週",SUM(U90:AV90),IF($BC$4="暦月",SUM(U90:AY90),""))</f>
        <v>0</v>
      </c>
      <c r="BA90" s="809"/>
      <c r="BB90" s="810" t="n">
        <f aca="false">IF($BC$4="４週",AZ90/4,IF($BC$4="暦月",(AZ90/($BC$9/7)),""))</f>
        <v>0</v>
      </c>
      <c r="BC90" s="810"/>
      <c r="BD90" s="826"/>
      <c r="BE90" s="826"/>
      <c r="BF90" s="826"/>
      <c r="BG90" s="826"/>
      <c r="BH90" s="826"/>
    </row>
    <row r="91" customFormat="false" ht="20.25" hidden="false" customHeight="true" outlineLevel="0" collapsed="false">
      <c r="B91" s="811"/>
      <c r="C91" s="812"/>
      <c r="D91" s="812"/>
      <c r="E91" s="812"/>
      <c r="F91" s="813"/>
      <c r="G91" s="814"/>
      <c r="H91" s="815"/>
      <c r="I91" s="815"/>
      <c r="J91" s="815"/>
      <c r="K91" s="815"/>
      <c r="L91" s="815"/>
      <c r="M91" s="816"/>
      <c r="N91" s="816"/>
      <c r="O91" s="816"/>
      <c r="P91" s="843" t="s">
        <v>671</v>
      </c>
      <c r="Q91" s="844"/>
      <c r="R91" s="844"/>
      <c r="S91" s="845"/>
      <c r="T91" s="846"/>
      <c r="U91" s="821"/>
      <c r="V91" s="822"/>
      <c r="W91" s="822"/>
      <c r="X91" s="822"/>
      <c r="Y91" s="822"/>
      <c r="Z91" s="822"/>
      <c r="AA91" s="823"/>
      <c r="AB91" s="821"/>
      <c r="AC91" s="822"/>
      <c r="AD91" s="822"/>
      <c r="AE91" s="822"/>
      <c r="AF91" s="822"/>
      <c r="AG91" s="822"/>
      <c r="AH91" s="823"/>
      <c r="AI91" s="821"/>
      <c r="AJ91" s="822"/>
      <c r="AK91" s="822"/>
      <c r="AL91" s="822"/>
      <c r="AM91" s="822"/>
      <c r="AN91" s="822"/>
      <c r="AO91" s="823"/>
      <c r="AP91" s="821"/>
      <c r="AQ91" s="822"/>
      <c r="AR91" s="822"/>
      <c r="AS91" s="822"/>
      <c r="AT91" s="822"/>
      <c r="AU91" s="822"/>
      <c r="AV91" s="823"/>
      <c r="AW91" s="821"/>
      <c r="AX91" s="822"/>
      <c r="AY91" s="822"/>
      <c r="AZ91" s="824"/>
      <c r="BA91" s="824"/>
      <c r="BB91" s="825"/>
      <c r="BC91" s="825"/>
      <c r="BD91" s="826"/>
      <c r="BE91" s="826"/>
      <c r="BF91" s="826"/>
      <c r="BG91" s="826"/>
      <c r="BH91" s="826"/>
    </row>
    <row r="92" customFormat="false" ht="20.25" hidden="false" customHeight="true" outlineLevel="0" collapsed="false">
      <c r="B92" s="787" t="n">
        <f aca="false">B89+1</f>
        <v>24</v>
      </c>
      <c r="C92" s="812"/>
      <c r="D92" s="812"/>
      <c r="E92" s="812"/>
      <c r="F92" s="788" t="n">
        <f aca="false">C91</f>
        <v>0</v>
      </c>
      <c r="G92" s="789"/>
      <c r="H92" s="815"/>
      <c r="I92" s="815"/>
      <c r="J92" s="815"/>
      <c r="K92" s="815"/>
      <c r="L92" s="815"/>
      <c r="M92" s="816"/>
      <c r="N92" s="816"/>
      <c r="O92" s="816"/>
      <c r="P92" s="790" t="s">
        <v>672</v>
      </c>
      <c r="Q92" s="791"/>
      <c r="R92" s="791"/>
      <c r="S92" s="792"/>
      <c r="T92" s="793"/>
      <c r="U92" s="794" t="str">
        <f aca="false">IF(U91="","",VLOOKUP(U91,'標準様式１シフト記号表（勤務時間帯）'!$D$6:$X$47,21,FALSE()))</f>
        <v/>
      </c>
      <c r="V92" s="795" t="str">
        <f aca="false">IF(V91="","",VLOOKUP(V91,'標準様式１シフト記号表（勤務時間帯）'!$D$6:$X$47,21,FALSE()))</f>
        <v/>
      </c>
      <c r="W92" s="795" t="str">
        <f aca="false">IF(W91="","",VLOOKUP(W91,'標準様式１シフト記号表（勤務時間帯）'!$D$6:$X$47,21,FALSE()))</f>
        <v/>
      </c>
      <c r="X92" s="795" t="str">
        <f aca="false">IF(X91="","",VLOOKUP(X91,'標準様式１シフト記号表（勤務時間帯）'!$D$6:$X$47,21,FALSE()))</f>
        <v/>
      </c>
      <c r="Y92" s="795" t="str">
        <f aca="false">IF(Y91="","",VLOOKUP(Y91,'標準様式１シフト記号表（勤務時間帯）'!$D$6:$X$47,21,FALSE()))</f>
        <v/>
      </c>
      <c r="Z92" s="795" t="str">
        <f aca="false">IF(Z91="","",VLOOKUP(Z91,'標準様式１シフト記号表（勤務時間帯）'!$D$6:$X$47,21,FALSE()))</f>
        <v/>
      </c>
      <c r="AA92" s="796" t="str">
        <f aca="false">IF(AA91="","",VLOOKUP(AA91,'標準様式１シフト記号表（勤務時間帯）'!$D$6:$X$47,21,FALSE()))</f>
        <v/>
      </c>
      <c r="AB92" s="794" t="str">
        <f aca="false">IF(AB91="","",VLOOKUP(AB91,'標準様式１シフト記号表（勤務時間帯）'!$D$6:$X$47,21,FALSE()))</f>
        <v/>
      </c>
      <c r="AC92" s="795" t="str">
        <f aca="false">IF(AC91="","",VLOOKUP(AC91,'標準様式１シフト記号表（勤務時間帯）'!$D$6:$X$47,21,FALSE()))</f>
        <v/>
      </c>
      <c r="AD92" s="795" t="str">
        <f aca="false">IF(AD91="","",VLOOKUP(AD91,'標準様式１シフト記号表（勤務時間帯）'!$D$6:$X$47,21,FALSE()))</f>
        <v/>
      </c>
      <c r="AE92" s="795" t="str">
        <f aca="false">IF(AE91="","",VLOOKUP(AE91,'標準様式１シフト記号表（勤務時間帯）'!$D$6:$X$47,21,FALSE()))</f>
        <v/>
      </c>
      <c r="AF92" s="795" t="str">
        <f aca="false">IF(AF91="","",VLOOKUP(AF91,'標準様式１シフト記号表（勤務時間帯）'!$D$6:$X$47,21,FALSE()))</f>
        <v/>
      </c>
      <c r="AG92" s="795" t="str">
        <f aca="false">IF(AG91="","",VLOOKUP(AG91,'標準様式１シフト記号表（勤務時間帯）'!$D$6:$X$47,21,FALSE()))</f>
        <v/>
      </c>
      <c r="AH92" s="796" t="str">
        <f aca="false">IF(AH91="","",VLOOKUP(AH91,'標準様式１シフト記号表（勤務時間帯）'!$D$6:$X$47,21,FALSE()))</f>
        <v/>
      </c>
      <c r="AI92" s="794" t="str">
        <f aca="false">IF(AI91="","",VLOOKUP(AI91,'標準様式１シフト記号表（勤務時間帯）'!$D$6:$X$47,21,FALSE()))</f>
        <v/>
      </c>
      <c r="AJ92" s="795" t="str">
        <f aca="false">IF(AJ91="","",VLOOKUP(AJ91,'標準様式１シフト記号表（勤務時間帯）'!$D$6:$X$47,21,FALSE()))</f>
        <v/>
      </c>
      <c r="AK92" s="795" t="str">
        <f aca="false">IF(AK91="","",VLOOKUP(AK91,'標準様式１シフト記号表（勤務時間帯）'!$D$6:$X$47,21,FALSE()))</f>
        <v/>
      </c>
      <c r="AL92" s="795" t="str">
        <f aca="false">IF(AL91="","",VLOOKUP(AL91,'標準様式１シフト記号表（勤務時間帯）'!$D$6:$X$47,21,FALSE()))</f>
        <v/>
      </c>
      <c r="AM92" s="795" t="str">
        <f aca="false">IF(AM91="","",VLOOKUP(AM91,'標準様式１シフト記号表（勤務時間帯）'!$D$6:$X$47,21,FALSE()))</f>
        <v/>
      </c>
      <c r="AN92" s="795" t="str">
        <f aca="false">IF(AN91="","",VLOOKUP(AN91,'標準様式１シフト記号表（勤務時間帯）'!$D$6:$X$47,21,FALSE()))</f>
        <v/>
      </c>
      <c r="AO92" s="796" t="str">
        <f aca="false">IF(AO91="","",VLOOKUP(AO91,'標準様式１シフト記号表（勤務時間帯）'!$D$6:$X$47,21,FALSE()))</f>
        <v/>
      </c>
      <c r="AP92" s="794" t="str">
        <f aca="false">IF(AP91="","",VLOOKUP(AP91,'標準様式１シフト記号表（勤務時間帯）'!$D$6:$X$47,21,FALSE()))</f>
        <v/>
      </c>
      <c r="AQ92" s="795" t="str">
        <f aca="false">IF(AQ91="","",VLOOKUP(AQ91,'標準様式１シフト記号表（勤務時間帯）'!$D$6:$X$47,21,FALSE()))</f>
        <v/>
      </c>
      <c r="AR92" s="795" t="str">
        <f aca="false">IF(AR91="","",VLOOKUP(AR91,'標準様式１シフト記号表（勤務時間帯）'!$D$6:$X$47,21,FALSE()))</f>
        <v/>
      </c>
      <c r="AS92" s="795" t="str">
        <f aca="false">IF(AS91="","",VLOOKUP(AS91,'標準様式１シフト記号表（勤務時間帯）'!$D$6:$X$47,21,FALSE()))</f>
        <v/>
      </c>
      <c r="AT92" s="795" t="str">
        <f aca="false">IF(AT91="","",VLOOKUP(AT91,'標準様式１シフト記号表（勤務時間帯）'!$D$6:$X$47,21,FALSE()))</f>
        <v/>
      </c>
      <c r="AU92" s="795" t="str">
        <f aca="false">IF(AU91="","",VLOOKUP(AU91,'標準様式１シフト記号表（勤務時間帯）'!$D$6:$X$47,21,FALSE()))</f>
        <v/>
      </c>
      <c r="AV92" s="796" t="str">
        <f aca="false">IF(AV91="","",VLOOKUP(AV91,'標準様式１シフト記号表（勤務時間帯）'!$D$6:$X$47,21,FALSE()))</f>
        <v/>
      </c>
      <c r="AW92" s="794" t="str">
        <f aca="false">IF(AW91="","",VLOOKUP(AW91,'標準様式１シフト記号表（勤務時間帯）'!$D$6:$X$47,21,FALSE()))</f>
        <v/>
      </c>
      <c r="AX92" s="795" t="str">
        <f aca="false">IF(AX91="","",VLOOKUP(AX91,'標準様式１シフト記号表（勤務時間帯）'!$D$6:$X$47,21,FALSE()))</f>
        <v/>
      </c>
      <c r="AY92" s="795" t="str">
        <f aca="false">IF(AY91="","",VLOOKUP(AY91,'標準様式１シフト記号表（勤務時間帯）'!$D$6:$X$47,21,FALSE()))</f>
        <v/>
      </c>
      <c r="AZ92" s="797" t="n">
        <f aca="false">IF($BC$4="４週",SUM(U92:AV92),IF($BC$4="暦月",SUM(U92:AY92),""))</f>
        <v>0</v>
      </c>
      <c r="BA92" s="797"/>
      <c r="BB92" s="798" t="n">
        <f aca="false">IF($BC$4="４週",AZ92/4,IF($BC$4="暦月",(AZ92/($BC$9/7)),""))</f>
        <v>0</v>
      </c>
      <c r="BC92" s="798"/>
      <c r="BD92" s="826"/>
      <c r="BE92" s="826"/>
      <c r="BF92" s="826"/>
      <c r="BG92" s="826"/>
      <c r="BH92" s="826"/>
    </row>
    <row r="93" customFormat="false" ht="20.25" hidden="false" customHeight="true" outlineLevel="0" collapsed="false">
      <c r="B93" s="799"/>
      <c r="C93" s="812"/>
      <c r="D93" s="812"/>
      <c r="E93" s="812"/>
      <c r="F93" s="800"/>
      <c r="G93" s="801" t="n">
        <f aca="false">C91</f>
        <v>0</v>
      </c>
      <c r="H93" s="815"/>
      <c r="I93" s="815"/>
      <c r="J93" s="815"/>
      <c r="K93" s="815"/>
      <c r="L93" s="815"/>
      <c r="M93" s="816"/>
      <c r="N93" s="816"/>
      <c r="O93" s="816"/>
      <c r="P93" s="884" t="s">
        <v>673</v>
      </c>
      <c r="Q93" s="803"/>
      <c r="R93" s="803"/>
      <c r="S93" s="832"/>
      <c r="T93" s="833"/>
      <c r="U93" s="806" t="str">
        <f aca="false">IF(U91="","",VLOOKUP(U91,'標準様式１シフト記号表（勤務時間帯）'!$D$6:$Z$47,23,FALSE()))</f>
        <v/>
      </c>
      <c r="V93" s="807" t="str">
        <f aca="false">IF(V91="","",VLOOKUP(V91,'標準様式１シフト記号表（勤務時間帯）'!$D$6:$Z$47,23,FALSE()))</f>
        <v/>
      </c>
      <c r="W93" s="807" t="str">
        <f aca="false">IF(W91="","",VLOOKUP(W91,'標準様式１シフト記号表（勤務時間帯）'!$D$6:$Z$47,23,FALSE()))</f>
        <v/>
      </c>
      <c r="X93" s="807" t="str">
        <f aca="false">IF(X91="","",VLOOKUP(X91,'標準様式１シフト記号表（勤務時間帯）'!$D$6:$Z$47,23,FALSE()))</f>
        <v/>
      </c>
      <c r="Y93" s="807" t="str">
        <f aca="false">IF(Y91="","",VLOOKUP(Y91,'標準様式１シフト記号表（勤務時間帯）'!$D$6:$Z$47,23,FALSE()))</f>
        <v/>
      </c>
      <c r="Z93" s="807" t="str">
        <f aca="false">IF(Z91="","",VLOOKUP(Z91,'標準様式１シフト記号表（勤務時間帯）'!$D$6:$Z$47,23,FALSE()))</f>
        <v/>
      </c>
      <c r="AA93" s="808" t="str">
        <f aca="false">IF(AA91="","",VLOOKUP(AA91,'標準様式１シフト記号表（勤務時間帯）'!$D$6:$Z$47,23,FALSE()))</f>
        <v/>
      </c>
      <c r="AB93" s="806" t="str">
        <f aca="false">IF(AB91="","",VLOOKUP(AB91,'標準様式１シフト記号表（勤務時間帯）'!$D$6:$Z$47,23,FALSE()))</f>
        <v/>
      </c>
      <c r="AC93" s="807" t="str">
        <f aca="false">IF(AC91="","",VLOOKUP(AC91,'標準様式１シフト記号表（勤務時間帯）'!$D$6:$Z$47,23,FALSE()))</f>
        <v/>
      </c>
      <c r="AD93" s="807" t="str">
        <f aca="false">IF(AD91="","",VLOOKUP(AD91,'標準様式１シフト記号表（勤務時間帯）'!$D$6:$Z$47,23,FALSE()))</f>
        <v/>
      </c>
      <c r="AE93" s="807" t="str">
        <f aca="false">IF(AE91="","",VLOOKUP(AE91,'標準様式１シフト記号表（勤務時間帯）'!$D$6:$Z$47,23,FALSE()))</f>
        <v/>
      </c>
      <c r="AF93" s="807" t="str">
        <f aca="false">IF(AF91="","",VLOOKUP(AF91,'標準様式１シフト記号表（勤務時間帯）'!$D$6:$Z$47,23,FALSE()))</f>
        <v/>
      </c>
      <c r="AG93" s="807" t="str">
        <f aca="false">IF(AG91="","",VLOOKUP(AG91,'標準様式１シフト記号表（勤務時間帯）'!$D$6:$Z$47,23,FALSE()))</f>
        <v/>
      </c>
      <c r="AH93" s="808" t="str">
        <f aca="false">IF(AH91="","",VLOOKUP(AH91,'標準様式１シフト記号表（勤務時間帯）'!$D$6:$Z$47,23,FALSE()))</f>
        <v/>
      </c>
      <c r="AI93" s="806" t="str">
        <f aca="false">IF(AI91="","",VLOOKUP(AI91,'標準様式１シフト記号表（勤務時間帯）'!$D$6:$Z$47,23,FALSE()))</f>
        <v/>
      </c>
      <c r="AJ93" s="807" t="str">
        <f aca="false">IF(AJ91="","",VLOOKUP(AJ91,'標準様式１シフト記号表（勤務時間帯）'!$D$6:$Z$47,23,FALSE()))</f>
        <v/>
      </c>
      <c r="AK93" s="807" t="str">
        <f aca="false">IF(AK91="","",VLOOKUP(AK91,'標準様式１シフト記号表（勤務時間帯）'!$D$6:$Z$47,23,FALSE()))</f>
        <v/>
      </c>
      <c r="AL93" s="807" t="str">
        <f aca="false">IF(AL91="","",VLOOKUP(AL91,'標準様式１シフト記号表（勤務時間帯）'!$D$6:$Z$47,23,FALSE()))</f>
        <v/>
      </c>
      <c r="AM93" s="807" t="str">
        <f aca="false">IF(AM91="","",VLOOKUP(AM91,'標準様式１シフト記号表（勤務時間帯）'!$D$6:$Z$47,23,FALSE()))</f>
        <v/>
      </c>
      <c r="AN93" s="807" t="str">
        <f aca="false">IF(AN91="","",VLOOKUP(AN91,'標準様式１シフト記号表（勤務時間帯）'!$D$6:$Z$47,23,FALSE()))</f>
        <v/>
      </c>
      <c r="AO93" s="808" t="str">
        <f aca="false">IF(AO91="","",VLOOKUP(AO91,'標準様式１シフト記号表（勤務時間帯）'!$D$6:$Z$47,23,FALSE()))</f>
        <v/>
      </c>
      <c r="AP93" s="806" t="str">
        <f aca="false">IF(AP91="","",VLOOKUP(AP91,'標準様式１シフト記号表（勤務時間帯）'!$D$6:$Z$47,23,FALSE()))</f>
        <v/>
      </c>
      <c r="AQ93" s="807" t="str">
        <f aca="false">IF(AQ91="","",VLOOKUP(AQ91,'標準様式１シフト記号表（勤務時間帯）'!$D$6:$Z$47,23,FALSE()))</f>
        <v/>
      </c>
      <c r="AR93" s="807" t="str">
        <f aca="false">IF(AR91="","",VLOOKUP(AR91,'標準様式１シフト記号表（勤務時間帯）'!$D$6:$Z$47,23,FALSE()))</f>
        <v/>
      </c>
      <c r="AS93" s="807" t="str">
        <f aca="false">IF(AS91="","",VLOOKUP(AS91,'標準様式１シフト記号表（勤務時間帯）'!$D$6:$Z$47,23,FALSE()))</f>
        <v/>
      </c>
      <c r="AT93" s="807" t="str">
        <f aca="false">IF(AT91="","",VLOOKUP(AT91,'標準様式１シフト記号表（勤務時間帯）'!$D$6:$Z$47,23,FALSE()))</f>
        <v/>
      </c>
      <c r="AU93" s="807" t="str">
        <f aca="false">IF(AU91="","",VLOOKUP(AU91,'標準様式１シフト記号表（勤務時間帯）'!$D$6:$Z$47,23,FALSE()))</f>
        <v/>
      </c>
      <c r="AV93" s="808" t="str">
        <f aca="false">IF(AV91="","",VLOOKUP(AV91,'標準様式１シフト記号表（勤務時間帯）'!$D$6:$Z$47,23,FALSE()))</f>
        <v/>
      </c>
      <c r="AW93" s="806" t="str">
        <f aca="false">IF(AW91="","",VLOOKUP(AW91,'標準様式１シフト記号表（勤務時間帯）'!$D$6:$Z$47,23,FALSE()))</f>
        <v/>
      </c>
      <c r="AX93" s="807" t="str">
        <f aca="false">IF(AX91="","",VLOOKUP(AX91,'標準様式１シフト記号表（勤務時間帯）'!$D$6:$Z$47,23,FALSE()))</f>
        <v/>
      </c>
      <c r="AY93" s="807" t="str">
        <f aca="false">IF(AY91="","",VLOOKUP(AY91,'標準様式１シフト記号表（勤務時間帯）'!$D$6:$Z$47,23,FALSE()))</f>
        <v/>
      </c>
      <c r="AZ93" s="809" t="n">
        <f aca="false">IF($BC$4="４週",SUM(U93:AV93),IF($BC$4="暦月",SUM(U93:AY93),""))</f>
        <v>0</v>
      </c>
      <c r="BA93" s="809"/>
      <c r="BB93" s="810" t="n">
        <f aca="false">IF($BC$4="４週",AZ93/4,IF($BC$4="暦月",(AZ93/($BC$9/7)),""))</f>
        <v>0</v>
      </c>
      <c r="BC93" s="810"/>
      <c r="BD93" s="826"/>
      <c r="BE93" s="826"/>
      <c r="BF93" s="826"/>
      <c r="BG93" s="826"/>
      <c r="BH93" s="826"/>
    </row>
    <row r="94" customFormat="false" ht="20.25" hidden="false" customHeight="true" outlineLevel="0" collapsed="false">
      <c r="B94" s="811"/>
      <c r="C94" s="812"/>
      <c r="D94" s="812"/>
      <c r="E94" s="812"/>
      <c r="F94" s="813"/>
      <c r="G94" s="814"/>
      <c r="H94" s="815"/>
      <c r="I94" s="815"/>
      <c r="J94" s="815"/>
      <c r="K94" s="815"/>
      <c r="L94" s="815"/>
      <c r="M94" s="816"/>
      <c r="N94" s="816"/>
      <c r="O94" s="816"/>
      <c r="P94" s="843" t="s">
        <v>671</v>
      </c>
      <c r="Q94" s="844"/>
      <c r="R94" s="844"/>
      <c r="S94" s="845"/>
      <c r="T94" s="846"/>
      <c r="U94" s="821"/>
      <c r="V94" s="822"/>
      <c r="W94" s="822"/>
      <c r="X94" s="822"/>
      <c r="Y94" s="822"/>
      <c r="Z94" s="822"/>
      <c r="AA94" s="823"/>
      <c r="AB94" s="821"/>
      <c r="AC94" s="822"/>
      <c r="AD94" s="822"/>
      <c r="AE94" s="822"/>
      <c r="AF94" s="822"/>
      <c r="AG94" s="822"/>
      <c r="AH94" s="823"/>
      <c r="AI94" s="821"/>
      <c r="AJ94" s="822"/>
      <c r="AK94" s="822"/>
      <c r="AL94" s="822"/>
      <c r="AM94" s="822"/>
      <c r="AN94" s="822"/>
      <c r="AO94" s="823"/>
      <c r="AP94" s="821"/>
      <c r="AQ94" s="822"/>
      <c r="AR94" s="822"/>
      <c r="AS94" s="822"/>
      <c r="AT94" s="822"/>
      <c r="AU94" s="822"/>
      <c r="AV94" s="823"/>
      <c r="AW94" s="821"/>
      <c r="AX94" s="822"/>
      <c r="AY94" s="822"/>
      <c r="AZ94" s="824"/>
      <c r="BA94" s="824"/>
      <c r="BB94" s="825"/>
      <c r="BC94" s="825"/>
      <c r="BD94" s="826"/>
      <c r="BE94" s="826"/>
      <c r="BF94" s="826"/>
      <c r="BG94" s="826"/>
      <c r="BH94" s="826"/>
    </row>
    <row r="95" customFormat="false" ht="20.25" hidden="false" customHeight="true" outlineLevel="0" collapsed="false">
      <c r="B95" s="787" t="n">
        <f aca="false">B92+1</f>
        <v>25</v>
      </c>
      <c r="C95" s="812"/>
      <c r="D95" s="812"/>
      <c r="E95" s="812"/>
      <c r="F95" s="788" t="n">
        <f aca="false">C94</f>
        <v>0</v>
      </c>
      <c r="G95" s="789"/>
      <c r="H95" s="815"/>
      <c r="I95" s="815"/>
      <c r="J95" s="815"/>
      <c r="K95" s="815"/>
      <c r="L95" s="815"/>
      <c r="M95" s="816"/>
      <c r="N95" s="816"/>
      <c r="O95" s="816"/>
      <c r="P95" s="790" t="s">
        <v>672</v>
      </c>
      <c r="Q95" s="791"/>
      <c r="R95" s="791"/>
      <c r="S95" s="792"/>
      <c r="T95" s="793"/>
      <c r="U95" s="794" t="str">
        <f aca="false">IF(U94="","",VLOOKUP(U94,'標準様式１シフト記号表（勤務時間帯）'!$D$6:$X$47,21,FALSE()))</f>
        <v/>
      </c>
      <c r="V95" s="795" t="str">
        <f aca="false">IF(V94="","",VLOOKUP(V94,'標準様式１シフト記号表（勤務時間帯）'!$D$6:$X$47,21,FALSE()))</f>
        <v/>
      </c>
      <c r="W95" s="795" t="str">
        <f aca="false">IF(W94="","",VLOOKUP(W94,'標準様式１シフト記号表（勤務時間帯）'!$D$6:$X$47,21,FALSE()))</f>
        <v/>
      </c>
      <c r="X95" s="795" t="str">
        <f aca="false">IF(X94="","",VLOOKUP(X94,'標準様式１シフト記号表（勤務時間帯）'!$D$6:$X$47,21,FALSE()))</f>
        <v/>
      </c>
      <c r="Y95" s="795" t="str">
        <f aca="false">IF(Y94="","",VLOOKUP(Y94,'標準様式１シフト記号表（勤務時間帯）'!$D$6:$X$47,21,FALSE()))</f>
        <v/>
      </c>
      <c r="Z95" s="795" t="str">
        <f aca="false">IF(Z94="","",VLOOKUP(Z94,'標準様式１シフト記号表（勤務時間帯）'!$D$6:$X$47,21,FALSE()))</f>
        <v/>
      </c>
      <c r="AA95" s="796" t="str">
        <f aca="false">IF(AA94="","",VLOOKUP(AA94,'標準様式１シフト記号表（勤務時間帯）'!$D$6:$X$47,21,FALSE()))</f>
        <v/>
      </c>
      <c r="AB95" s="794" t="str">
        <f aca="false">IF(AB94="","",VLOOKUP(AB94,'標準様式１シフト記号表（勤務時間帯）'!$D$6:$X$47,21,FALSE()))</f>
        <v/>
      </c>
      <c r="AC95" s="795" t="str">
        <f aca="false">IF(AC94="","",VLOOKUP(AC94,'標準様式１シフト記号表（勤務時間帯）'!$D$6:$X$47,21,FALSE()))</f>
        <v/>
      </c>
      <c r="AD95" s="795" t="str">
        <f aca="false">IF(AD94="","",VLOOKUP(AD94,'標準様式１シフト記号表（勤務時間帯）'!$D$6:$X$47,21,FALSE()))</f>
        <v/>
      </c>
      <c r="AE95" s="795" t="str">
        <f aca="false">IF(AE94="","",VLOOKUP(AE94,'標準様式１シフト記号表（勤務時間帯）'!$D$6:$X$47,21,FALSE()))</f>
        <v/>
      </c>
      <c r="AF95" s="795" t="str">
        <f aca="false">IF(AF94="","",VLOOKUP(AF94,'標準様式１シフト記号表（勤務時間帯）'!$D$6:$X$47,21,FALSE()))</f>
        <v/>
      </c>
      <c r="AG95" s="795" t="str">
        <f aca="false">IF(AG94="","",VLOOKUP(AG94,'標準様式１シフト記号表（勤務時間帯）'!$D$6:$X$47,21,FALSE()))</f>
        <v/>
      </c>
      <c r="AH95" s="796" t="str">
        <f aca="false">IF(AH94="","",VLOOKUP(AH94,'標準様式１シフト記号表（勤務時間帯）'!$D$6:$X$47,21,FALSE()))</f>
        <v/>
      </c>
      <c r="AI95" s="794" t="str">
        <f aca="false">IF(AI94="","",VLOOKUP(AI94,'標準様式１シフト記号表（勤務時間帯）'!$D$6:$X$47,21,FALSE()))</f>
        <v/>
      </c>
      <c r="AJ95" s="795" t="str">
        <f aca="false">IF(AJ94="","",VLOOKUP(AJ94,'標準様式１シフト記号表（勤務時間帯）'!$D$6:$X$47,21,FALSE()))</f>
        <v/>
      </c>
      <c r="AK95" s="795" t="str">
        <f aca="false">IF(AK94="","",VLOOKUP(AK94,'標準様式１シフト記号表（勤務時間帯）'!$D$6:$X$47,21,FALSE()))</f>
        <v/>
      </c>
      <c r="AL95" s="795" t="str">
        <f aca="false">IF(AL94="","",VLOOKUP(AL94,'標準様式１シフト記号表（勤務時間帯）'!$D$6:$X$47,21,FALSE()))</f>
        <v/>
      </c>
      <c r="AM95" s="795" t="str">
        <f aca="false">IF(AM94="","",VLOOKUP(AM94,'標準様式１シフト記号表（勤務時間帯）'!$D$6:$X$47,21,FALSE()))</f>
        <v/>
      </c>
      <c r="AN95" s="795" t="str">
        <f aca="false">IF(AN94="","",VLOOKUP(AN94,'標準様式１シフト記号表（勤務時間帯）'!$D$6:$X$47,21,FALSE()))</f>
        <v/>
      </c>
      <c r="AO95" s="796" t="str">
        <f aca="false">IF(AO94="","",VLOOKUP(AO94,'標準様式１シフト記号表（勤務時間帯）'!$D$6:$X$47,21,FALSE()))</f>
        <v/>
      </c>
      <c r="AP95" s="794" t="str">
        <f aca="false">IF(AP94="","",VLOOKUP(AP94,'標準様式１シフト記号表（勤務時間帯）'!$D$6:$X$47,21,FALSE()))</f>
        <v/>
      </c>
      <c r="AQ95" s="795" t="str">
        <f aca="false">IF(AQ94="","",VLOOKUP(AQ94,'標準様式１シフト記号表（勤務時間帯）'!$D$6:$X$47,21,FALSE()))</f>
        <v/>
      </c>
      <c r="AR95" s="795" t="str">
        <f aca="false">IF(AR94="","",VLOOKUP(AR94,'標準様式１シフト記号表（勤務時間帯）'!$D$6:$X$47,21,FALSE()))</f>
        <v/>
      </c>
      <c r="AS95" s="795" t="str">
        <f aca="false">IF(AS94="","",VLOOKUP(AS94,'標準様式１シフト記号表（勤務時間帯）'!$D$6:$X$47,21,FALSE()))</f>
        <v/>
      </c>
      <c r="AT95" s="795" t="str">
        <f aca="false">IF(AT94="","",VLOOKUP(AT94,'標準様式１シフト記号表（勤務時間帯）'!$D$6:$X$47,21,FALSE()))</f>
        <v/>
      </c>
      <c r="AU95" s="795" t="str">
        <f aca="false">IF(AU94="","",VLOOKUP(AU94,'標準様式１シフト記号表（勤務時間帯）'!$D$6:$X$47,21,FALSE()))</f>
        <v/>
      </c>
      <c r="AV95" s="796" t="str">
        <f aca="false">IF(AV94="","",VLOOKUP(AV94,'標準様式１シフト記号表（勤務時間帯）'!$D$6:$X$47,21,FALSE()))</f>
        <v/>
      </c>
      <c r="AW95" s="794" t="str">
        <f aca="false">IF(AW94="","",VLOOKUP(AW94,'標準様式１シフト記号表（勤務時間帯）'!$D$6:$X$47,21,FALSE()))</f>
        <v/>
      </c>
      <c r="AX95" s="795" t="str">
        <f aca="false">IF(AX94="","",VLOOKUP(AX94,'標準様式１シフト記号表（勤務時間帯）'!$D$6:$X$47,21,FALSE()))</f>
        <v/>
      </c>
      <c r="AY95" s="795" t="str">
        <f aca="false">IF(AY94="","",VLOOKUP(AY94,'標準様式１シフト記号表（勤務時間帯）'!$D$6:$X$47,21,FALSE()))</f>
        <v/>
      </c>
      <c r="AZ95" s="797" t="n">
        <f aca="false">IF($BC$4="４週",SUM(U95:AV95),IF($BC$4="暦月",SUM(U95:AY95),""))</f>
        <v>0</v>
      </c>
      <c r="BA95" s="797"/>
      <c r="BB95" s="798" t="n">
        <f aca="false">IF($BC$4="４週",AZ95/4,IF($BC$4="暦月",(AZ95/($BC$9/7)),""))</f>
        <v>0</v>
      </c>
      <c r="BC95" s="798"/>
      <c r="BD95" s="826"/>
      <c r="BE95" s="826"/>
      <c r="BF95" s="826"/>
      <c r="BG95" s="826"/>
      <c r="BH95" s="826"/>
    </row>
    <row r="96" customFormat="false" ht="20.25" hidden="false" customHeight="true" outlineLevel="0" collapsed="false">
      <c r="B96" s="799"/>
      <c r="C96" s="812"/>
      <c r="D96" s="812"/>
      <c r="E96" s="812"/>
      <c r="F96" s="800"/>
      <c r="G96" s="801" t="n">
        <f aca="false">C94</f>
        <v>0</v>
      </c>
      <c r="H96" s="815"/>
      <c r="I96" s="815"/>
      <c r="J96" s="815"/>
      <c r="K96" s="815"/>
      <c r="L96" s="815"/>
      <c r="M96" s="816"/>
      <c r="N96" s="816"/>
      <c r="O96" s="816"/>
      <c r="P96" s="884" t="s">
        <v>673</v>
      </c>
      <c r="Q96" s="803"/>
      <c r="R96" s="803"/>
      <c r="S96" s="832"/>
      <c r="T96" s="833"/>
      <c r="U96" s="806" t="str">
        <f aca="false">IF(U94="","",VLOOKUP(U94,'標準様式１シフト記号表（勤務時間帯）'!$D$6:$Z$47,23,FALSE()))</f>
        <v/>
      </c>
      <c r="V96" s="807" t="str">
        <f aca="false">IF(V94="","",VLOOKUP(V94,'標準様式１シフト記号表（勤務時間帯）'!$D$6:$Z$47,23,FALSE()))</f>
        <v/>
      </c>
      <c r="W96" s="807" t="str">
        <f aca="false">IF(W94="","",VLOOKUP(W94,'標準様式１シフト記号表（勤務時間帯）'!$D$6:$Z$47,23,FALSE()))</f>
        <v/>
      </c>
      <c r="X96" s="807" t="str">
        <f aca="false">IF(X94="","",VLOOKUP(X94,'標準様式１シフト記号表（勤務時間帯）'!$D$6:$Z$47,23,FALSE()))</f>
        <v/>
      </c>
      <c r="Y96" s="807" t="str">
        <f aca="false">IF(Y94="","",VLOOKUP(Y94,'標準様式１シフト記号表（勤務時間帯）'!$D$6:$Z$47,23,FALSE()))</f>
        <v/>
      </c>
      <c r="Z96" s="807" t="str">
        <f aca="false">IF(Z94="","",VLOOKUP(Z94,'標準様式１シフト記号表（勤務時間帯）'!$D$6:$Z$47,23,FALSE()))</f>
        <v/>
      </c>
      <c r="AA96" s="808" t="str">
        <f aca="false">IF(AA94="","",VLOOKUP(AA94,'標準様式１シフト記号表（勤務時間帯）'!$D$6:$Z$47,23,FALSE()))</f>
        <v/>
      </c>
      <c r="AB96" s="806" t="str">
        <f aca="false">IF(AB94="","",VLOOKUP(AB94,'標準様式１シフト記号表（勤務時間帯）'!$D$6:$Z$47,23,FALSE()))</f>
        <v/>
      </c>
      <c r="AC96" s="807" t="str">
        <f aca="false">IF(AC94="","",VLOOKUP(AC94,'標準様式１シフト記号表（勤務時間帯）'!$D$6:$Z$47,23,FALSE()))</f>
        <v/>
      </c>
      <c r="AD96" s="807" t="str">
        <f aca="false">IF(AD94="","",VLOOKUP(AD94,'標準様式１シフト記号表（勤務時間帯）'!$D$6:$Z$47,23,FALSE()))</f>
        <v/>
      </c>
      <c r="AE96" s="807" t="str">
        <f aca="false">IF(AE94="","",VLOOKUP(AE94,'標準様式１シフト記号表（勤務時間帯）'!$D$6:$Z$47,23,FALSE()))</f>
        <v/>
      </c>
      <c r="AF96" s="807" t="str">
        <f aca="false">IF(AF94="","",VLOOKUP(AF94,'標準様式１シフト記号表（勤務時間帯）'!$D$6:$Z$47,23,FALSE()))</f>
        <v/>
      </c>
      <c r="AG96" s="807" t="str">
        <f aca="false">IF(AG94="","",VLOOKUP(AG94,'標準様式１シフト記号表（勤務時間帯）'!$D$6:$Z$47,23,FALSE()))</f>
        <v/>
      </c>
      <c r="AH96" s="808" t="str">
        <f aca="false">IF(AH94="","",VLOOKUP(AH94,'標準様式１シフト記号表（勤務時間帯）'!$D$6:$Z$47,23,FALSE()))</f>
        <v/>
      </c>
      <c r="AI96" s="806" t="str">
        <f aca="false">IF(AI94="","",VLOOKUP(AI94,'標準様式１シフト記号表（勤務時間帯）'!$D$6:$Z$47,23,FALSE()))</f>
        <v/>
      </c>
      <c r="AJ96" s="807" t="str">
        <f aca="false">IF(AJ94="","",VLOOKUP(AJ94,'標準様式１シフト記号表（勤務時間帯）'!$D$6:$Z$47,23,FALSE()))</f>
        <v/>
      </c>
      <c r="AK96" s="807" t="str">
        <f aca="false">IF(AK94="","",VLOOKUP(AK94,'標準様式１シフト記号表（勤務時間帯）'!$D$6:$Z$47,23,FALSE()))</f>
        <v/>
      </c>
      <c r="AL96" s="807" t="str">
        <f aca="false">IF(AL94="","",VLOOKUP(AL94,'標準様式１シフト記号表（勤務時間帯）'!$D$6:$Z$47,23,FALSE()))</f>
        <v/>
      </c>
      <c r="AM96" s="807" t="str">
        <f aca="false">IF(AM94="","",VLOOKUP(AM94,'標準様式１シフト記号表（勤務時間帯）'!$D$6:$Z$47,23,FALSE()))</f>
        <v/>
      </c>
      <c r="AN96" s="807" t="str">
        <f aca="false">IF(AN94="","",VLOOKUP(AN94,'標準様式１シフト記号表（勤務時間帯）'!$D$6:$Z$47,23,FALSE()))</f>
        <v/>
      </c>
      <c r="AO96" s="808" t="str">
        <f aca="false">IF(AO94="","",VLOOKUP(AO94,'標準様式１シフト記号表（勤務時間帯）'!$D$6:$Z$47,23,FALSE()))</f>
        <v/>
      </c>
      <c r="AP96" s="806" t="str">
        <f aca="false">IF(AP94="","",VLOOKUP(AP94,'標準様式１シフト記号表（勤務時間帯）'!$D$6:$Z$47,23,FALSE()))</f>
        <v/>
      </c>
      <c r="AQ96" s="807" t="str">
        <f aca="false">IF(AQ94="","",VLOOKUP(AQ94,'標準様式１シフト記号表（勤務時間帯）'!$D$6:$Z$47,23,FALSE()))</f>
        <v/>
      </c>
      <c r="AR96" s="807" t="str">
        <f aca="false">IF(AR94="","",VLOOKUP(AR94,'標準様式１シフト記号表（勤務時間帯）'!$D$6:$Z$47,23,FALSE()))</f>
        <v/>
      </c>
      <c r="AS96" s="807" t="str">
        <f aca="false">IF(AS94="","",VLOOKUP(AS94,'標準様式１シフト記号表（勤務時間帯）'!$D$6:$Z$47,23,FALSE()))</f>
        <v/>
      </c>
      <c r="AT96" s="807" t="str">
        <f aca="false">IF(AT94="","",VLOOKUP(AT94,'標準様式１シフト記号表（勤務時間帯）'!$D$6:$Z$47,23,FALSE()))</f>
        <v/>
      </c>
      <c r="AU96" s="807" t="str">
        <f aca="false">IF(AU94="","",VLOOKUP(AU94,'標準様式１シフト記号表（勤務時間帯）'!$D$6:$Z$47,23,FALSE()))</f>
        <v/>
      </c>
      <c r="AV96" s="808" t="str">
        <f aca="false">IF(AV94="","",VLOOKUP(AV94,'標準様式１シフト記号表（勤務時間帯）'!$D$6:$Z$47,23,FALSE()))</f>
        <v/>
      </c>
      <c r="AW96" s="806" t="str">
        <f aca="false">IF(AW94="","",VLOOKUP(AW94,'標準様式１シフト記号表（勤務時間帯）'!$D$6:$Z$47,23,FALSE()))</f>
        <v/>
      </c>
      <c r="AX96" s="807" t="str">
        <f aca="false">IF(AX94="","",VLOOKUP(AX94,'標準様式１シフト記号表（勤務時間帯）'!$D$6:$Z$47,23,FALSE()))</f>
        <v/>
      </c>
      <c r="AY96" s="807" t="str">
        <f aca="false">IF(AY94="","",VLOOKUP(AY94,'標準様式１シフト記号表（勤務時間帯）'!$D$6:$Z$47,23,FALSE()))</f>
        <v/>
      </c>
      <c r="AZ96" s="809" t="n">
        <f aca="false">IF($BC$4="４週",SUM(U96:AV96),IF($BC$4="暦月",SUM(U96:AY96),""))</f>
        <v>0</v>
      </c>
      <c r="BA96" s="809"/>
      <c r="BB96" s="810" t="n">
        <f aca="false">IF($BC$4="４週",AZ96/4,IF($BC$4="暦月",(AZ96/($BC$9/7)),""))</f>
        <v>0</v>
      </c>
      <c r="BC96" s="810"/>
      <c r="BD96" s="826"/>
      <c r="BE96" s="826"/>
      <c r="BF96" s="826"/>
      <c r="BG96" s="826"/>
      <c r="BH96" s="826"/>
    </row>
    <row r="97" customFormat="false" ht="20.25" hidden="false" customHeight="true" outlineLevel="0" collapsed="false">
      <c r="B97" s="811"/>
      <c r="C97" s="812"/>
      <c r="D97" s="812"/>
      <c r="E97" s="812"/>
      <c r="F97" s="813"/>
      <c r="G97" s="814"/>
      <c r="H97" s="815"/>
      <c r="I97" s="815"/>
      <c r="J97" s="815"/>
      <c r="K97" s="815"/>
      <c r="L97" s="815"/>
      <c r="M97" s="816"/>
      <c r="N97" s="816"/>
      <c r="O97" s="816"/>
      <c r="P97" s="843" t="s">
        <v>671</v>
      </c>
      <c r="Q97" s="844"/>
      <c r="R97" s="844"/>
      <c r="S97" s="845"/>
      <c r="T97" s="846"/>
      <c r="U97" s="821"/>
      <c r="V97" s="822"/>
      <c r="W97" s="822"/>
      <c r="X97" s="822"/>
      <c r="Y97" s="822"/>
      <c r="Z97" s="822"/>
      <c r="AA97" s="823"/>
      <c r="AB97" s="821"/>
      <c r="AC97" s="822"/>
      <c r="AD97" s="822"/>
      <c r="AE97" s="822"/>
      <c r="AF97" s="822"/>
      <c r="AG97" s="822"/>
      <c r="AH97" s="823"/>
      <c r="AI97" s="821"/>
      <c r="AJ97" s="822"/>
      <c r="AK97" s="822"/>
      <c r="AL97" s="822"/>
      <c r="AM97" s="822"/>
      <c r="AN97" s="822"/>
      <c r="AO97" s="823"/>
      <c r="AP97" s="821"/>
      <c r="AQ97" s="822"/>
      <c r="AR97" s="822"/>
      <c r="AS97" s="822"/>
      <c r="AT97" s="822"/>
      <c r="AU97" s="822"/>
      <c r="AV97" s="823"/>
      <c r="AW97" s="821"/>
      <c r="AX97" s="822"/>
      <c r="AY97" s="822"/>
      <c r="AZ97" s="824"/>
      <c r="BA97" s="824"/>
      <c r="BB97" s="825"/>
      <c r="BC97" s="825"/>
      <c r="BD97" s="826"/>
      <c r="BE97" s="826"/>
      <c r="BF97" s="826"/>
      <c r="BG97" s="826"/>
      <c r="BH97" s="826"/>
    </row>
    <row r="98" customFormat="false" ht="20.25" hidden="false" customHeight="true" outlineLevel="0" collapsed="false">
      <c r="B98" s="787" t="n">
        <f aca="false">B95+1</f>
        <v>26</v>
      </c>
      <c r="C98" s="812"/>
      <c r="D98" s="812"/>
      <c r="E98" s="812"/>
      <c r="F98" s="788" t="n">
        <f aca="false">C97</f>
        <v>0</v>
      </c>
      <c r="G98" s="789"/>
      <c r="H98" s="815"/>
      <c r="I98" s="815"/>
      <c r="J98" s="815"/>
      <c r="K98" s="815"/>
      <c r="L98" s="815"/>
      <c r="M98" s="816"/>
      <c r="N98" s="816"/>
      <c r="O98" s="816"/>
      <c r="P98" s="790" t="s">
        <v>672</v>
      </c>
      <c r="Q98" s="791"/>
      <c r="R98" s="791"/>
      <c r="S98" s="792"/>
      <c r="T98" s="793"/>
      <c r="U98" s="794" t="str">
        <f aca="false">IF(U97="","",VLOOKUP(U97,'標準様式１シフト記号表（勤務時間帯）'!$D$6:$X$47,21,FALSE()))</f>
        <v/>
      </c>
      <c r="V98" s="795" t="str">
        <f aca="false">IF(V97="","",VLOOKUP(V97,'標準様式１シフト記号表（勤務時間帯）'!$D$6:$X$47,21,FALSE()))</f>
        <v/>
      </c>
      <c r="W98" s="795" t="str">
        <f aca="false">IF(W97="","",VLOOKUP(W97,'標準様式１シフト記号表（勤務時間帯）'!$D$6:$X$47,21,FALSE()))</f>
        <v/>
      </c>
      <c r="X98" s="795" t="str">
        <f aca="false">IF(X97="","",VLOOKUP(X97,'標準様式１シフト記号表（勤務時間帯）'!$D$6:$X$47,21,FALSE()))</f>
        <v/>
      </c>
      <c r="Y98" s="795" t="str">
        <f aca="false">IF(Y97="","",VLOOKUP(Y97,'標準様式１シフト記号表（勤務時間帯）'!$D$6:$X$47,21,FALSE()))</f>
        <v/>
      </c>
      <c r="Z98" s="795" t="str">
        <f aca="false">IF(Z97="","",VLOOKUP(Z97,'標準様式１シフト記号表（勤務時間帯）'!$D$6:$X$47,21,FALSE()))</f>
        <v/>
      </c>
      <c r="AA98" s="796" t="str">
        <f aca="false">IF(AA97="","",VLOOKUP(AA97,'標準様式１シフト記号表（勤務時間帯）'!$D$6:$X$47,21,FALSE()))</f>
        <v/>
      </c>
      <c r="AB98" s="794" t="str">
        <f aca="false">IF(AB97="","",VLOOKUP(AB97,'標準様式１シフト記号表（勤務時間帯）'!$D$6:$X$47,21,FALSE()))</f>
        <v/>
      </c>
      <c r="AC98" s="795" t="str">
        <f aca="false">IF(AC97="","",VLOOKUP(AC97,'標準様式１シフト記号表（勤務時間帯）'!$D$6:$X$47,21,FALSE()))</f>
        <v/>
      </c>
      <c r="AD98" s="795" t="str">
        <f aca="false">IF(AD97="","",VLOOKUP(AD97,'標準様式１シフト記号表（勤務時間帯）'!$D$6:$X$47,21,FALSE()))</f>
        <v/>
      </c>
      <c r="AE98" s="795" t="str">
        <f aca="false">IF(AE97="","",VLOOKUP(AE97,'標準様式１シフト記号表（勤務時間帯）'!$D$6:$X$47,21,FALSE()))</f>
        <v/>
      </c>
      <c r="AF98" s="795" t="str">
        <f aca="false">IF(AF97="","",VLOOKUP(AF97,'標準様式１シフト記号表（勤務時間帯）'!$D$6:$X$47,21,FALSE()))</f>
        <v/>
      </c>
      <c r="AG98" s="795" t="str">
        <f aca="false">IF(AG97="","",VLOOKUP(AG97,'標準様式１シフト記号表（勤務時間帯）'!$D$6:$X$47,21,FALSE()))</f>
        <v/>
      </c>
      <c r="AH98" s="796" t="str">
        <f aca="false">IF(AH97="","",VLOOKUP(AH97,'標準様式１シフト記号表（勤務時間帯）'!$D$6:$X$47,21,FALSE()))</f>
        <v/>
      </c>
      <c r="AI98" s="794" t="str">
        <f aca="false">IF(AI97="","",VLOOKUP(AI97,'標準様式１シフト記号表（勤務時間帯）'!$D$6:$X$47,21,FALSE()))</f>
        <v/>
      </c>
      <c r="AJ98" s="795" t="str">
        <f aca="false">IF(AJ97="","",VLOOKUP(AJ97,'標準様式１シフト記号表（勤務時間帯）'!$D$6:$X$47,21,FALSE()))</f>
        <v/>
      </c>
      <c r="AK98" s="795" t="str">
        <f aca="false">IF(AK97="","",VLOOKUP(AK97,'標準様式１シフト記号表（勤務時間帯）'!$D$6:$X$47,21,FALSE()))</f>
        <v/>
      </c>
      <c r="AL98" s="795" t="str">
        <f aca="false">IF(AL97="","",VLOOKUP(AL97,'標準様式１シフト記号表（勤務時間帯）'!$D$6:$X$47,21,FALSE()))</f>
        <v/>
      </c>
      <c r="AM98" s="795" t="str">
        <f aca="false">IF(AM97="","",VLOOKUP(AM97,'標準様式１シフト記号表（勤務時間帯）'!$D$6:$X$47,21,FALSE()))</f>
        <v/>
      </c>
      <c r="AN98" s="795" t="str">
        <f aca="false">IF(AN97="","",VLOOKUP(AN97,'標準様式１シフト記号表（勤務時間帯）'!$D$6:$X$47,21,FALSE()))</f>
        <v/>
      </c>
      <c r="AO98" s="796" t="str">
        <f aca="false">IF(AO97="","",VLOOKUP(AO97,'標準様式１シフト記号表（勤務時間帯）'!$D$6:$X$47,21,FALSE()))</f>
        <v/>
      </c>
      <c r="AP98" s="794" t="str">
        <f aca="false">IF(AP97="","",VLOOKUP(AP97,'標準様式１シフト記号表（勤務時間帯）'!$D$6:$X$47,21,FALSE()))</f>
        <v/>
      </c>
      <c r="AQ98" s="795" t="str">
        <f aca="false">IF(AQ97="","",VLOOKUP(AQ97,'標準様式１シフト記号表（勤務時間帯）'!$D$6:$X$47,21,FALSE()))</f>
        <v/>
      </c>
      <c r="AR98" s="795" t="str">
        <f aca="false">IF(AR97="","",VLOOKUP(AR97,'標準様式１シフト記号表（勤務時間帯）'!$D$6:$X$47,21,FALSE()))</f>
        <v/>
      </c>
      <c r="AS98" s="795" t="str">
        <f aca="false">IF(AS97="","",VLOOKUP(AS97,'標準様式１シフト記号表（勤務時間帯）'!$D$6:$X$47,21,FALSE()))</f>
        <v/>
      </c>
      <c r="AT98" s="795" t="str">
        <f aca="false">IF(AT97="","",VLOOKUP(AT97,'標準様式１シフト記号表（勤務時間帯）'!$D$6:$X$47,21,FALSE()))</f>
        <v/>
      </c>
      <c r="AU98" s="795" t="str">
        <f aca="false">IF(AU97="","",VLOOKUP(AU97,'標準様式１シフト記号表（勤務時間帯）'!$D$6:$X$47,21,FALSE()))</f>
        <v/>
      </c>
      <c r="AV98" s="796" t="str">
        <f aca="false">IF(AV97="","",VLOOKUP(AV97,'標準様式１シフト記号表（勤務時間帯）'!$D$6:$X$47,21,FALSE()))</f>
        <v/>
      </c>
      <c r="AW98" s="794" t="str">
        <f aca="false">IF(AW97="","",VLOOKUP(AW97,'標準様式１シフト記号表（勤務時間帯）'!$D$6:$X$47,21,FALSE()))</f>
        <v/>
      </c>
      <c r="AX98" s="795" t="str">
        <f aca="false">IF(AX97="","",VLOOKUP(AX97,'標準様式１シフト記号表（勤務時間帯）'!$D$6:$X$47,21,FALSE()))</f>
        <v/>
      </c>
      <c r="AY98" s="795" t="str">
        <f aca="false">IF(AY97="","",VLOOKUP(AY97,'標準様式１シフト記号表（勤務時間帯）'!$D$6:$X$47,21,FALSE()))</f>
        <v/>
      </c>
      <c r="AZ98" s="797" t="n">
        <f aca="false">IF($BC$4="４週",SUM(U98:AV98),IF($BC$4="暦月",SUM(U98:AY98),""))</f>
        <v>0</v>
      </c>
      <c r="BA98" s="797"/>
      <c r="BB98" s="798" t="n">
        <f aca="false">IF($BC$4="４週",AZ98/4,IF($BC$4="暦月",(AZ98/($BC$9/7)),""))</f>
        <v>0</v>
      </c>
      <c r="BC98" s="798"/>
      <c r="BD98" s="826"/>
      <c r="BE98" s="826"/>
      <c r="BF98" s="826"/>
      <c r="BG98" s="826"/>
      <c r="BH98" s="826"/>
    </row>
    <row r="99" customFormat="false" ht="20.25" hidden="false" customHeight="true" outlineLevel="0" collapsed="false">
      <c r="B99" s="799"/>
      <c r="C99" s="812"/>
      <c r="D99" s="812"/>
      <c r="E99" s="812"/>
      <c r="F99" s="800"/>
      <c r="G99" s="801" t="n">
        <f aca="false">C97</f>
        <v>0</v>
      </c>
      <c r="H99" s="815"/>
      <c r="I99" s="815"/>
      <c r="J99" s="815"/>
      <c r="K99" s="815"/>
      <c r="L99" s="815"/>
      <c r="M99" s="816"/>
      <c r="N99" s="816"/>
      <c r="O99" s="816"/>
      <c r="P99" s="884" t="s">
        <v>673</v>
      </c>
      <c r="Q99" s="803"/>
      <c r="R99" s="803"/>
      <c r="S99" s="832"/>
      <c r="T99" s="833"/>
      <c r="U99" s="806" t="str">
        <f aca="false">IF(U97="","",VLOOKUP(U97,'標準様式１シフト記号表（勤務時間帯）'!$D$6:$Z$47,23,FALSE()))</f>
        <v/>
      </c>
      <c r="V99" s="807" t="str">
        <f aca="false">IF(V97="","",VLOOKUP(V97,'標準様式１シフト記号表（勤務時間帯）'!$D$6:$Z$47,23,FALSE()))</f>
        <v/>
      </c>
      <c r="W99" s="807" t="str">
        <f aca="false">IF(W97="","",VLOOKUP(W97,'標準様式１シフト記号表（勤務時間帯）'!$D$6:$Z$47,23,FALSE()))</f>
        <v/>
      </c>
      <c r="X99" s="807" t="str">
        <f aca="false">IF(X97="","",VLOOKUP(X97,'標準様式１シフト記号表（勤務時間帯）'!$D$6:$Z$47,23,FALSE()))</f>
        <v/>
      </c>
      <c r="Y99" s="807" t="str">
        <f aca="false">IF(Y97="","",VLOOKUP(Y97,'標準様式１シフト記号表（勤務時間帯）'!$D$6:$Z$47,23,FALSE()))</f>
        <v/>
      </c>
      <c r="Z99" s="807" t="str">
        <f aca="false">IF(Z97="","",VLOOKUP(Z97,'標準様式１シフト記号表（勤務時間帯）'!$D$6:$Z$47,23,FALSE()))</f>
        <v/>
      </c>
      <c r="AA99" s="808" t="str">
        <f aca="false">IF(AA97="","",VLOOKUP(AA97,'標準様式１シフト記号表（勤務時間帯）'!$D$6:$Z$47,23,FALSE()))</f>
        <v/>
      </c>
      <c r="AB99" s="806" t="str">
        <f aca="false">IF(AB97="","",VLOOKUP(AB97,'標準様式１シフト記号表（勤務時間帯）'!$D$6:$Z$47,23,FALSE()))</f>
        <v/>
      </c>
      <c r="AC99" s="807" t="str">
        <f aca="false">IF(AC97="","",VLOOKUP(AC97,'標準様式１シフト記号表（勤務時間帯）'!$D$6:$Z$47,23,FALSE()))</f>
        <v/>
      </c>
      <c r="AD99" s="807" t="str">
        <f aca="false">IF(AD97="","",VLOOKUP(AD97,'標準様式１シフト記号表（勤務時間帯）'!$D$6:$Z$47,23,FALSE()))</f>
        <v/>
      </c>
      <c r="AE99" s="807" t="str">
        <f aca="false">IF(AE97="","",VLOOKUP(AE97,'標準様式１シフト記号表（勤務時間帯）'!$D$6:$Z$47,23,FALSE()))</f>
        <v/>
      </c>
      <c r="AF99" s="807" t="str">
        <f aca="false">IF(AF97="","",VLOOKUP(AF97,'標準様式１シフト記号表（勤務時間帯）'!$D$6:$Z$47,23,FALSE()))</f>
        <v/>
      </c>
      <c r="AG99" s="807" t="str">
        <f aca="false">IF(AG97="","",VLOOKUP(AG97,'標準様式１シフト記号表（勤務時間帯）'!$D$6:$Z$47,23,FALSE()))</f>
        <v/>
      </c>
      <c r="AH99" s="808" t="str">
        <f aca="false">IF(AH97="","",VLOOKUP(AH97,'標準様式１シフト記号表（勤務時間帯）'!$D$6:$Z$47,23,FALSE()))</f>
        <v/>
      </c>
      <c r="AI99" s="806" t="str">
        <f aca="false">IF(AI97="","",VLOOKUP(AI97,'標準様式１シフト記号表（勤務時間帯）'!$D$6:$Z$47,23,FALSE()))</f>
        <v/>
      </c>
      <c r="AJ99" s="807" t="str">
        <f aca="false">IF(AJ97="","",VLOOKUP(AJ97,'標準様式１シフト記号表（勤務時間帯）'!$D$6:$Z$47,23,FALSE()))</f>
        <v/>
      </c>
      <c r="AK99" s="807" t="str">
        <f aca="false">IF(AK97="","",VLOOKUP(AK97,'標準様式１シフト記号表（勤務時間帯）'!$D$6:$Z$47,23,FALSE()))</f>
        <v/>
      </c>
      <c r="AL99" s="807" t="str">
        <f aca="false">IF(AL97="","",VLOOKUP(AL97,'標準様式１シフト記号表（勤務時間帯）'!$D$6:$Z$47,23,FALSE()))</f>
        <v/>
      </c>
      <c r="AM99" s="807" t="str">
        <f aca="false">IF(AM97="","",VLOOKUP(AM97,'標準様式１シフト記号表（勤務時間帯）'!$D$6:$Z$47,23,FALSE()))</f>
        <v/>
      </c>
      <c r="AN99" s="807" t="str">
        <f aca="false">IF(AN97="","",VLOOKUP(AN97,'標準様式１シフト記号表（勤務時間帯）'!$D$6:$Z$47,23,FALSE()))</f>
        <v/>
      </c>
      <c r="AO99" s="808" t="str">
        <f aca="false">IF(AO97="","",VLOOKUP(AO97,'標準様式１シフト記号表（勤務時間帯）'!$D$6:$Z$47,23,FALSE()))</f>
        <v/>
      </c>
      <c r="AP99" s="806" t="str">
        <f aca="false">IF(AP97="","",VLOOKUP(AP97,'標準様式１シフト記号表（勤務時間帯）'!$D$6:$Z$47,23,FALSE()))</f>
        <v/>
      </c>
      <c r="AQ99" s="807" t="str">
        <f aca="false">IF(AQ97="","",VLOOKUP(AQ97,'標準様式１シフト記号表（勤務時間帯）'!$D$6:$Z$47,23,FALSE()))</f>
        <v/>
      </c>
      <c r="AR99" s="807" t="str">
        <f aca="false">IF(AR97="","",VLOOKUP(AR97,'標準様式１シフト記号表（勤務時間帯）'!$D$6:$Z$47,23,FALSE()))</f>
        <v/>
      </c>
      <c r="AS99" s="807" t="str">
        <f aca="false">IF(AS97="","",VLOOKUP(AS97,'標準様式１シフト記号表（勤務時間帯）'!$D$6:$Z$47,23,FALSE()))</f>
        <v/>
      </c>
      <c r="AT99" s="807" t="str">
        <f aca="false">IF(AT97="","",VLOOKUP(AT97,'標準様式１シフト記号表（勤務時間帯）'!$D$6:$Z$47,23,FALSE()))</f>
        <v/>
      </c>
      <c r="AU99" s="807" t="str">
        <f aca="false">IF(AU97="","",VLOOKUP(AU97,'標準様式１シフト記号表（勤務時間帯）'!$D$6:$Z$47,23,FALSE()))</f>
        <v/>
      </c>
      <c r="AV99" s="808" t="str">
        <f aca="false">IF(AV97="","",VLOOKUP(AV97,'標準様式１シフト記号表（勤務時間帯）'!$D$6:$Z$47,23,FALSE()))</f>
        <v/>
      </c>
      <c r="AW99" s="806" t="str">
        <f aca="false">IF(AW97="","",VLOOKUP(AW97,'標準様式１シフト記号表（勤務時間帯）'!$D$6:$Z$47,23,FALSE()))</f>
        <v/>
      </c>
      <c r="AX99" s="807" t="str">
        <f aca="false">IF(AX97="","",VLOOKUP(AX97,'標準様式１シフト記号表（勤務時間帯）'!$D$6:$Z$47,23,FALSE()))</f>
        <v/>
      </c>
      <c r="AY99" s="807" t="str">
        <f aca="false">IF(AY97="","",VLOOKUP(AY97,'標準様式１シフト記号表（勤務時間帯）'!$D$6:$Z$47,23,FALSE()))</f>
        <v/>
      </c>
      <c r="AZ99" s="809" t="n">
        <f aca="false">IF($BC$4="４週",SUM(U99:AV99),IF($BC$4="暦月",SUM(U99:AY99),""))</f>
        <v>0</v>
      </c>
      <c r="BA99" s="809"/>
      <c r="BB99" s="810" t="n">
        <f aca="false">IF($BC$4="４週",AZ99/4,IF($BC$4="暦月",(AZ99/($BC$9/7)),""))</f>
        <v>0</v>
      </c>
      <c r="BC99" s="810"/>
      <c r="BD99" s="826"/>
      <c r="BE99" s="826"/>
      <c r="BF99" s="826"/>
      <c r="BG99" s="826"/>
      <c r="BH99" s="826"/>
    </row>
    <row r="100" customFormat="false" ht="20.25" hidden="false" customHeight="true" outlineLevel="0" collapsed="false">
      <c r="B100" s="811"/>
      <c r="C100" s="812"/>
      <c r="D100" s="812"/>
      <c r="E100" s="812"/>
      <c r="F100" s="813"/>
      <c r="G100" s="814"/>
      <c r="H100" s="815"/>
      <c r="I100" s="815"/>
      <c r="J100" s="815"/>
      <c r="K100" s="815"/>
      <c r="L100" s="815"/>
      <c r="M100" s="816"/>
      <c r="N100" s="816"/>
      <c r="O100" s="816"/>
      <c r="P100" s="843" t="s">
        <v>671</v>
      </c>
      <c r="Q100" s="844"/>
      <c r="R100" s="844"/>
      <c r="S100" s="845"/>
      <c r="T100" s="846"/>
      <c r="U100" s="821"/>
      <c r="V100" s="822"/>
      <c r="W100" s="822"/>
      <c r="X100" s="822"/>
      <c r="Y100" s="822"/>
      <c r="Z100" s="822"/>
      <c r="AA100" s="823"/>
      <c r="AB100" s="821"/>
      <c r="AC100" s="822"/>
      <c r="AD100" s="822"/>
      <c r="AE100" s="822"/>
      <c r="AF100" s="822"/>
      <c r="AG100" s="822"/>
      <c r="AH100" s="823"/>
      <c r="AI100" s="821"/>
      <c r="AJ100" s="822"/>
      <c r="AK100" s="822"/>
      <c r="AL100" s="822"/>
      <c r="AM100" s="822"/>
      <c r="AN100" s="822"/>
      <c r="AO100" s="823"/>
      <c r="AP100" s="821"/>
      <c r="AQ100" s="822"/>
      <c r="AR100" s="822"/>
      <c r="AS100" s="822"/>
      <c r="AT100" s="822"/>
      <c r="AU100" s="822"/>
      <c r="AV100" s="823"/>
      <c r="AW100" s="821"/>
      <c r="AX100" s="822"/>
      <c r="AY100" s="822"/>
      <c r="AZ100" s="824"/>
      <c r="BA100" s="824"/>
      <c r="BB100" s="825"/>
      <c r="BC100" s="825"/>
      <c r="BD100" s="826"/>
      <c r="BE100" s="826"/>
      <c r="BF100" s="826"/>
      <c r="BG100" s="826"/>
      <c r="BH100" s="826"/>
    </row>
    <row r="101" customFormat="false" ht="20.25" hidden="false" customHeight="true" outlineLevel="0" collapsed="false">
      <c r="B101" s="787" t="n">
        <f aca="false">B98+1</f>
        <v>27</v>
      </c>
      <c r="C101" s="812"/>
      <c r="D101" s="812"/>
      <c r="E101" s="812"/>
      <c r="F101" s="788" t="n">
        <f aca="false">C100</f>
        <v>0</v>
      </c>
      <c r="G101" s="789"/>
      <c r="H101" s="815"/>
      <c r="I101" s="815"/>
      <c r="J101" s="815"/>
      <c r="K101" s="815"/>
      <c r="L101" s="815"/>
      <c r="M101" s="816"/>
      <c r="N101" s="816"/>
      <c r="O101" s="816"/>
      <c r="P101" s="790" t="s">
        <v>672</v>
      </c>
      <c r="Q101" s="791"/>
      <c r="R101" s="791"/>
      <c r="S101" s="792"/>
      <c r="T101" s="793"/>
      <c r="U101" s="794" t="str">
        <f aca="false">IF(U100="","",VLOOKUP(U100,'標準様式１シフト記号表（勤務時間帯）'!$D$6:$X$47,21,FALSE()))</f>
        <v/>
      </c>
      <c r="V101" s="795" t="str">
        <f aca="false">IF(V100="","",VLOOKUP(V100,'標準様式１シフト記号表（勤務時間帯）'!$D$6:$X$47,21,FALSE()))</f>
        <v/>
      </c>
      <c r="W101" s="795" t="str">
        <f aca="false">IF(W100="","",VLOOKUP(W100,'標準様式１シフト記号表（勤務時間帯）'!$D$6:$X$47,21,FALSE()))</f>
        <v/>
      </c>
      <c r="X101" s="795" t="str">
        <f aca="false">IF(X100="","",VLOOKUP(X100,'標準様式１シフト記号表（勤務時間帯）'!$D$6:$X$47,21,FALSE()))</f>
        <v/>
      </c>
      <c r="Y101" s="795" t="str">
        <f aca="false">IF(Y100="","",VLOOKUP(Y100,'標準様式１シフト記号表（勤務時間帯）'!$D$6:$X$47,21,FALSE()))</f>
        <v/>
      </c>
      <c r="Z101" s="795" t="str">
        <f aca="false">IF(Z100="","",VLOOKUP(Z100,'標準様式１シフト記号表（勤務時間帯）'!$D$6:$X$47,21,FALSE()))</f>
        <v/>
      </c>
      <c r="AA101" s="796" t="str">
        <f aca="false">IF(AA100="","",VLOOKUP(AA100,'標準様式１シフト記号表（勤務時間帯）'!$D$6:$X$47,21,FALSE()))</f>
        <v/>
      </c>
      <c r="AB101" s="794" t="str">
        <f aca="false">IF(AB100="","",VLOOKUP(AB100,'標準様式１シフト記号表（勤務時間帯）'!$D$6:$X$47,21,FALSE()))</f>
        <v/>
      </c>
      <c r="AC101" s="795" t="str">
        <f aca="false">IF(AC100="","",VLOOKUP(AC100,'標準様式１シフト記号表（勤務時間帯）'!$D$6:$X$47,21,FALSE()))</f>
        <v/>
      </c>
      <c r="AD101" s="795" t="str">
        <f aca="false">IF(AD100="","",VLOOKUP(AD100,'標準様式１シフト記号表（勤務時間帯）'!$D$6:$X$47,21,FALSE()))</f>
        <v/>
      </c>
      <c r="AE101" s="795" t="str">
        <f aca="false">IF(AE100="","",VLOOKUP(AE100,'標準様式１シフト記号表（勤務時間帯）'!$D$6:$X$47,21,FALSE()))</f>
        <v/>
      </c>
      <c r="AF101" s="795" t="str">
        <f aca="false">IF(AF100="","",VLOOKUP(AF100,'標準様式１シフト記号表（勤務時間帯）'!$D$6:$X$47,21,FALSE()))</f>
        <v/>
      </c>
      <c r="AG101" s="795" t="str">
        <f aca="false">IF(AG100="","",VLOOKUP(AG100,'標準様式１シフト記号表（勤務時間帯）'!$D$6:$X$47,21,FALSE()))</f>
        <v/>
      </c>
      <c r="AH101" s="796" t="str">
        <f aca="false">IF(AH100="","",VLOOKUP(AH100,'標準様式１シフト記号表（勤務時間帯）'!$D$6:$X$47,21,FALSE()))</f>
        <v/>
      </c>
      <c r="AI101" s="794" t="str">
        <f aca="false">IF(AI100="","",VLOOKUP(AI100,'標準様式１シフト記号表（勤務時間帯）'!$D$6:$X$47,21,FALSE()))</f>
        <v/>
      </c>
      <c r="AJ101" s="795" t="str">
        <f aca="false">IF(AJ100="","",VLOOKUP(AJ100,'標準様式１シフト記号表（勤務時間帯）'!$D$6:$X$47,21,FALSE()))</f>
        <v/>
      </c>
      <c r="AK101" s="795" t="str">
        <f aca="false">IF(AK100="","",VLOOKUP(AK100,'標準様式１シフト記号表（勤務時間帯）'!$D$6:$X$47,21,FALSE()))</f>
        <v/>
      </c>
      <c r="AL101" s="795" t="str">
        <f aca="false">IF(AL100="","",VLOOKUP(AL100,'標準様式１シフト記号表（勤務時間帯）'!$D$6:$X$47,21,FALSE()))</f>
        <v/>
      </c>
      <c r="AM101" s="795" t="str">
        <f aca="false">IF(AM100="","",VLOOKUP(AM100,'標準様式１シフト記号表（勤務時間帯）'!$D$6:$X$47,21,FALSE()))</f>
        <v/>
      </c>
      <c r="AN101" s="795" t="str">
        <f aca="false">IF(AN100="","",VLOOKUP(AN100,'標準様式１シフト記号表（勤務時間帯）'!$D$6:$X$47,21,FALSE()))</f>
        <v/>
      </c>
      <c r="AO101" s="796" t="str">
        <f aca="false">IF(AO100="","",VLOOKUP(AO100,'標準様式１シフト記号表（勤務時間帯）'!$D$6:$X$47,21,FALSE()))</f>
        <v/>
      </c>
      <c r="AP101" s="794" t="str">
        <f aca="false">IF(AP100="","",VLOOKUP(AP100,'標準様式１シフト記号表（勤務時間帯）'!$D$6:$X$47,21,FALSE()))</f>
        <v/>
      </c>
      <c r="AQ101" s="795" t="str">
        <f aca="false">IF(AQ100="","",VLOOKUP(AQ100,'標準様式１シフト記号表（勤務時間帯）'!$D$6:$X$47,21,FALSE()))</f>
        <v/>
      </c>
      <c r="AR101" s="795" t="str">
        <f aca="false">IF(AR100="","",VLOOKUP(AR100,'標準様式１シフト記号表（勤務時間帯）'!$D$6:$X$47,21,FALSE()))</f>
        <v/>
      </c>
      <c r="AS101" s="795" t="str">
        <f aca="false">IF(AS100="","",VLOOKUP(AS100,'標準様式１シフト記号表（勤務時間帯）'!$D$6:$X$47,21,FALSE()))</f>
        <v/>
      </c>
      <c r="AT101" s="795" t="str">
        <f aca="false">IF(AT100="","",VLOOKUP(AT100,'標準様式１シフト記号表（勤務時間帯）'!$D$6:$X$47,21,FALSE()))</f>
        <v/>
      </c>
      <c r="AU101" s="795" t="str">
        <f aca="false">IF(AU100="","",VLOOKUP(AU100,'標準様式１シフト記号表（勤務時間帯）'!$D$6:$X$47,21,FALSE()))</f>
        <v/>
      </c>
      <c r="AV101" s="796" t="str">
        <f aca="false">IF(AV100="","",VLOOKUP(AV100,'標準様式１シフト記号表（勤務時間帯）'!$D$6:$X$47,21,FALSE()))</f>
        <v/>
      </c>
      <c r="AW101" s="794" t="str">
        <f aca="false">IF(AW100="","",VLOOKUP(AW100,'標準様式１シフト記号表（勤務時間帯）'!$D$6:$X$47,21,FALSE()))</f>
        <v/>
      </c>
      <c r="AX101" s="795" t="str">
        <f aca="false">IF(AX100="","",VLOOKUP(AX100,'標準様式１シフト記号表（勤務時間帯）'!$D$6:$X$47,21,FALSE()))</f>
        <v/>
      </c>
      <c r="AY101" s="795" t="str">
        <f aca="false">IF(AY100="","",VLOOKUP(AY100,'標準様式１シフト記号表（勤務時間帯）'!$D$6:$X$47,21,FALSE()))</f>
        <v/>
      </c>
      <c r="AZ101" s="797" t="n">
        <f aca="false">IF($BC$4="４週",SUM(U101:AV101),IF($BC$4="暦月",SUM(U101:AY101),""))</f>
        <v>0</v>
      </c>
      <c r="BA101" s="797"/>
      <c r="BB101" s="798" t="n">
        <f aca="false">IF($BC$4="４週",AZ101/4,IF($BC$4="暦月",(AZ101/($BC$9/7)),""))</f>
        <v>0</v>
      </c>
      <c r="BC101" s="798"/>
      <c r="BD101" s="826"/>
      <c r="BE101" s="826"/>
      <c r="BF101" s="826"/>
      <c r="BG101" s="826"/>
      <c r="BH101" s="826"/>
    </row>
    <row r="102" customFormat="false" ht="20.25" hidden="false" customHeight="true" outlineLevel="0" collapsed="false">
      <c r="B102" s="799"/>
      <c r="C102" s="812"/>
      <c r="D102" s="812"/>
      <c r="E102" s="812"/>
      <c r="F102" s="800"/>
      <c r="G102" s="801" t="n">
        <f aca="false">C100</f>
        <v>0</v>
      </c>
      <c r="H102" s="815"/>
      <c r="I102" s="815"/>
      <c r="J102" s="815"/>
      <c r="K102" s="815"/>
      <c r="L102" s="815"/>
      <c r="M102" s="816"/>
      <c r="N102" s="816"/>
      <c r="O102" s="816"/>
      <c r="P102" s="884" t="s">
        <v>673</v>
      </c>
      <c r="Q102" s="803"/>
      <c r="R102" s="803"/>
      <c r="S102" s="832"/>
      <c r="T102" s="833"/>
      <c r="U102" s="806" t="str">
        <f aca="false">IF(U100="","",VLOOKUP(U100,'標準様式１シフト記号表（勤務時間帯）'!$D$6:$Z$47,23,FALSE()))</f>
        <v/>
      </c>
      <c r="V102" s="807" t="str">
        <f aca="false">IF(V100="","",VLOOKUP(V100,'標準様式１シフト記号表（勤務時間帯）'!$D$6:$Z$47,23,FALSE()))</f>
        <v/>
      </c>
      <c r="W102" s="807" t="str">
        <f aca="false">IF(W100="","",VLOOKUP(W100,'標準様式１シフト記号表（勤務時間帯）'!$D$6:$Z$47,23,FALSE()))</f>
        <v/>
      </c>
      <c r="X102" s="807" t="str">
        <f aca="false">IF(X100="","",VLOOKUP(X100,'標準様式１シフト記号表（勤務時間帯）'!$D$6:$Z$47,23,FALSE()))</f>
        <v/>
      </c>
      <c r="Y102" s="807" t="str">
        <f aca="false">IF(Y100="","",VLOOKUP(Y100,'標準様式１シフト記号表（勤務時間帯）'!$D$6:$Z$47,23,FALSE()))</f>
        <v/>
      </c>
      <c r="Z102" s="807" t="str">
        <f aca="false">IF(Z100="","",VLOOKUP(Z100,'標準様式１シフト記号表（勤務時間帯）'!$D$6:$Z$47,23,FALSE()))</f>
        <v/>
      </c>
      <c r="AA102" s="808" t="str">
        <f aca="false">IF(AA100="","",VLOOKUP(AA100,'標準様式１シフト記号表（勤務時間帯）'!$D$6:$Z$47,23,FALSE()))</f>
        <v/>
      </c>
      <c r="AB102" s="806" t="str">
        <f aca="false">IF(AB100="","",VLOOKUP(AB100,'標準様式１シフト記号表（勤務時間帯）'!$D$6:$Z$47,23,FALSE()))</f>
        <v/>
      </c>
      <c r="AC102" s="807" t="str">
        <f aca="false">IF(AC100="","",VLOOKUP(AC100,'標準様式１シフト記号表（勤務時間帯）'!$D$6:$Z$47,23,FALSE()))</f>
        <v/>
      </c>
      <c r="AD102" s="807" t="str">
        <f aca="false">IF(AD100="","",VLOOKUP(AD100,'標準様式１シフト記号表（勤務時間帯）'!$D$6:$Z$47,23,FALSE()))</f>
        <v/>
      </c>
      <c r="AE102" s="807" t="str">
        <f aca="false">IF(AE100="","",VLOOKUP(AE100,'標準様式１シフト記号表（勤務時間帯）'!$D$6:$Z$47,23,FALSE()))</f>
        <v/>
      </c>
      <c r="AF102" s="807" t="str">
        <f aca="false">IF(AF100="","",VLOOKUP(AF100,'標準様式１シフト記号表（勤務時間帯）'!$D$6:$Z$47,23,FALSE()))</f>
        <v/>
      </c>
      <c r="AG102" s="807" t="str">
        <f aca="false">IF(AG100="","",VLOOKUP(AG100,'標準様式１シフト記号表（勤務時間帯）'!$D$6:$Z$47,23,FALSE()))</f>
        <v/>
      </c>
      <c r="AH102" s="808" t="str">
        <f aca="false">IF(AH100="","",VLOOKUP(AH100,'標準様式１シフト記号表（勤務時間帯）'!$D$6:$Z$47,23,FALSE()))</f>
        <v/>
      </c>
      <c r="AI102" s="806" t="str">
        <f aca="false">IF(AI100="","",VLOOKUP(AI100,'標準様式１シフト記号表（勤務時間帯）'!$D$6:$Z$47,23,FALSE()))</f>
        <v/>
      </c>
      <c r="AJ102" s="807" t="str">
        <f aca="false">IF(AJ100="","",VLOOKUP(AJ100,'標準様式１シフト記号表（勤務時間帯）'!$D$6:$Z$47,23,FALSE()))</f>
        <v/>
      </c>
      <c r="AK102" s="807" t="str">
        <f aca="false">IF(AK100="","",VLOOKUP(AK100,'標準様式１シフト記号表（勤務時間帯）'!$D$6:$Z$47,23,FALSE()))</f>
        <v/>
      </c>
      <c r="AL102" s="807" t="str">
        <f aca="false">IF(AL100="","",VLOOKUP(AL100,'標準様式１シフト記号表（勤務時間帯）'!$D$6:$Z$47,23,FALSE()))</f>
        <v/>
      </c>
      <c r="AM102" s="807" t="str">
        <f aca="false">IF(AM100="","",VLOOKUP(AM100,'標準様式１シフト記号表（勤務時間帯）'!$D$6:$Z$47,23,FALSE()))</f>
        <v/>
      </c>
      <c r="AN102" s="807" t="str">
        <f aca="false">IF(AN100="","",VLOOKUP(AN100,'標準様式１シフト記号表（勤務時間帯）'!$D$6:$Z$47,23,FALSE()))</f>
        <v/>
      </c>
      <c r="AO102" s="808" t="str">
        <f aca="false">IF(AO100="","",VLOOKUP(AO100,'標準様式１シフト記号表（勤務時間帯）'!$D$6:$Z$47,23,FALSE()))</f>
        <v/>
      </c>
      <c r="AP102" s="806" t="str">
        <f aca="false">IF(AP100="","",VLOOKUP(AP100,'標準様式１シフト記号表（勤務時間帯）'!$D$6:$Z$47,23,FALSE()))</f>
        <v/>
      </c>
      <c r="AQ102" s="807" t="str">
        <f aca="false">IF(AQ100="","",VLOOKUP(AQ100,'標準様式１シフト記号表（勤務時間帯）'!$D$6:$Z$47,23,FALSE()))</f>
        <v/>
      </c>
      <c r="AR102" s="807" t="str">
        <f aca="false">IF(AR100="","",VLOOKUP(AR100,'標準様式１シフト記号表（勤務時間帯）'!$D$6:$Z$47,23,FALSE()))</f>
        <v/>
      </c>
      <c r="AS102" s="807" t="str">
        <f aca="false">IF(AS100="","",VLOOKUP(AS100,'標準様式１シフト記号表（勤務時間帯）'!$D$6:$Z$47,23,FALSE()))</f>
        <v/>
      </c>
      <c r="AT102" s="807" t="str">
        <f aca="false">IF(AT100="","",VLOOKUP(AT100,'標準様式１シフト記号表（勤務時間帯）'!$D$6:$Z$47,23,FALSE()))</f>
        <v/>
      </c>
      <c r="AU102" s="807" t="str">
        <f aca="false">IF(AU100="","",VLOOKUP(AU100,'標準様式１シフト記号表（勤務時間帯）'!$D$6:$Z$47,23,FALSE()))</f>
        <v/>
      </c>
      <c r="AV102" s="808" t="str">
        <f aca="false">IF(AV100="","",VLOOKUP(AV100,'標準様式１シフト記号表（勤務時間帯）'!$D$6:$Z$47,23,FALSE()))</f>
        <v/>
      </c>
      <c r="AW102" s="806" t="str">
        <f aca="false">IF(AW100="","",VLOOKUP(AW100,'標準様式１シフト記号表（勤務時間帯）'!$D$6:$Z$47,23,FALSE()))</f>
        <v/>
      </c>
      <c r="AX102" s="807" t="str">
        <f aca="false">IF(AX100="","",VLOOKUP(AX100,'標準様式１シフト記号表（勤務時間帯）'!$D$6:$Z$47,23,FALSE()))</f>
        <v/>
      </c>
      <c r="AY102" s="807" t="str">
        <f aca="false">IF(AY100="","",VLOOKUP(AY100,'標準様式１シフト記号表（勤務時間帯）'!$D$6:$Z$47,23,FALSE()))</f>
        <v/>
      </c>
      <c r="AZ102" s="809" t="n">
        <f aca="false">IF($BC$4="４週",SUM(U102:AV102),IF($BC$4="暦月",SUM(U102:AY102),""))</f>
        <v>0</v>
      </c>
      <c r="BA102" s="809"/>
      <c r="BB102" s="810" t="n">
        <f aca="false">IF($BC$4="４週",AZ102/4,IF($BC$4="暦月",(AZ102/($BC$9/7)),""))</f>
        <v>0</v>
      </c>
      <c r="BC102" s="810"/>
      <c r="BD102" s="826"/>
      <c r="BE102" s="826"/>
      <c r="BF102" s="826"/>
      <c r="BG102" s="826"/>
      <c r="BH102" s="826"/>
    </row>
    <row r="103" customFormat="false" ht="20.25" hidden="false" customHeight="true" outlineLevel="0" collapsed="false">
      <c r="B103" s="811"/>
      <c r="C103" s="812"/>
      <c r="D103" s="812"/>
      <c r="E103" s="812"/>
      <c r="F103" s="813"/>
      <c r="G103" s="814"/>
      <c r="H103" s="815"/>
      <c r="I103" s="815"/>
      <c r="J103" s="815"/>
      <c r="K103" s="815"/>
      <c r="L103" s="815"/>
      <c r="M103" s="816"/>
      <c r="N103" s="816"/>
      <c r="O103" s="816"/>
      <c r="P103" s="843" t="s">
        <v>671</v>
      </c>
      <c r="Q103" s="844"/>
      <c r="R103" s="844"/>
      <c r="S103" s="845"/>
      <c r="T103" s="846"/>
      <c r="U103" s="821"/>
      <c r="V103" s="822"/>
      <c r="W103" s="822"/>
      <c r="X103" s="822"/>
      <c r="Y103" s="822"/>
      <c r="Z103" s="822"/>
      <c r="AA103" s="823"/>
      <c r="AB103" s="821"/>
      <c r="AC103" s="822"/>
      <c r="AD103" s="822"/>
      <c r="AE103" s="822"/>
      <c r="AF103" s="822"/>
      <c r="AG103" s="822"/>
      <c r="AH103" s="823"/>
      <c r="AI103" s="821"/>
      <c r="AJ103" s="822"/>
      <c r="AK103" s="822"/>
      <c r="AL103" s="822"/>
      <c r="AM103" s="822"/>
      <c r="AN103" s="822"/>
      <c r="AO103" s="823"/>
      <c r="AP103" s="821"/>
      <c r="AQ103" s="822"/>
      <c r="AR103" s="822"/>
      <c r="AS103" s="822"/>
      <c r="AT103" s="822"/>
      <c r="AU103" s="822"/>
      <c r="AV103" s="823"/>
      <c r="AW103" s="821"/>
      <c r="AX103" s="822"/>
      <c r="AY103" s="822"/>
      <c r="AZ103" s="824"/>
      <c r="BA103" s="824"/>
      <c r="BB103" s="825"/>
      <c r="BC103" s="825"/>
      <c r="BD103" s="826"/>
      <c r="BE103" s="826"/>
      <c r="BF103" s="826"/>
      <c r="BG103" s="826"/>
      <c r="BH103" s="826"/>
    </row>
    <row r="104" customFormat="false" ht="20.25" hidden="false" customHeight="true" outlineLevel="0" collapsed="false">
      <c r="B104" s="787" t="n">
        <f aca="false">B101+1</f>
        <v>28</v>
      </c>
      <c r="C104" s="812"/>
      <c r="D104" s="812"/>
      <c r="E104" s="812"/>
      <c r="F104" s="788" t="n">
        <f aca="false">C103</f>
        <v>0</v>
      </c>
      <c r="G104" s="789"/>
      <c r="H104" s="815"/>
      <c r="I104" s="815"/>
      <c r="J104" s="815"/>
      <c r="K104" s="815"/>
      <c r="L104" s="815"/>
      <c r="M104" s="816"/>
      <c r="N104" s="816"/>
      <c r="O104" s="816"/>
      <c r="P104" s="790" t="s">
        <v>672</v>
      </c>
      <c r="Q104" s="791"/>
      <c r="R104" s="791"/>
      <c r="S104" s="792"/>
      <c r="T104" s="793"/>
      <c r="U104" s="794" t="str">
        <f aca="false">IF(U103="","",VLOOKUP(U103,'標準様式１シフト記号表（勤務時間帯）'!$D$6:$X$47,21,FALSE()))</f>
        <v/>
      </c>
      <c r="V104" s="795" t="str">
        <f aca="false">IF(V103="","",VLOOKUP(V103,'標準様式１シフト記号表（勤務時間帯）'!$D$6:$X$47,21,FALSE()))</f>
        <v/>
      </c>
      <c r="W104" s="795" t="str">
        <f aca="false">IF(W103="","",VLOOKUP(W103,'標準様式１シフト記号表（勤務時間帯）'!$D$6:$X$47,21,FALSE()))</f>
        <v/>
      </c>
      <c r="X104" s="795" t="str">
        <f aca="false">IF(X103="","",VLOOKUP(X103,'標準様式１シフト記号表（勤務時間帯）'!$D$6:$X$47,21,FALSE()))</f>
        <v/>
      </c>
      <c r="Y104" s="795" t="str">
        <f aca="false">IF(Y103="","",VLOOKUP(Y103,'標準様式１シフト記号表（勤務時間帯）'!$D$6:$X$47,21,FALSE()))</f>
        <v/>
      </c>
      <c r="Z104" s="795" t="str">
        <f aca="false">IF(Z103="","",VLOOKUP(Z103,'標準様式１シフト記号表（勤務時間帯）'!$D$6:$X$47,21,FALSE()))</f>
        <v/>
      </c>
      <c r="AA104" s="796" t="str">
        <f aca="false">IF(AA103="","",VLOOKUP(AA103,'標準様式１シフト記号表（勤務時間帯）'!$D$6:$X$47,21,FALSE()))</f>
        <v/>
      </c>
      <c r="AB104" s="794" t="str">
        <f aca="false">IF(AB103="","",VLOOKUP(AB103,'標準様式１シフト記号表（勤務時間帯）'!$D$6:$X$47,21,FALSE()))</f>
        <v/>
      </c>
      <c r="AC104" s="795" t="str">
        <f aca="false">IF(AC103="","",VLOOKUP(AC103,'標準様式１シフト記号表（勤務時間帯）'!$D$6:$X$47,21,FALSE()))</f>
        <v/>
      </c>
      <c r="AD104" s="795" t="str">
        <f aca="false">IF(AD103="","",VLOOKUP(AD103,'標準様式１シフト記号表（勤務時間帯）'!$D$6:$X$47,21,FALSE()))</f>
        <v/>
      </c>
      <c r="AE104" s="795" t="str">
        <f aca="false">IF(AE103="","",VLOOKUP(AE103,'標準様式１シフト記号表（勤務時間帯）'!$D$6:$X$47,21,FALSE()))</f>
        <v/>
      </c>
      <c r="AF104" s="795" t="str">
        <f aca="false">IF(AF103="","",VLOOKUP(AF103,'標準様式１シフト記号表（勤務時間帯）'!$D$6:$X$47,21,FALSE()))</f>
        <v/>
      </c>
      <c r="AG104" s="795" t="str">
        <f aca="false">IF(AG103="","",VLOOKUP(AG103,'標準様式１シフト記号表（勤務時間帯）'!$D$6:$X$47,21,FALSE()))</f>
        <v/>
      </c>
      <c r="AH104" s="796" t="str">
        <f aca="false">IF(AH103="","",VLOOKUP(AH103,'標準様式１シフト記号表（勤務時間帯）'!$D$6:$X$47,21,FALSE()))</f>
        <v/>
      </c>
      <c r="AI104" s="794" t="str">
        <f aca="false">IF(AI103="","",VLOOKUP(AI103,'標準様式１シフト記号表（勤務時間帯）'!$D$6:$X$47,21,FALSE()))</f>
        <v/>
      </c>
      <c r="AJ104" s="795" t="str">
        <f aca="false">IF(AJ103="","",VLOOKUP(AJ103,'標準様式１シフト記号表（勤務時間帯）'!$D$6:$X$47,21,FALSE()))</f>
        <v/>
      </c>
      <c r="AK104" s="795" t="str">
        <f aca="false">IF(AK103="","",VLOOKUP(AK103,'標準様式１シフト記号表（勤務時間帯）'!$D$6:$X$47,21,FALSE()))</f>
        <v/>
      </c>
      <c r="AL104" s="795" t="str">
        <f aca="false">IF(AL103="","",VLOOKUP(AL103,'標準様式１シフト記号表（勤務時間帯）'!$D$6:$X$47,21,FALSE()))</f>
        <v/>
      </c>
      <c r="AM104" s="795" t="str">
        <f aca="false">IF(AM103="","",VLOOKUP(AM103,'標準様式１シフト記号表（勤務時間帯）'!$D$6:$X$47,21,FALSE()))</f>
        <v/>
      </c>
      <c r="AN104" s="795" t="str">
        <f aca="false">IF(AN103="","",VLOOKUP(AN103,'標準様式１シフト記号表（勤務時間帯）'!$D$6:$X$47,21,FALSE()))</f>
        <v/>
      </c>
      <c r="AO104" s="796" t="str">
        <f aca="false">IF(AO103="","",VLOOKUP(AO103,'標準様式１シフト記号表（勤務時間帯）'!$D$6:$X$47,21,FALSE()))</f>
        <v/>
      </c>
      <c r="AP104" s="794" t="str">
        <f aca="false">IF(AP103="","",VLOOKUP(AP103,'標準様式１シフト記号表（勤務時間帯）'!$D$6:$X$47,21,FALSE()))</f>
        <v/>
      </c>
      <c r="AQ104" s="795" t="str">
        <f aca="false">IF(AQ103="","",VLOOKUP(AQ103,'標準様式１シフト記号表（勤務時間帯）'!$D$6:$X$47,21,FALSE()))</f>
        <v/>
      </c>
      <c r="AR104" s="795" t="str">
        <f aca="false">IF(AR103="","",VLOOKUP(AR103,'標準様式１シフト記号表（勤務時間帯）'!$D$6:$X$47,21,FALSE()))</f>
        <v/>
      </c>
      <c r="AS104" s="795" t="str">
        <f aca="false">IF(AS103="","",VLOOKUP(AS103,'標準様式１シフト記号表（勤務時間帯）'!$D$6:$X$47,21,FALSE()))</f>
        <v/>
      </c>
      <c r="AT104" s="795" t="str">
        <f aca="false">IF(AT103="","",VLOOKUP(AT103,'標準様式１シフト記号表（勤務時間帯）'!$D$6:$X$47,21,FALSE()))</f>
        <v/>
      </c>
      <c r="AU104" s="795" t="str">
        <f aca="false">IF(AU103="","",VLOOKUP(AU103,'標準様式１シフト記号表（勤務時間帯）'!$D$6:$X$47,21,FALSE()))</f>
        <v/>
      </c>
      <c r="AV104" s="796" t="str">
        <f aca="false">IF(AV103="","",VLOOKUP(AV103,'標準様式１シフト記号表（勤務時間帯）'!$D$6:$X$47,21,FALSE()))</f>
        <v/>
      </c>
      <c r="AW104" s="794" t="str">
        <f aca="false">IF(AW103="","",VLOOKUP(AW103,'標準様式１シフト記号表（勤務時間帯）'!$D$6:$X$47,21,FALSE()))</f>
        <v/>
      </c>
      <c r="AX104" s="795" t="str">
        <f aca="false">IF(AX103="","",VLOOKUP(AX103,'標準様式１シフト記号表（勤務時間帯）'!$D$6:$X$47,21,FALSE()))</f>
        <v/>
      </c>
      <c r="AY104" s="795" t="str">
        <f aca="false">IF(AY103="","",VLOOKUP(AY103,'標準様式１シフト記号表（勤務時間帯）'!$D$6:$X$47,21,FALSE()))</f>
        <v/>
      </c>
      <c r="AZ104" s="797" t="n">
        <f aca="false">IF($BC$4="４週",SUM(U104:AV104),IF($BC$4="暦月",SUM(U104:AY104),""))</f>
        <v>0</v>
      </c>
      <c r="BA104" s="797"/>
      <c r="BB104" s="798" t="n">
        <f aca="false">IF($BC$4="４週",AZ104/4,IF($BC$4="暦月",(AZ104/($BC$9/7)),""))</f>
        <v>0</v>
      </c>
      <c r="BC104" s="798"/>
      <c r="BD104" s="826"/>
      <c r="BE104" s="826"/>
      <c r="BF104" s="826"/>
      <c r="BG104" s="826"/>
      <c r="BH104" s="826"/>
    </row>
    <row r="105" customFormat="false" ht="20.25" hidden="false" customHeight="true" outlineLevel="0" collapsed="false">
      <c r="B105" s="799"/>
      <c r="C105" s="812"/>
      <c r="D105" s="812"/>
      <c r="E105" s="812"/>
      <c r="F105" s="800"/>
      <c r="G105" s="801" t="n">
        <f aca="false">C103</f>
        <v>0</v>
      </c>
      <c r="H105" s="815"/>
      <c r="I105" s="815"/>
      <c r="J105" s="815"/>
      <c r="K105" s="815"/>
      <c r="L105" s="815"/>
      <c r="M105" s="816"/>
      <c r="N105" s="816"/>
      <c r="O105" s="816"/>
      <c r="P105" s="884" t="s">
        <v>673</v>
      </c>
      <c r="Q105" s="803"/>
      <c r="R105" s="803"/>
      <c r="S105" s="832"/>
      <c r="T105" s="833"/>
      <c r="U105" s="806" t="str">
        <f aca="false">IF(U103="","",VLOOKUP(U103,'標準様式１シフト記号表（勤務時間帯）'!$D$6:$Z$47,23,FALSE()))</f>
        <v/>
      </c>
      <c r="V105" s="807" t="str">
        <f aca="false">IF(V103="","",VLOOKUP(V103,'標準様式１シフト記号表（勤務時間帯）'!$D$6:$Z$47,23,FALSE()))</f>
        <v/>
      </c>
      <c r="W105" s="807" t="str">
        <f aca="false">IF(W103="","",VLOOKUP(W103,'標準様式１シフト記号表（勤務時間帯）'!$D$6:$Z$47,23,FALSE()))</f>
        <v/>
      </c>
      <c r="X105" s="807" t="str">
        <f aca="false">IF(X103="","",VLOOKUP(X103,'標準様式１シフト記号表（勤務時間帯）'!$D$6:$Z$47,23,FALSE()))</f>
        <v/>
      </c>
      <c r="Y105" s="807" t="str">
        <f aca="false">IF(Y103="","",VLOOKUP(Y103,'標準様式１シフト記号表（勤務時間帯）'!$D$6:$Z$47,23,FALSE()))</f>
        <v/>
      </c>
      <c r="Z105" s="807" t="str">
        <f aca="false">IF(Z103="","",VLOOKUP(Z103,'標準様式１シフト記号表（勤務時間帯）'!$D$6:$Z$47,23,FALSE()))</f>
        <v/>
      </c>
      <c r="AA105" s="808" t="str">
        <f aca="false">IF(AA103="","",VLOOKUP(AA103,'標準様式１シフト記号表（勤務時間帯）'!$D$6:$Z$47,23,FALSE()))</f>
        <v/>
      </c>
      <c r="AB105" s="806" t="str">
        <f aca="false">IF(AB103="","",VLOOKUP(AB103,'標準様式１シフト記号表（勤務時間帯）'!$D$6:$Z$47,23,FALSE()))</f>
        <v/>
      </c>
      <c r="AC105" s="807" t="str">
        <f aca="false">IF(AC103="","",VLOOKUP(AC103,'標準様式１シフト記号表（勤務時間帯）'!$D$6:$Z$47,23,FALSE()))</f>
        <v/>
      </c>
      <c r="AD105" s="807" t="str">
        <f aca="false">IF(AD103="","",VLOOKUP(AD103,'標準様式１シフト記号表（勤務時間帯）'!$D$6:$Z$47,23,FALSE()))</f>
        <v/>
      </c>
      <c r="AE105" s="807" t="str">
        <f aca="false">IF(AE103="","",VLOOKUP(AE103,'標準様式１シフト記号表（勤務時間帯）'!$D$6:$Z$47,23,FALSE()))</f>
        <v/>
      </c>
      <c r="AF105" s="807" t="str">
        <f aca="false">IF(AF103="","",VLOOKUP(AF103,'標準様式１シフト記号表（勤務時間帯）'!$D$6:$Z$47,23,FALSE()))</f>
        <v/>
      </c>
      <c r="AG105" s="807" t="str">
        <f aca="false">IF(AG103="","",VLOOKUP(AG103,'標準様式１シフト記号表（勤務時間帯）'!$D$6:$Z$47,23,FALSE()))</f>
        <v/>
      </c>
      <c r="AH105" s="808" t="str">
        <f aca="false">IF(AH103="","",VLOOKUP(AH103,'標準様式１シフト記号表（勤務時間帯）'!$D$6:$Z$47,23,FALSE()))</f>
        <v/>
      </c>
      <c r="AI105" s="806" t="str">
        <f aca="false">IF(AI103="","",VLOOKUP(AI103,'標準様式１シフト記号表（勤務時間帯）'!$D$6:$Z$47,23,FALSE()))</f>
        <v/>
      </c>
      <c r="AJ105" s="807" t="str">
        <f aca="false">IF(AJ103="","",VLOOKUP(AJ103,'標準様式１シフト記号表（勤務時間帯）'!$D$6:$Z$47,23,FALSE()))</f>
        <v/>
      </c>
      <c r="AK105" s="807" t="str">
        <f aca="false">IF(AK103="","",VLOOKUP(AK103,'標準様式１シフト記号表（勤務時間帯）'!$D$6:$Z$47,23,FALSE()))</f>
        <v/>
      </c>
      <c r="AL105" s="807" t="str">
        <f aca="false">IF(AL103="","",VLOOKUP(AL103,'標準様式１シフト記号表（勤務時間帯）'!$D$6:$Z$47,23,FALSE()))</f>
        <v/>
      </c>
      <c r="AM105" s="807" t="str">
        <f aca="false">IF(AM103="","",VLOOKUP(AM103,'標準様式１シフト記号表（勤務時間帯）'!$D$6:$Z$47,23,FALSE()))</f>
        <v/>
      </c>
      <c r="AN105" s="807" t="str">
        <f aca="false">IF(AN103="","",VLOOKUP(AN103,'標準様式１シフト記号表（勤務時間帯）'!$D$6:$Z$47,23,FALSE()))</f>
        <v/>
      </c>
      <c r="AO105" s="808" t="str">
        <f aca="false">IF(AO103="","",VLOOKUP(AO103,'標準様式１シフト記号表（勤務時間帯）'!$D$6:$Z$47,23,FALSE()))</f>
        <v/>
      </c>
      <c r="AP105" s="806" t="str">
        <f aca="false">IF(AP103="","",VLOOKUP(AP103,'標準様式１シフト記号表（勤務時間帯）'!$D$6:$Z$47,23,FALSE()))</f>
        <v/>
      </c>
      <c r="AQ105" s="807" t="str">
        <f aca="false">IF(AQ103="","",VLOOKUP(AQ103,'標準様式１シフト記号表（勤務時間帯）'!$D$6:$Z$47,23,FALSE()))</f>
        <v/>
      </c>
      <c r="AR105" s="807" t="str">
        <f aca="false">IF(AR103="","",VLOOKUP(AR103,'標準様式１シフト記号表（勤務時間帯）'!$D$6:$Z$47,23,FALSE()))</f>
        <v/>
      </c>
      <c r="AS105" s="807" t="str">
        <f aca="false">IF(AS103="","",VLOOKUP(AS103,'標準様式１シフト記号表（勤務時間帯）'!$D$6:$Z$47,23,FALSE()))</f>
        <v/>
      </c>
      <c r="AT105" s="807" t="str">
        <f aca="false">IF(AT103="","",VLOOKUP(AT103,'標準様式１シフト記号表（勤務時間帯）'!$D$6:$Z$47,23,FALSE()))</f>
        <v/>
      </c>
      <c r="AU105" s="807" t="str">
        <f aca="false">IF(AU103="","",VLOOKUP(AU103,'標準様式１シフト記号表（勤務時間帯）'!$D$6:$Z$47,23,FALSE()))</f>
        <v/>
      </c>
      <c r="AV105" s="808" t="str">
        <f aca="false">IF(AV103="","",VLOOKUP(AV103,'標準様式１シフト記号表（勤務時間帯）'!$D$6:$Z$47,23,FALSE()))</f>
        <v/>
      </c>
      <c r="AW105" s="806" t="str">
        <f aca="false">IF(AW103="","",VLOOKUP(AW103,'標準様式１シフト記号表（勤務時間帯）'!$D$6:$Z$47,23,FALSE()))</f>
        <v/>
      </c>
      <c r="AX105" s="807" t="str">
        <f aca="false">IF(AX103="","",VLOOKUP(AX103,'標準様式１シフト記号表（勤務時間帯）'!$D$6:$Z$47,23,FALSE()))</f>
        <v/>
      </c>
      <c r="AY105" s="807" t="str">
        <f aca="false">IF(AY103="","",VLOOKUP(AY103,'標準様式１シフト記号表（勤務時間帯）'!$D$6:$Z$47,23,FALSE()))</f>
        <v/>
      </c>
      <c r="AZ105" s="809" t="n">
        <f aca="false">IF($BC$4="４週",SUM(U105:AV105),IF($BC$4="暦月",SUM(U105:AY105),""))</f>
        <v>0</v>
      </c>
      <c r="BA105" s="809"/>
      <c r="BB105" s="810" t="n">
        <f aca="false">IF($BC$4="４週",AZ105/4,IF($BC$4="暦月",(AZ105/($BC$9/7)),""))</f>
        <v>0</v>
      </c>
      <c r="BC105" s="810"/>
      <c r="BD105" s="826"/>
      <c r="BE105" s="826"/>
      <c r="BF105" s="826"/>
      <c r="BG105" s="826"/>
      <c r="BH105" s="826"/>
    </row>
    <row r="106" customFormat="false" ht="20.25" hidden="false" customHeight="true" outlineLevel="0" collapsed="false">
      <c r="B106" s="811"/>
      <c r="C106" s="812"/>
      <c r="D106" s="812"/>
      <c r="E106" s="812"/>
      <c r="F106" s="813"/>
      <c r="G106" s="814"/>
      <c r="H106" s="815"/>
      <c r="I106" s="815"/>
      <c r="J106" s="815"/>
      <c r="K106" s="815"/>
      <c r="L106" s="815"/>
      <c r="M106" s="816"/>
      <c r="N106" s="816"/>
      <c r="O106" s="816"/>
      <c r="P106" s="843" t="s">
        <v>671</v>
      </c>
      <c r="Q106" s="844"/>
      <c r="R106" s="844"/>
      <c r="S106" s="845"/>
      <c r="T106" s="846"/>
      <c r="U106" s="821"/>
      <c r="V106" s="822"/>
      <c r="W106" s="822"/>
      <c r="X106" s="822"/>
      <c r="Y106" s="822"/>
      <c r="Z106" s="822"/>
      <c r="AA106" s="823"/>
      <c r="AB106" s="821"/>
      <c r="AC106" s="822"/>
      <c r="AD106" s="822"/>
      <c r="AE106" s="822"/>
      <c r="AF106" s="822"/>
      <c r="AG106" s="822"/>
      <c r="AH106" s="823"/>
      <c r="AI106" s="821"/>
      <c r="AJ106" s="822"/>
      <c r="AK106" s="822"/>
      <c r="AL106" s="822"/>
      <c r="AM106" s="822"/>
      <c r="AN106" s="822"/>
      <c r="AO106" s="823"/>
      <c r="AP106" s="821"/>
      <c r="AQ106" s="822"/>
      <c r="AR106" s="822"/>
      <c r="AS106" s="822"/>
      <c r="AT106" s="822"/>
      <c r="AU106" s="822"/>
      <c r="AV106" s="823"/>
      <c r="AW106" s="821"/>
      <c r="AX106" s="822"/>
      <c r="AY106" s="822"/>
      <c r="AZ106" s="824"/>
      <c r="BA106" s="824"/>
      <c r="BB106" s="825"/>
      <c r="BC106" s="825"/>
      <c r="BD106" s="826"/>
      <c r="BE106" s="826"/>
      <c r="BF106" s="826"/>
      <c r="BG106" s="826"/>
      <c r="BH106" s="826"/>
    </row>
    <row r="107" customFormat="false" ht="20.25" hidden="false" customHeight="true" outlineLevel="0" collapsed="false">
      <c r="B107" s="787" t="n">
        <f aca="false">B104+1</f>
        <v>29</v>
      </c>
      <c r="C107" s="812"/>
      <c r="D107" s="812"/>
      <c r="E107" s="812"/>
      <c r="F107" s="788" t="n">
        <f aca="false">C106</f>
        <v>0</v>
      </c>
      <c r="G107" s="789"/>
      <c r="H107" s="815"/>
      <c r="I107" s="815"/>
      <c r="J107" s="815"/>
      <c r="K107" s="815"/>
      <c r="L107" s="815"/>
      <c r="M107" s="816"/>
      <c r="N107" s="816"/>
      <c r="O107" s="816"/>
      <c r="P107" s="790" t="s">
        <v>672</v>
      </c>
      <c r="Q107" s="791"/>
      <c r="R107" s="791"/>
      <c r="S107" s="792"/>
      <c r="T107" s="793"/>
      <c r="U107" s="794" t="str">
        <f aca="false">IF(U106="","",VLOOKUP(U106,'標準様式１シフト記号表（勤務時間帯）'!$D$6:$X$47,21,FALSE()))</f>
        <v/>
      </c>
      <c r="V107" s="795" t="str">
        <f aca="false">IF(V106="","",VLOOKUP(V106,'標準様式１シフト記号表（勤務時間帯）'!$D$6:$X$47,21,FALSE()))</f>
        <v/>
      </c>
      <c r="W107" s="795" t="str">
        <f aca="false">IF(W106="","",VLOOKUP(W106,'標準様式１シフト記号表（勤務時間帯）'!$D$6:$X$47,21,FALSE()))</f>
        <v/>
      </c>
      <c r="X107" s="795" t="str">
        <f aca="false">IF(X106="","",VLOOKUP(X106,'標準様式１シフト記号表（勤務時間帯）'!$D$6:$X$47,21,FALSE()))</f>
        <v/>
      </c>
      <c r="Y107" s="795" t="str">
        <f aca="false">IF(Y106="","",VLOOKUP(Y106,'標準様式１シフト記号表（勤務時間帯）'!$D$6:$X$47,21,FALSE()))</f>
        <v/>
      </c>
      <c r="Z107" s="795" t="str">
        <f aca="false">IF(Z106="","",VLOOKUP(Z106,'標準様式１シフト記号表（勤務時間帯）'!$D$6:$X$47,21,FALSE()))</f>
        <v/>
      </c>
      <c r="AA107" s="796" t="str">
        <f aca="false">IF(AA106="","",VLOOKUP(AA106,'標準様式１シフト記号表（勤務時間帯）'!$D$6:$X$47,21,FALSE()))</f>
        <v/>
      </c>
      <c r="AB107" s="794" t="str">
        <f aca="false">IF(AB106="","",VLOOKUP(AB106,'標準様式１シフト記号表（勤務時間帯）'!$D$6:$X$47,21,FALSE()))</f>
        <v/>
      </c>
      <c r="AC107" s="795" t="str">
        <f aca="false">IF(AC106="","",VLOOKUP(AC106,'標準様式１シフト記号表（勤務時間帯）'!$D$6:$X$47,21,FALSE()))</f>
        <v/>
      </c>
      <c r="AD107" s="795" t="str">
        <f aca="false">IF(AD106="","",VLOOKUP(AD106,'標準様式１シフト記号表（勤務時間帯）'!$D$6:$X$47,21,FALSE()))</f>
        <v/>
      </c>
      <c r="AE107" s="795" t="str">
        <f aca="false">IF(AE106="","",VLOOKUP(AE106,'標準様式１シフト記号表（勤務時間帯）'!$D$6:$X$47,21,FALSE()))</f>
        <v/>
      </c>
      <c r="AF107" s="795" t="str">
        <f aca="false">IF(AF106="","",VLOOKUP(AF106,'標準様式１シフト記号表（勤務時間帯）'!$D$6:$X$47,21,FALSE()))</f>
        <v/>
      </c>
      <c r="AG107" s="795" t="str">
        <f aca="false">IF(AG106="","",VLOOKUP(AG106,'標準様式１シフト記号表（勤務時間帯）'!$D$6:$X$47,21,FALSE()))</f>
        <v/>
      </c>
      <c r="AH107" s="796" t="str">
        <f aca="false">IF(AH106="","",VLOOKUP(AH106,'標準様式１シフト記号表（勤務時間帯）'!$D$6:$X$47,21,FALSE()))</f>
        <v/>
      </c>
      <c r="AI107" s="794" t="str">
        <f aca="false">IF(AI106="","",VLOOKUP(AI106,'標準様式１シフト記号表（勤務時間帯）'!$D$6:$X$47,21,FALSE()))</f>
        <v/>
      </c>
      <c r="AJ107" s="795" t="str">
        <f aca="false">IF(AJ106="","",VLOOKUP(AJ106,'標準様式１シフト記号表（勤務時間帯）'!$D$6:$X$47,21,FALSE()))</f>
        <v/>
      </c>
      <c r="AK107" s="795" t="str">
        <f aca="false">IF(AK106="","",VLOOKUP(AK106,'標準様式１シフト記号表（勤務時間帯）'!$D$6:$X$47,21,FALSE()))</f>
        <v/>
      </c>
      <c r="AL107" s="795" t="str">
        <f aca="false">IF(AL106="","",VLOOKUP(AL106,'標準様式１シフト記号表（勤務時間帯）'!$D$6:$X$47,21,FALSE()))</f>
        <v/>
      </c>
      <c r="AM107" s="795" t="str">
        <f aca="false">IF(AM106="","",VLOOKUP(AM106,'標準様式１シフト記号表（勤務時間帯）'!$D$6:$X$47,21,FALSE()))</f>
        <v/>
      </c>
      <c r="AN107" s="795" t="str">
        <f aca="false">IF(AN106="","",VLOOKUP(AN106,'標準様式１シフト記号表（勤務時間帯）'!$D$6:$X$47,21,FALSE()))</f>
        <v/>
      </c>
      <c r="AO107" s="796" t="str">
        <f aca="false">IF(AO106="","",VLOOKUP(AO106,'標準様式１シフト記号表（勤務時間帯）'!$D$6:$X$47,21,FALSE()))</f>
        <v/>
      </c>
      <c r="AP107" s="794" t="str">
        <f aca="false">IF(AP106="","",VLOOKUP(AP106,'標準様式１シフト記号表（勤務時間帯）'!$D$6:$X$47,21,FALSE()))</f>
        <v/>
      </c>
      <c r="AQ107" s="795" t="str">
        <f aca="false">IF(AQ106="","",VLOOKUP(AQ106,'標準様式１シフト記号表（勤務時間帯）'!$D$6:$X$47,21,FALSE()))</f>
        <v/>
      </c>
      <c r="AR107" s="795" t="str">
        <f aca="false">IF(AR106="","",VLOOKUP(AR106,'標準様式１シフト記号表（勤務時間帯）'!$D$6:$X$47,21,FALSE()))</f>
        <v/>
      </c>
      <c r="AS107" s="795" t="str">
        <f aca="false">IF(AS106="","",VLOOKUP(AS106,'標準様式１シフト記号表（勤務時間帯）'!$D$6:$X$47,21,FALSE()))</f>
        <v/>
      </c>
      <c r="AT107" s="795" t="str">
        <f aca="false">IF(AT106="","",VLOOKUP(AT106,'標準様式１シフト記号表（勤務時間帯）'!$D$6:$X$47,21,FALSE()))</f>
        <v/>
      </c>
      <c r="AU107" s="795" t="str">
        <f aca="false">IF(AU106="","",VLOOKUP(AU106,'標準様式１シフト記号表（勤務時間帯）'!$D$6:$X$47,21,FALSE()))</f>
        <v/>
      </c>
      <c r="AV107" s="796" t="str">
        <f aca="false">IF(AV106="","",VLOOKUP(AV106,'標準様式１シフト記号表（勤務時間帯）'!$D$6:$X$47,21,FALSE()))</f>
        <v/>
      </c>
      <c r="AW107" s="794" t="str">
        <f aca="false">IF(AW106="","",VLOOKUP(AW106,'標準様式１シフト記号表（勤務時間帯）'!$D$6:$X$47,21,FALSE()))</f>
        <v/>
      </c>
      <c r="AX107" s="795" t="str">
        <f aca="false">IF(AX106="","",VLOOKUP(AX106,'標準様式１シフト記号表（勤務時間帯）'!$D$6:$X$47,21,FALSE()))</f>
        <v/>
      </c>
      <c r="AY107" s="795" t="str">
        <f aca="false">IF(AY106="","",VLOOKUP(AY106,'標準様式１シフト記号表（勤務時間帯）'!$D$6:$X$47,21,FALSE()))</f>
        <v/>
      </c>
      <c r="AZ107" s="797" t="n">
        <f aca="false">IF($BC$4="４週",SUM(U107:AV107),IF($BC$4="暦月",SUM(U107:AY107),""))</f>
        <v>0</v>
      </c>
      <c r="BA107" s="797"/>
      <c r="BB107" s="798" t="n">
        <f aca="false">IF($BC$4="４週",AZ107/4,IF($BC$4="暦月",(AZ107/($BC$9/7)),""))</f>
        <v>0</v>
      </c>
      <c r="BC107" s="798"/>
      <c r="BD107" s="826"/>
      <c r="BE107" s="826"/>
      <c r="BF107" s="826"/>
      <c r="BG107" s="826"/>
      <c r="BH107" s="826"/>
    </row>
    <row r="108" customFormat="false" ht="20.25" hidden="false" customHeight="true" outlineLevel="0" collapsed="false">
      <c r="B108" s="799"/>
      <c r="C108" s="812"/>
      <c r="D108" s="812"/>
      <c r="E108" s="812"/>
      <c r="F108" s="800"/>
      <c r="G108" s="801" t="n">
        <f aca="false">C106</f>
        <v>0</v>
      </c>
      <c r="H108" s="815"/>
      <c r="I108" s="815"/>
      <c r="J108" s="815"/>
      <c r="K108" s="815"/>
      <c r="L108" s="815"/>
      <c r="M108" s="816"/>
      <c r="N108" s="816"/>
      <c r="O108" s="816"/>
      <c r="P108" s="884" t="s">
        <v>673</v>
      </c>
      <c r="Q108" s="803"/>
      <c r="R108" s="803"/>
      <c r="S108" s="832"/>
      <c r="T108" s="833"/>
      <c r="U108" s="806" t="str">
        <f aca="false">IF(U106="","",VLOOKUP(U106,'標準様式１シフト記号表（勤務時間帯）'!$D$6:$Z$47,23,FALSE()))</f>
        <v/>
      </c>
      <c r="V108" s="807" t="str">
        <f aca="false">IF(V106="","",VLOOKUP(V106,'標準様式１シフト記号表（勤務時間帯）'!$D$6:$Z$47,23,FALSE()))</f>
        <v/>
      </c>
      <c r="W108" s="807" t="str">
        <f aca="false">IF(W106="","",VLOOKUP(W106,'標準様式１シフト記号表（勤務時間帯）'!$D$6:$Z$47,23,FALSE()))</f>
        <v/>
      </c>
      <c r="X108" s="807" t="str">
        <f aca="false">IF(X106="","",VLOOKUP(X106,'標準様式１シフト記号表（勤務時間帯）'!$D$6:$Z$47,23,FALSE()))</f>
        <v/>
      </c>
      <c r="Y108" s="807" t="str">
        <f aca="false">IF(Y106="","",VLOOKUP(Y106,'標準様式１シフト記号表（勤務時間帯）'!$D$6:$Z$47,23,FALSE()))</f>
        <v/>
      </c>
      <c r="Z108" s="807" t="str">
        <f aca="false">IF(Z106="","",VLOOKUP(Z106,'標準様式１シフト記号表（勤務時間帯）'!$D$6:$Z$47,23,FALSE()))</f>
        <v/>
      </c>
      <c r="AA108" s="808" t="str">
        <f aca="false">IF(AA106="","",VLOOKUP(AA106,'標準様式１シフト記号表（勤務時間帯）'!$D$6:$Z$47,23,FALSE()))</f>
        <v/>
      </c>
      <c r="AB108" s="806" t="str">
        <f aca="false">IF(AB106="","",VLOOKUP(AB106,'標準様式１シフト記号表（勤務時間帯）'!$D$6:$Z$47,23,FALSE()))</f>
        <v/>
      </c>
      <c r="AC108" s="807" t="str">
        <f aca="false">IF(AC106="","",VLOOKUP(AC106,'標準様式１シフト記号表（勤務時間帯）'!$D$6:$Z$47,23,FALSE()))</f>
        <v/>
      </c>
      <c r="AD108" s="807" t="str">
        <f aca="false">IF(AD106="","",VLOOKUP(AD106,'標準様式１シフト記号表（勤務時間帯）'!$D$6:$Z$47,23,FALSE()))</f>
        <v/>
      </c>
      <c r="AE108" s="807" t="str">
        <f aca="false">IF(AE106="","",VLOOKUP(AE106,'標準様式１シフト記号表（勤務時間帯）'!$D$6:$Z$47,23,FALSE()))</f>
        <v/>
      </c>
      <c r="AF108" s="807" t="str">
        <f aca="false">IF(AF106="","",VLOOKUP(AF106,'標準様式１シフト記号表（勤務時間帯）'!$D$6:$Z$47,23,FALSE()))</f>
        <v/>
      </c>
      <c r="AG108" s="807" t="str">
        <f aca="false">IF(AG106="","",VLOOKUP(AG106,'標準様式１シフト記号表（勤務時間帯）'!$D$6:$Z$47,23,FALSE()))</f>
        <v/>
      </c>
      <c r="AH108" s="808" t="str">
        <f aca="false">IF(AH106="","",VLOOKUP(AH106,'標準様式１シフト記号表（勤務時間帯）'!$D$6:$Z$47,23,FALSE()))</f>
        <v/>
      </c>
      <c r="AI108" s="806" t="str">
        <f aca="false">IF(AI106="","",VLOOKUP(AI106,'標準様式１シフト記号表（勤務時間帯）'!$D$6:$Z$47,23,FALSE()))</f>
        <v/>
      </c>
      <c r="AJ108" s="807" t="str">
        <f aca="false">IF(AJ106="","",VLOOKUP(AJ106,'標準様式１シフト記号表（勤務時間帯）'!$D$6:$Z$47,23,FALSE()))</f>
        <v/>
      </c>
      <c r="AK108" s="807" t="str">
        <f aca="false">IF(AK106="","",VLOOKUP(AK106,'標準様式１シフト記号表（勤務時間帯）'!$D$6:$Z$47,23,FALSE()))</f>
        <v/>
      </c>
      <c r="AL108" s="807" t="str">
        <f aca="false">IF(AL106="","",VLOOKUP(AL106,'標準様式１シフト記号表（勤務時間帯）'!$D$6:$Z$47,23,FALSE()))</f>
        <v/>
      </c>
      <c r="AM108" s="807" t="str">
        <f aca="false">IF(AM106="","",VLOOKUP(AM106,'標準様式１シフト記号表（勤務時間帯）'!$D$6:$Z$47,23,FALSE()))</f>
        <v/>
      </c>
      <c r="AN108" s="807" t="str">
        <f aca="false">IF(AN106="","",VLOOKUP(AN106,'標準様式１シフト記号表（勤務時間帯）'!$D$6:$Z$47,23,FALSE()))</f>
        <v/>
      </c>
      <c r="AO108" s="808" t="str">
        <f aca="false">IF(AO106="","",VLOOKUP(AO106,'標準様式１シフト記号表（勤務時間帯）'!$D$6:$Z$47,23,FALSE()))</f>
        <v/>
      </c>
      <c r="AP108" s="806" t="str">
        <f aca="false">IF(AP106="","",VLOOKUP(AP106,'標準様式１シフト記号表（勤務時間帯）'!$D$6:$Z$47,23,FALSE()))</f>
        <v/>
      </c>
      <c r="AQ108" s="807" t="str">
        <f aca="false">IF(AQ106="","",VLOOKUP(AQ106,'標準様式１シフト記号表（勤務時間帯）'!$D$6:$Z$47,23,FALSE()))</f>
        <v/>
      </c>
      <c r="AR108" s="807" t="str">
        <f aca="false">IF(AR106="","",VLOOKUP(AR106,'標準様式１シフト記号表（勤務時間帯）'!$D$6:$Z$47,23,FALSE()))</f>
        <v/>
      </c>
      <c r="AS108" s="807" t="str">
        <f aca="false">IF(AS106="","",VLOOKUP(AS106,'標準様式１シフト記号表（勤務時間帯）'!$D$6:$Z$47,23,FALSE()))</f>
        <v/>
      </c>
      <c r="AT108" s="807" t="str">
        <f aca="false">IF(AT106="","",VLOOKUP(AT106,'標準様式１シフト記号表（勤務時間帯）'!$D$6:$Z$47,23,FALSE()))</f>
        <v/>
      </c>
      <c r="AU108" s="807" t="str">
        <f aca="false">IF(AU106="","",VLOOKUP(AU106,'標準様式１シフト記号表（勤務時間帯）'!$D$6:$Z$47,23,FALSE()))</f>
        <v/>
      </c>
      <c r="AV108" s="808" t="str">
        <f aca="false">IF(AV106="","",VLOOKUP(AV106,'標準様式１シフト記号表（勤務時間帯）'!$D$6:$Z$47,23,FALSE()))</f>
        <v/>
      </c>
      <c r="AW108" s="806" t="str">
        <f aca="false">IF(AW106="","",VLOOKUP(AW106,'標準様式１シフト記号表（勤務時間帯）'!$D$6:$Z$47,23,FALSE()))</f>
        <v/>
      </c>
      <c r="AX108" s="807" t="str">
        <f aca="false">IF(AX106="","",VLOOKUP(AX106,'標準様式１シフト記号表（勤務時間帯）'!$D$6:$Z$47,23,FALSE()))</f>
        <v/>
      </c>
      <c r="AY108" s="807" t="str">
        <f aca="false">IF(AY106="","",VLOOKUP(AY106,'標準様式１シフト記号表（勤務時間帯）'!$D$6:$Z$47,23,FALSE()))</f>
        <v/>
      </c>
      <c r="AZ108" s="809" t="n">
        <f aca="false">IF($BC$4="４週",SUM(U108:AV108),IF($BC$4="暦月",SUM(U108:AY108),""))</f>
        <v>0</v>
      </c>
      <c r="BA108" s="809"/>
      <c r="BB108" s="810" t="n">
        <f aca="false">IF($BC$4="４週",AZ108/4,IF($BC$4="暦月",(AZ108/($BC$9/7)),""))</f>
        <v>0</v>
      </c>
      <c r="BC108" s="810"/>
      <c r="BD108" s="826"/>
      <c r="BE108" s="826"/>
      <c r="BF108" s="826"/>
      <c r="BG108" s="826"/>
      <c r="BH108" s="826"/>
    </row>
    <row r="109" customFormat="false" ht="20.25" hidden="false" customHeight="true" outlineLevel="0" collapsed="false">
      <c r="B109" s="811"/>
      <c r="C109" s="812"/>
      <c r="D109" s="812"/>
      <c r="E109" s="812"/>
      <c r="F109" s="813"/>
      <c r="G109" s="814"/>
      <c r="H109" s="815"/>
      <c r="I109" s="815"/>
      <c r="J109" s="815"/>
      <c r="K109" s="815"/>
      <c r="L109" s="815"/>
      <c r="M109" s="816"/>
      <c r="N109" s="816"/>
      <c r="O109" s="816"/>
      <c r="P109" s="843" t="s">
        <v>671</v>
      </c>
      <c r="Q109" s="844"/>
      <c r="R109" s="844"/>
      <c r="S109" s="845"/>
      <c r="T109" s="846"/>
      <c r="U109" s="821"/>
      <c r="V109" s="822"/>
      <c r="W109" s="822"/>
      <c r="X109" s="822"/>
      <c r="Y109" s="822"/>
      <c r="Z109" s="822"/>
      <c r="AA109" s="823"/>
      <c r="AB109" s="821"/>
      <c r="AC109" s="822"/>
      <c r="AD109" s="822"/>
      <c r="AE109" s="822"/>
      <c r="AF109" s="822"/>
      <c r="AG109" s="822"/>
      <c r="AH109" s="823"/>
      <c r="AI109" s="821"/>
      <c r="AJ109" s="822"/>
      <c r="AK109" s="822"/>
      <c r="AL109" s="822"/>
      <c r="AM109" s="822"/>
      <c r="AN109" s="822"/>
      <c r="AO109" s="823"/>
      <c r="AP109" s="821"/>
      <c r="AQ109" s="822"/>
      <c r="AR109" s="822"/>
      <c r="AS109" s="822"/>
      <c r="AT109" s="822"/>
      <c r="AU109" s="822"/>
      <c r="AV109" s="823"/>
      <c r="AW109" s="821"/>
      <c r="AX109" s="822"/>
      <c r="AY109" s="822"/>
      <c r="AZ109" s="824"/>
      <c r="BA109" s="824"/>
      <c r="BB109" s="825"/>
      <c r="BC109" s="825"/>
      <c r="BD109" s="826"/>
      <c r="BE109" s="826"/>
      <c r="BF109" s="826"/>
      <c r="BG109" s="826"/>
      <c r="BH109" s="826"/>
    </row>
    <row r="110" customFormat="false" ht="20.25" hidden="false" customHeight="true" outlineLevel="0" collapsed="false">
      <c r="B110" s="787" t="n">
        <f aca="false">B107+1</f>
        <v>30</v>
      </c>
      <c r="C110" s="812"/>
      <c r="D110" s="812"/>
      <c r="E110" s="812"/>
      <c r="F110" s="788" t="n">
        <f aca="false">C109</f>
        <v>0</v>
      </c>
      <c r="G110" s="789"/>
      <c r="H110" s="815"/>
      <c r="I110" s="815"/>
      <c r="J110" s="815"/>
      <c r="K110" s="815"/>
      <c r="L110" s="815"/>
      <c r="M110" s="816"/>
      <c r="N110" s="816"/>
      <c r="O110" s="816"/>
      <c r="P110" s="790" t="s">
        <v>672</v>
      </c>
      <c r="Q110" s="791"/>
      <c r="R110" s="791"/>
      <c r="S110" s="792"/>
      <c r="T110" s="793"/>
      <c r="U110" s="794" t="str">
        <f aca="false">IF(U109="","",VLOOKUP(U109,'標準様式１シフト記号表（勤務時間帯）'!$D$6:$X$47,21,FALSE()))</f>
        <v/>
      </c>
      <c r="V110" s="795" t="str">
        <f aca="false">IF(V109="","",VLOOKUP(V109,'標準様式１シフト記号表（勤務時間帯）'!$D$6:$X$47,21,FALSE()))</f>
        <v/>
      </c>
      <c r="W110" s="795" t="str">
        <f aca="false">IF(W109="","",VLOOKUP(W109,'標準様式１シフト記号表（勤務時間帯）'!$D$6:$X$47,21,FALSE()))</f>
        <v/>
      </c>
      <c r="X110" s="795" t="str">
        <f aca="false">IF(X109="","",VLOOKUP(X109,'標準様式１シフト記号表（勤務時間帯）'!$D$6:$X$47,21,FALSE()))</f>
        <v/>
      </c>
      <c r="Y110" s="795" t="str">
        <f aca="false">IF(Y109="","",VLOOKUP(Y109,'標準様式１シフト記号表（勤務時間帯）'!$D$6:$X$47,21,FALSE()))</f>
        <v/>
      </c>
      <c r="Z110" s="795" t="str">
        <f aca="false">IF(Z109="","",VLOOKUP(Z109,'標準様式１シフト記号表（勤務時間帯）'!$D$6:$X$47,21,FALSE()))</f>
        <v/>
      </c>
      <c r="AA110" s="796" t="str">
        <f aca="false">IF(AA109="","",VLOOKUP(AA109,'標準様式１シフト記号表（勤務時間帯）'!$D$6:$X$47,21,FALSE()))</f>
        <v/>
      </c>
      <c r="AB110" s="794" t="str">
        <f aca="false">IF(AB109="","",VLOOKUP(AB109,'標準様式１シフト記号表（勤務時間帯）'!$D$6:$X$47,21,FALSE()))</f>
        <v/>
      </c>
      <c r="AC110" s="795" t="str">
        <f aca="false">IF(AC109="","",VLOOKUP(AC109,'標準様式１シフト記号表（勤務時間帯）'!$D$6:$X$47,21,FALSE()))</f>
        <v/>
      </c>
      <c r="AD110" s="795" t="str">
        <f aca="false">IF(AD109="","",VLOOKUP(AD109,'標準様式１シフト記号表（勤務時間帯）'!$D$6:$X$47,21,FALSE()))</f>
        <v/>
      </c>
      <c r="AE110" s="795" t="str">
        <f aca="false">IF(AE109="","",VLOOKUP(AE109,'標準様式１シフト記号表（勤務時間帯）'!$D$6:$X$47,21,FALSE()))</f>
        <v/>
      </c>
      <c r="AF110" s="795" t="str">
        <f aca="false">IF(AF109="","",VLOOKUP(AF109,'標準様式１シフト記号表（勤務時間帯）'!$D$6:$X$47,21,FALSE()))</f>
        <v/>
      </c>
      <c r="AG110" s="795" t="str">
        <f aca="false">IF(AG109="","",VLOOKUP(AG109,'標準様式１シフト記号表（勤務時間帯）'!$D$6:$X$47,21,FALSE()))</f>
        <v/>
      </c>
      <c r="AH110" s="796" t="str">
        <f aca="false">IF(AH109="","",VLOOKUP(AH109,'標準様式１シフト記号表（勤務時間帯）'!$D$6:$X$47,21,FALSE()))</f>
        <v/>
      </c>
      <c r="AI110" s="794" t="str">
        <f aca="false">IF(AI109="","",VLOOKUP(AI109,'標準様式１シフト記号表（勤務時間帯）'!$D$6:$X$47,21,FALSE()))</f>
        <v/>
      </c>
      <c r="AJ110" s="795" t="str">
        <f aca="false">IF(AJ109="","",VLOOKUP(AJ109,'標準様式１シフト記号表（勤務時間帯）'!$D$6:$X$47,21,FALSE()))</f>
        <v/>
      </c>
      <c r="AK110" s="795" t="str">
        <f aca="false">IF(AK109="","",VLOOKUP(AK109,'標準様式１シフト記号表（勤務時間帯）'!$D$6:$X$47,21,FALSE()))</f>
        <v/>
      </c>
      <c r="AL110" s="795" t="str">
        <f aca="false">IF(AL109="","",VLOOKUP(AL109,'標準様式１シフト記号表（勤務時間帯）'!$D$6:$X$47,21,FALSE()))</f>
        <v/>
      </c>
      <c r="AM110" s="795" t="str">
        <f aca="false">IF(AM109="","",VLOOKUP(AM109,'標準様式１シフト記号表（勤務時間帯）'!$D$6:$X$47,21,FALSE()))</f>
        <v/>
      </c>
      <c r="AN110" s="795" t="str">
        <f aca="false">IF(AN109="","",VLOOKUP(AN109,'標準様式１シフト記号表（勤務時間帯）'!$D$6:$X$47,21,FALSE()))</f>
        <v/>
      </c>
      <c r="AO110" s="796" t="str">
        <f aca="false">IF(AO109="","",VLOOKUP(AO109,'標準様式１シフト記号表（勤務時間帯）'!$D$6:$X$47,21,FALSE()))</f>
        <v/>
      </c>
      <c r="AP110" s="794" t="str">
        <f aca="false">IF(AP109="","",VLOOKUP(AP109,'標準様式１シフト記号表（勤務時間帯）'!$D$6:$X$47,21,FALSE()))</f>
        <v/>
      </c>
      <c r="AQ110" s="795" t="str">
        <f aca="false">IF(AQ109="","",VLOOKUP(AQ109,'標準様式１シフト記号表（勤務時間帯）'!$D$6:$X$47,21,FALSE()))</f>
        <v/>
      </c>
      <c r="AR110" s="795" t="str">
        <f aca="false">IF(AR109="","",VLOOKUP(AR109,'標準様式１シフト記号表（勤務時間帯）'!$D$6:$X$47,21,FALSE()))</f>
        <v/>
      </c>
      <c r="AS110" s="795" t="str">
        <f aca="false">IF(AS109="","",VLOOKUP(AS109,'標準様式１シフト記号表（勤務時間帯）'!$D$6:$X$47,21,FALSE()))</f>
        <v/>
      </c>
      <c r="AT110" s="795" t="str">
        <f aca="false">IF(AT109="","",VLOOKUP(AT109,'標準様式１シフト記号表（勤務時間帯）'!$D$6:$X$47,21,FALSE()))</f>
        <v/>
      </c>
      <c r="AU110" s="795" t="str">
        <f aca="false">IF(AU109="","",VLOOKUP(AU109,'標準様式１シフト記号表（勤務時間帯）'!$D$6:$X$47,21,FALSE()))</f>
        <v/>
      </c>
      <c r="AV110" s="796" t="str">
        <f aca="false">IF(AV109="","",VLOOKUP(AV109,'標準様式１シフト記号表（勤務時間帯）'!$D$6:$X$47,21,FALSE()))</f>
        <v/>
      </c>
      <c r="AW110" s="794" t="str">
        <f aca="false">IF(AW109="","",VLOOKUP(AW109,'標準様式１シフト記号表（勤務時間帯）'!$D$6:$X$47,21,FALSE()))</f>
        <v/>
      </c>
      <c r="AX110" s="795" t="str">
        <f aca="false">IF(AX109="","",VLOOKUP(AX109,'標準様式１シフト記号表（勤務時間帯）'!$D$6:$X$47,21,FALSE()))</f>
        <v/>
      </c>
      <c r="AY110" s="795" t="str">
        <f aca="false">IF(AY109="","",VLOOKUP(AY109,'標準様式１シフト記号表（勤務時間帯）'!$D$6:$X$47,21,FALSE()))</f>
        <v/>
      </c>
      <c r="AZ110" s="797" t="n">
        <f aca="false">IF($BC$4="４週",SUM(U110:AV110),IF($BC$4="暦月",SUM(U110:AY110),""))</f>
        <v>0</v>
      </c>
      <c r="BA110" s="797"/>
      <c r="BB110" s="798" t="n">
        <f aca="false">IF($BC$4="４週",AZ110/4,IF($BC$4="暦月",(AZ110/($BC$9/7)),""))</f>
        <v>0</v>
      </c>
      <c r="BC110" s="798"/>
      <c r="BD110" s="826"/>
      <c r="BE110" s="826"/>
      <c r="BF110" s="826"/>
      <c r="BG110" s="826"/>
      <c r="BH110" s="826"/>
    </row>
    <row r="111" customFormat="false" ht="20.25" hidden="false" customHeight="true" outlineLevel="0" collapsed="false">
      <c r="B111" s="799"/>
      <c r="C111" s="812"/>
      <c r="D111" s="812"/>
      <c r="E111" s="812"/>
      <c r="F111" s="800"/>
      <c r="G111" s="801" t="n">
        <f aca="false">C109</f>
        <v>0</v>
      </c>
      <c r="H111" s="815"/>
      <c r="I111" s="815"/>
      <c r="J111" s="815"/>
      <c r="K111" s="815"/>
      <c r="L111" s="815"/>
      <c r="M111" s="816"/>
      <c r="N111" s="816"/>
      <c r="O111" s="816"/>
      <c r="P111" s="884" t="s">
        <v>673</v>
      </c>
      <c r="Q111" s="803"/>
      <c r="R111" s="803"/>
      <c r="S111" s="832"/>
      <c r="T111" s="833"/>
      <c r="U111" s="806" t="str">
        <f aca="false">IF(U109="","",VLOOKUP(U109,'標準様式１シフト記号表（勤務時間帯）'!$D$6:$Z$47,23,FALSE()))</f>
        <v/>
      </c>
      <c r="V111" s="807" t="str">
        <f aca="false">IF(V109="","",VLOOKUP(V109,'標準様式１シフト記号表（勤務時間帯）'!$D$6:$Z$47,23,FALSE()))</f>
        <v/>
      </c>
      <c r="W111" s="807" t="str">
        <f aca="false">IF(W109="","",VLOOKUP(W109,'標準様式１シフト記号表（勤務時間帯）'!$D$6:$Z$47,23,FALSE()))</f>
        <v/>
      </c>
      <c r="X111" s="807" t="str">
        <f aca="false">IF(X109="","",VLOOKUP(X109,'標準様式１シフト記号表（勤務時間帯）'!$D$6:$Z$47,23,FALSE()))</f>
        <v/>
      </c>
      <c r="Y111" s="807" t="str">
        <f aca="false">IF(Y109="","",VLOOKUP(Y109,'標準様式１シフト記号表（勤務時間帯）'!$D$6:$Z$47,23,FALSE()))</f>
        <v/>
      </c>
      <c r="Z111" s="807" t="str">
        <f aca="false">IF(Z109="","",VLOOKUP(Z109,'標準様式１シフト記号表（勤務時間帯）'!$D$6:$Z$47,23,FALSE()))</f>
        <v/>
      </c>
      <c r="AA111" s="808" t="str">
        <f aca="false">IF(AA109="","",VLOOKUP(AA109,'標準様式１シフト記号表（勤務時間帯）'!$D$6:$Z$47,23,FALSE()))</f>
        <v/>
      </c>
      <c r="AB111" s="806" t="str">
        <f aca="false">IF(AB109="","",VLOOKUP(AB109,'標準様式１シフト記号表（勤務時間帯）'!$D$6:$Z$47,23,FALSE()))</f>
        <v/>
      </c>
      <c r="AC111" s="807" t="str">
        <f aca="false">IF(AC109="","",VLOOKUP(AC109,'標準様式１シフト記号表（勤務時間帯）'!$D$6:$Z$47,23,FALSE()))</f>
        <v/>
      </c>
      <c r="AD111" s="807" t="str">
        <f aca="false">IF(AD109="","",VLOOKUP(AD109,'標準様式１シフト記号表（勤務時間帯）'!$D$6:$Z$47,23,FALSE()))</f>
        <v/>
      </c>
      <c r="AE111" s="807" t="str">
        <f aca="false">IF(AE109="","",VLOOKUP(AE109,'標準様式１シフト記号表（勤務時間帯）'!$D$6:$Z$47,23,FALSE()))</f>
        <v/>
      </c>
      <c r="AF111" s="807" t="str">
        <f aca="false">IF(AF109="","",VLOOKUP(AF109,'標準様式１シフト記号表（勤務時間帯）'!$D$6:$Z$47,23,FALSE()))</f>
        <v/>
      </c>
      <c r="AG111" s="807" t="str">
        <f aca="false">IF(AG109="","",VLOOKUP(AG109,'標準様式１シフト記号表（勤務時間帯）'!$D$6:$Z$47,23,FALSE()))</f>
        <v/>
      </c>
      <c r="AH111" s="808" t="str">
        <f aca="false">IF(AH109="","",VLOOKUP(AH109,'標準様式１シフト記号表（勤務時間帯）'!$D$6:$Z$47,23,FALSE()))</f>
        <v/>
      </c>
      <c r="AI111" s="806" t="str">
        <f aca="false">IF(AI109="","",VLOOKUP(AI109,'標準様式１シフト記号表（勤務時間帯）'!$D$6:$Z$47,23,FALSE()))</f>
        <v/>
      </c>
      <c r="AJ111" s="807" t="str">
        <f aca="false">IF(AJ109="","",VLOOKUP(AJ109,'標準様式１シフト記号表（勤務時間帯）'!$D$6:$Z$47,23,FALSE()))</f>
        <v/>
      </c>
      <c r="AK111" s="807" t="str">
        <f aca="false">IF(AK109="","",VLOOKUP(AK109,'標準様式１シフト記号表（勤務時間帯）'!$D$6:$Z$47,23,FALSE()))</f>
        <v/>
      </c>
      <c r="AL111" s="807" t="str">
        <f aca="false">IF(AL109="","",VLOOKUP(AL109,'標準様式１シフト記号表（勤務時間帯）'!$D$6:$Z$47,23,FALSE()))</f>
        <v/>
      </c>
      <c r="AM111" s="807" t="str">
        <f aca="false">IF(AM109="","",VLOOKUP(AM109,'標準様式１シフト記号表（勤務時間帯）'!$D$6:$Z$47,23,FALSE()))</f>
        <v/>
      </c>
      <c r="AN111" s="807" t="str">
        <f aca="false">IF(AN109="","",VLOOKUP(AN109,'標準様式１シフト記号表（勤務時間帯）'!$D$6:$Z$47,23,FALSE()))</f>
        <v/>
      </c>
      <c r="AO111" s="808" t="str">
        <f aca="false">IF(AO109="","",VLOOKUP(AO109,'標準様式１シフト記号表（勤務時間帯）'!$D$6:$Z$47,23,FALSE()))</f>
        <v/>
      </c>
      <c r="AP111" s="806" t="str">
        <f aca="false">IF(AP109="","",VLOOKUP(AP109,'標準様式１シフト記号表（勤務時間帯）'!$D$6:$Z$47,23,FALSE()))</f>
        <v/>
      </c>
      <c r="AQ111" s="807" t="str">
        <f aca="false">IF(AQ109="","",VLOOKUP(AQ109,'標準様式１シフト記号表（勤務時間帯）'!$D$6:$Z$47,23,FALSE()))</f>
        <v/>
      </c>
      <c r="AR111" s="807" t="str">
        <f aca="false">IF(AR109="","",VLOOKUP(AR109,'標準様式１シフト記号表（勤務時間帯）'!$D$6:$Z$47,23,FALSE()))</f>
        <v/>
      </c>
      <c r="AS111" s="807" t="str">
        <f aca="false">IF(AS109="","",VLOOKUP(AS109,'標準様式１シフト記号表（勤務時間帯）'!$D$6:$Z$47,23,FALSE()))</f>
        <v/>
      </c>
      <c r="AT111" s="807" t="str">
        <f aca="false">IF(AT109="","",VLOOKUP(AT109,'標準様式１シフト記号表（勤務時間帯）'!$D$6:$Z$47,23,FALSE()))</f>
        <v/>
      </c>
      <c r="AU111" s="807" t="str">
        <f aca="false">IF(AU109="","",VLOOKUP(AU109,'標準様式１シフト記号表（勤務時間帯）'!$D$6:$Z$47,23,FALSE()))</f>
        <v/>
      </c>
      <c r="AV111" s="808" t="str">
        <f aca="false">IF(AV109="","",VLOOKUP(AV109,'標準様式１シフト記号表（勤務時間帯）'!$D$6:$Z$47,23,FALSE()))</f>
        <v/>
      </c>
      <c r="AW111" s="806" t="str">
        <f aca="false">IF(AW109="","",VLOOKUP(AW109,'標準様式１シフト記号表（勤務時間帯）'!$D$6:$Z$47,23,FALSE()))</f>
        <v/>
      </c>
      <c r="AX111" s="807" t="str">
        <f aca="false">IF(AX109="","",VLOOKUP(AX109,'標準様式１シフト記号表（勤務時間帯）'!$D$6:$Z$47,23,FALSE()))</f>
        <v/>
      </c>
      <c r="AY111" s="807" t="str">
        <f aca="false">IF(AY109="","",VLOOKUP(AY109,'標準様式１シフト記号表（勤務時間帯）'!$D$6:$Z$47,23,FALSE()))</f>
        <v/>
      </c>
      <c r="AZ111" s="809" t="n">
        <f aca="false">IF($BC$4="４週",SUM(U111:AV111),IF($BC$4="暦月",SUM(U111:AY111),""))</f>
        <v>0</v>
      </c>
      <c r="BA111" s="809"/>
      <c r="BB111" s="810" t="n">
        <f aca="false">IF($BC$4="４週",AZ111/4,IF($BC$4="暦月",(AZ111/($BC$9/7)),""))</f>
        <v>0</v>
      </c>
      <c r="BC111" s="810"/>
      <c r="BD111" s="826"/>
      <c r="BE111" s="826"/>
      <c r="BF111" s="826"/>
      <c r="BG111" s="826"/>
      <c r="BH111" s="826"/>
    </row>
    <row r="112" customFormat="false" ht="20.25" hidden="false" customHeight="true" outlineLevel="0" collapsed="false">
      <c r="B112" s="811"/>
      <c r="C112" s="812"/>
      <c r="D112" s="812"/>
      <c r="E112" s="812"/>
      <c r="F112" s="813"/>
      <c r="G112" s="814"/>
      <c r="H112" s="815"/>
      <c r="I112" s="815"/>
      <c r="J112" s="815"/>
      <c r="K112" s="815"/>
      <c r="L112" s="815"/>
      <c r="M112" s="816"/>
      <c r="N112" s="816"/>
      <c r="O112" s="816"/>
      <c r="P112" s="843" t="s">
        <v>671</v>
      </c>
      <c r="Q112" s="844"/>
      <c r="R112" s="844"/>
      <c r="S112" s="845"/>
      <c r="T112" s="846"/>
      <c r="U112" s="821"/>
      <c r="V112" s="822"/>
      <c r="W112" s="822"/>
      <c r="X112" s="822"/>
      <c r="Y112" s="822"/>
      <c r="Z112" s="822"/>
      <c r="AA112" s="823"/>
      <c r="AB112" s="821"/>
      <c r="AC112" s="822"/>
      <c r="AD112" s="822"/>
      <c r="AE112" s="822"/>
      <c r="AF112" s="822"/>
      <c r="AG112" s="822"/>
      <c r="AH112" s="823"/>
      <c r="AI112" s="821"/>
      <c r="AJ112" s="822"/>
      <c r="AK112" s="822"/>
      <c r="AL112" s="822"/>
      <c r="AM112" s="822"/>
      <c r="AN112" s="822"/>
      <c r="AO112" s="823"/>
      <c r="AP112" s="821"/>
      <c r="AQ112" s="822"/>
      <c r="AR112" s="822"/>
      <c r="AS112" s="822"/>
      <c r="AT112" s="822"/>
      <c r="AU112" s="822"/>
      <c r="AV112" s="823"/>
      <c r="AW112" s="821"/>
      <c r="AX112" s="822"/>
      <c r="AY112" s="822"/>
      <c r="AZ112" s="824"/>
      <c r="BA112" s="824"/>
      <c r="BB112" s="825"/>
      <c r="BC112" s="825"/>
      <c r="BD112" s="826"/>
      <c r="BE112" s="826"/>
      <c r="BF112" s="826"/>
      <c r="BG112" s="826"/>
      <c r="BH112" s="826"/>
    </row>
    <row r="113" customFormat="false" ht="20.25" hidden="false" customHeight="true" outlineLevel="0" collapsed="false">
      <c r="B113" s="787" t="n">
        <f aca="false">B110+1</f>
        <v>31</v>
      </c>
      <c r="C113" s="812"/>
      <c r="D113" s="812"/>
      <c r="E113" s="812"/>
      <c r="F113" s="788" t="n">
        <f aca="false">C112</f>
        <v>0</v>
      </c>
      <c r="G113" s="789"/>
      <c r="H113" s="815"/>
      <c r="I113" s="815"/>
      <c r="J113" s="815"/>
      <c r="K113" s="815"/>
      <c r="L113" s="815"/>
      <c r="M113" s="816"/>
      <c r="N113" s="816"/>
      <c r="O113" s="816"/>
      <c r="P113" s="790" t="s">
        <v>672</v>
      </c>
      <c r="Q113" s="791"/>
      <c r="R113" s="791"/>
      <c r="S113" s="792"/>
      <c r="T113" s="793"/>
      <c r="U113" s="794" t="str">
        <f aca="false">IF(U112="","",VLOOKUP(U112,'標準様式１シフト記号表（勤務時間帯）'!$D$6:$X$47,21,FALSE()))</f>
        <v/>
      </c>
      <c r="V113" s="795" t="str">
        <f aca="false">IF(V112="","",VLOOKUP(V112,'標準様式１シフト記号表（勤務時間帯）'!$D$6:$X$47,21,FALSE()))</f>
        <v/>
      </c>
      <c r="W113" s="795" t="str">
        <f aca="false">IF(W112="","",VLOOKUP(W112,'標準様式１シフト記号表（勤務時間帯）'!$D$6:$X$47,21,FALSE()))</f>
        <v/>
      </c>
      <c r="X113" s="795" t="str">
        <f aca="false">IF(X112="","",VLOOKUP(X112,'標準様式１シフト記号表（勤務時間帯）'!$D$6:$X$47,21,FALSE()))</f>
        <v/>
      </c>
      <c r="Y113" s="795" t="str">
        <f aca="false">IF(Y112="","",VLOOKUP(Y112,'標準様式１シフト記号表（勤務時間帯）'!$D$6:$X$47,21,FALSE()))</f>
        <v/>
      </c>
      <c r="Z113" s="795" t="str">
        <f aca="false">IF(Z112="","",VLOOKUP(Z112,'標準様式１シフト記号表（勤務時間帯）'!$D$6:$X$47,21,FALSE()))</f>
        <v/>
      </c>
      <c r="AA113" s="796" t="str">
        <f aca="false">IF(AA112="","",VLOOKUP(AA112,'標準様式１シフト記号表（勤務時間帯）'!$D$6:$X$47,21,FALSE()))</f>
        <v/>
      </c>
      <c r="AB113" s="794" t="str">
        <f aca="false">IF(AB112="","",VLOOKUP(AB112,'標準様式１シフト記号表（勤務時間帯）'!$D$6:$X$47,21,FALSE()))</f>
        <v/>
      </c>
      <c r="AC113" s="795" t="str">
        <f aca="false">IF(AC112="","",VLOOKUP(AC112,'標準様式１シフト記号表（勤務時間帯）'!$D$6:$X$47,21,FALSE()))</f>
        <v/>
      </c>
      <c r="AD113" s="795" t="str">
        <f aca="false">IF(AD112="","",VLOOKUP(AD112,'標準様式１シフト記号表（勤務時間帯）'!$D$6:$X$47,21,FALSE()))</f>
        <v/>
      </c>
      <c r="AE113" s="795" t="str">
        <f aca="false">IF(AE112="","",VLOOKUP(AE112,'標準様式１シフト記号表（勤務時間帯）'!$D$6:$X$47,21,FALSE()))</f>
        <v/>
      </c>
      <c r="AF113" s="795" t="str">
        <f aca="false">IF(AF112="","",VLOOKUP(AF112,'標準様式１シフト記号表（勤務時間帯）'!$D$6:$X$47,21,FALSE()))</f>
        <v/>
      </c>
      <c r="AG113" s="795" t="str">
        <f aca="false">IF(AG112="","",VLOOKUP(AG112,'標準様式１シフト記号表（勤務時間帯）'!$D$6:$X$47,21,FALSE()))</f>
        <v/>
      </c>
      <c r="AH113" s="796" t="str">
        <f aca="false">IF(AH112="","",VLOOKUP(AH112,'標準様式１シフト記号表（勤務時間帯）'!$D$6:$X$47,21,FALSE()))</f>
        <v/>
      </c>
      <c r="AI113" s="794" t="str">
        <f aca="false">IF(AI112="","",VLOOKUP(AI112,'標準様式１シフト記号表（勤務時間帯）'!$D$6:$X$47,21,FALSE()))</f>
        <v/>
      </c>
      <c r="AJ113" s="795" t="str">
        <f aca="false">IF(AJ112="","",VLOOKUP(AJ112,'標準様式１シフト記号表（勤務時間帯）'!$D$6:$X$47,21,FALSE()))</f>
        <v/>
      </c>
      <c r="AK113" s="795" t="str">
        <f aca="false">IF(AK112="","",VLOOKUP(AK112,'標準様式１シフト記号表（勤務時間帯）'!$D$6:$X$47,21,FALSE()))</f>
        <v/>
      </c>
      <c r="AL113" s="795" t="str">
        <f aca="false">IF(AL112="","",VLOOKUP(AL112,'標準様式１シフト記号表（勤務時間帯）'!$D$6:$X$47,21,FALSE()))</f>
        <v/>
      </c>
      <c r="AM113" s="795" t="str">
        <f aca="false">IF(AM112="","",VLOOKUP(AM112,'標準様式１シフト記号表（勤務時間帯）'!$D$6:$X$47,21,FALSE()))</f>
        <v/>
      </c>
      <c r="AN113" s="795" t="str">
        <f aca="false">IF(AN112="","",VLOOKUP(AN112,'標準様式１シフト記号表（勤務時間帯）'!$D$6:$X$47,21,FALSE()))</f>
        <v/>
      </c>
      <c r="AO113" s="796" t="str">
        <f aca="false">IF(AO112="","",VLOOKUP(AO112,'標準様式１シフト記号表（勤務時間帯）'!$D$6:$X$47,21,FALSE()))</f>
        <v/>
      </c>
      <c r="AP113" s="794" t="str">
        <f aca="false">IF(AP112="","",VLOOKUP(AP112,'標準様式１シフト記号表（勤務時間帯）'!$D$6:$X$47,21,FALSE()))</f>
        <v/>
      </c>
      <c r="AQ113" s="795" t="str">
        <f aca="false">IF(AQ112="","",VLOOKUP(AQ112,'標準様式１シフト記号表（勤務時間帯）'!$D$6:$X$47,21,FALSE()))</f>
        <v/>
      </c>
      <c r="AR113" s="795" t="str">
        <f aca="false">IF(AR112="","",VLOOKUP(AR112,'標準様式１シフト記号表（勤務時間帯）'!$D$6:$X$47,21,FALSE()))</f>
        <v/>
      </c>
      <c r="AS113" s="795" t="str">
        <f aca="false">IF(AS112="","",VLOOKUP(AS112,'標準様式１シフト記号表（勤務時間帯）'!$D$6:$X$47,21,FALSE()))</f>
        <v/>
      </c>
      <c r="AT113" s="795" t="str">
        <f aca="false">IF(AT112="","",VLOOKUP(AT112,'標準様式１シフト記号表（勤務時間帯）'!$D$6:$X$47,21,FALSE()))</f>
        <v/>
      </c>
      <c r="AU113" s="795" t="str">
        <f aca="false">IF(AU112="","",VLOOKUP(AU112,'標準様式１シフト記号表（勤務時間帯）'!$D$6:$X$47,21,FALSE()))</f>
        <v/>
      </c>
      <c r="AV113" s="796" t="str">
        <f aca="false">IF(AV112="","",VLOOKUP(AV112,'標準様式１シフト記号表（勤務時間帯）'!$D$6:$X$47,21,FALSE()))</f>
        <v/>
      </c>
      <c r="AW113" s="794" t="str">
        <f aca="false">IF(AW112="","",VLOOKUP(AW112,'標準様式１シフト記号表（勤務時間帯）'!$D$6:$X$47,21,FALSE()))</f>
        <v/>
      </c>
      <c r="AX113" s="795" t="str">
        <f aca="false">IF(AX112="","",VLOOKUP(AX112,'標準様式１シフト記号表（勤務時間帯）'!$D$6:$X$47,21,FALSE()))</f>
        <v/>
      </c>
      <c r="AY113" s="795" t="str">
        <f aca="false">IF(AY112="","",VLOOKUP(AY112,'標準様式１シフト記号表（勤務時間帯）'!$D$6:$X$47,21,FALSE()))</f>
        <v/>
      </c>
      <c r="AZ113" s="797" t="n">
        <f aca="false">IF($BC$4="４週",SUM(U113:AV113),IF($BC$4="暦月",SUM(U113:AY113),""))</f>
        <v>0</v>
      </c>
      <c r="BA113" s="797"/>
      <c r="BB113" s="798" t="n">
        <f aca="false">IF($BC$4="４週",AZ113/4,IF($BC$4="暦月",(AZ113/($BC$9/7)),""))</f>
        <v>0</v>
      </c>
      <c r="BC113" s="798"/>
      <c r="BD113" s="826"/>
      <c r="BE113" s="826"/>
      <c r="BF113" s="826"/>
      <c r="BG113" s="826"/>
      <c r="BH113" s="826"/>
    </row>
    <row r="114" customFormat="false" ht="20.25" hidden="false" customHeight="true" outlineLevel="0" collapsed="false">
      <c r="B114" s="799"/>
      <c r="C114" s="812"/>
      <c r="D114" s="812"/>
      <c r="E114" s="812"/>
      <c r="F114" s="800"/>
      <c r="G114" s="801" t="n">
        <f aca="false">C112</f>
        <v>0</v>
      </c>
      <c r="H114" s="815"/>
      <c r="I114" s="815"/>
      <c r="J114" s="815"/>
      <c r="K114" s="815"/>
      <c r="L114" s="815"/>
      <c r="M114" s="816"/>
      <c r="N114" s="816"/>
      <c r="O114" s="816"/>
      <c r="P114" s="884" t="s">
        <v>673</v>
      </c>
      <c r="Q114" s="803"/>
      <c r="R114" s="803"/>
      <c r="S114" s="832"/>
      <c r="T114" s="833"/>
      <c r="U114" s="806" t="str">
        <f aca="false">IF(U112="","",VLOOKUP(U112,'標準様式１シフト記号表（勤務時間帯）'!$D$6:$Z$47,23,FALSE()))</f>
        <v/>
      </c>
      <c r="V114" s="807" t="str">
        <f aca="false">IF(V112="","",VLOOKUP(V112,'標準様式１シフト記号表（勤務時間帯）'!$D$6:$Z$47,23,FALSE()))</f>
        <v/>
      </c>
      <c r="W114" s="807" t="str">
        <f aca="false">IF(W112="","",VLOOKUP(W112,'標準様式１シフト記号表（勤務時間帯）'!$D$6:$Z$47,23,FALSE()))</f>
        <v/>
      </c>
      <c r="X114" s="807" t="str">
        <f aca="false">IF(X112="","",VLOOKUP(X112,'標準様式１シフト記号表（勤務時間帯）'!$D$6:$Z$47,23,FALSE()))</f>
        <v/>
      </c>
      <c r="Y114" s="807" t="str">
        <f aca="false">IF(Y112="","",VLOOKUP(Y112,'標準様式１シフト記号表（勤務時間帯）'!$D$6:$Z$47,23,FALSE()))</f>
        <v/>
      </c>
      <c r="Z114" s="807" t="str">
        <f aca="false">IF(Z112="","",VLOOKUP(Z112,'標準様式１シフト記号表（勤務時間帯）'!$D$6:$Z$47,23,FALSE()))</f>
        <v/>
      </c>
      <c r="AA114" s="808" t="str">
        <f aca="false">IF(AA112="","",VLOOKUP(AA112,'標準様式１シフト記号表（勤務時間帯）'!$D$6:$Z$47,23,FALSE()))</f>
        <v/>
      </c>
      <c r="AB114" s="806" t="str">
        <f aca="false">IF(AB112="","",VLOOKUP(AB112,'標準様式１シフト記号表（勤務時間帯）'!$D$6:$Z$47,23,FALSE()))</f>
        <v/>
      </c>
      <c r="AC114" s="807" t="str">
        <f aca="false">IF(AC112="","",VLOOKUP(AC112,'標準様式１シフト記号表（勤務時間帯）'!$D$6:$Z$47,23,FALSE()))</f>
        <v/>
      </c>
      <c r="AD114" s="807" t="str">
        <f aca="false">IF(AD112="","",VLOOKUP(AD112,'標準様式１シフト記号表（勤務時間帯）'!$D$6:$Z$47,23,FALSE()))</f>
        <v/>
      </c>
      <c r="AE114" s="807" t="str">
        <f aca="false">IF(AE112="","",VLOOKUP(AE112,'標準様式１シフト記号表（勤務時間帯）'!$D$6:$Z$47,23,FALSE()))</f>
        <v/>
      </c>
      <c r="AF114" s="807" t="str">
        <f aca="false">IF(AF112="","",VLOOKUP(AF112,'標準様式１シフト記号表（勤務時間帯）'!$D$6:$Z$47,23,FALSE()))</f>
        <v/>
      </c>
      <c r="AG114" s="807" t="str">
        <f aca="false">IF(AG112="","",VLOOKUP(AG112,'標準様式１シフト記号表（勤務時間帯）'!$D$6:$Z$47,23,FALSE()))</f>
        <v/>
      </c>
      <c r="AH114" s="808" t="str">
        <f aca="false">IF(AH112="","",VLOOKUP(AH112,'標準様式１シフト記号表（勤務時間帯）'!$D$6:$Z$47,23,FALSE()))</f>
        <v/>
      </c>
      <c r="AI114" s="806" t="str">
        <f aca="false">IF(AI112="","",VLOOKUP(AI112,'標準様式１シフト記号表（勤務時間帯）'!$D$6:$Z$47,23,FALSE()))</f>
        <v/>
      </c>
      <c r="AJ114" s="807" t="str">
        <f aca="false">IF(AJ112="","",VLOOKUP(AJ112,'標準様式１シフト記号表（勤務時間帯）'!$D$6:$Z$47,23,FALSE()))</f>
        <v/>
      </c>
      <c r="AK114" s="807" t="str">
        <f aca="false">IF(AK112="","",VLOOKUP(AK112,'標準様式１シフト記号表（勤務時間帯）'!$D$6:$Z$47,23,FALSE()))</f>
        <v/>
      </c>
      <c r="AL114" s="807" t="str">
        <f aca="false">IF(AL112="","",VLOOKUP(AL112,'標準様式１シフト記号表（勤務時間帯）'!$D$6:$Z$47,23,FALSE()))</f>
        <v/>
      </c>
      <c r="AM114" s="807" t="str">
        <f aca="false">IF(AM112="","",VLOOKUP(AM112,'標準様式１シフト記号表（勤務時間帯）'!$D$6:$Z$47,23,FALSE()))</f>
        <v/>
      </c>
      <c r="AN114" s="807" t="str">
        <f aca="false">IF(AN112="","",VLOOKUP(AN112,'標準様式１シフト記号表（勤務時間帯）'!$D$6:$Z$47,23,FALSE()))</f>
        <v/>
      </c>
      <c r="AO114" s="808" t="str">
        <f aca="false">IF(AO112="","",VLOOKUP(AO112,'標準様式１シフト記号表（勤務時間帯）'!$D$6:$Z$47,23,FALSE()))</f>
        <v/>
      </c>
      <c r="AP114" s="806" t="str">
        <f aca="false">IF(AP112="","",VLOOKUP(AP112,'標準様式１シフト記号表（勤務時間帯）'!$D$6:$Z$47,23,FALSE()))</f>
        <v/>
      </c>
      <c r="AQ114" s="807" t="str">
        <f aca="false">IF(AQ112="","",VLOOKUP(AQ112,'標準様式１シフト記号表（勤務時間帯）'!$D$6:$Z$47,23,FALSE()))</f>
        <v/>
      </c>
      <c r="AR114" s="807" t="str">
        <f aca="false">IF(AR112="","",VLOOKUP(AR112,'標準様式１シフト記号表（勤務時間帯）'!$D$6:$Z$47,23,FALSE()))</f>
        <v/>
      </c>
      <c r="AS114" s="807" t="str">
        <f aca="false">IF(AS112="","",VLOOKUP(AS112,'標準様式１シフト記号表（勤務時間帯）'!$D$6:$Z$47,23,FALSE()))</f>
        <v/>
      </c>
      <c r="AT114" s="807" t="str">
        <f aca="false">IF(AT112="","",VLOOKUP(AT112,'標準様式１シフト記号表（勤務時間帯）'!$D$6:$Z$47,23,FALSE()))</f>
        <v/>
      </c>
      <c r="AU114" s="807" t="str">
        <f aca="false">IF(AU112="","",VLOOKUP(AU112,'標準様式１シフト記号表（勤務時間帯）'!$D$6:$Z$47,23,FALSE()))</f>
        <v/>
      </c>
      <c r="AV114" s="808" t="str">
        <f aca="false">IF(AV112="","",VLOOKUP(AV112,'標準様式１シフト記号表（勤務時間帯）'!$D$6:$Z$47,23,FALSE()))</f>
        <v/>
      </c>
      <c r="AW114" s="806" t="str">
        <f aca="false">IF(AW112="","",VLOOKUP(AW112,'標準様式１シフト記号表（勤務時間帯）'!$D$6:$Z$47,23,FALSE()))</f>
        <v/>
      </c>
      <c r="AX114" s="807" t="str">
        <f aca="false">IF(AX112="","",VLOOKUP(AX112,'標準様式１シフト記号表（勤務時間帯）'!$D$6:$Z$47,23,FALSE()))</f>
        <v/>
      </c>
      <c r="AY114" s="807" t="str">
        <f aca="false">IF(AY112="","",VLOOKUP(AY112,'標準様式１シフト記号表（勤務時間帯）'!$D$6:$Z$47,23,FALSE()))</f>
        <v/>
      </c>
      <c r="AZ114" s="809" t="n">
        <f aca="false">IF($BC$4="４週",SUM(U114:AV114),IF($BC$4="暦月",SUM(U114:AY114),""))</f>
        <v>0</v>
      </c>
      <c r="BA114" s="809"/>
      <c r="BB114" s="810" t="n">
        <f aca="false">IF($BC$4="４週",AZ114/4,IF($BC$4="暦月",(AZ114/($BC$9/7)),""))</f>
        <v>0</v>
      </c>
      <c r="BC114" s="810"/>
      <c r="BD114" s="826"/>
      <c r="BE114" s="826"/>
      <c r="BF114" s="826"/>
      <c r="BG114" s="826"/>
      <c r="BH114" s="826"/>
    </row>
    <row r="115" customFormat="false" ht="20.25" hidden="false" customHeight="true" outlineLevel="0" collapsed="false">
      <c r="B115" s="811"/>
      <c r="C115" s="812"/>
      <c r="D115" s="812"/>
      <c r="E115" s="812"/>
      <c r="F115" s="813"/>
      <c r="G115" s="814"/>
      <c r="H115" s="815"/>
      <c r="I115" s="815"/>
      <c r="J115" s="815"/>
      <c r="K115" s="815"/>
      <c r="L115" s="815"/>
      <c r="M115" s="816"/>
      <c r="N115" s="816"/>
      <c r="O115" s="816"/>
      <c r="P115" s="843" t="s">
        <v>671</v>
      </c>
      <c r="Q115" s="844"/>
      <c r="R115" s="844"/>
      <c r="S115" s="845"/>
      <c r="T115" s="846"/>
      <c r="U115" s="821"/>
      <c r="V115" s="822"/>
      <c r="W115" s="822"/>
      <c r="X115" s="822"/>
      <c r="Y115" s="822"/>
      <c r="Z115" s="822"/>
      <c r="AA115" s="823"/>
      <c r="AB115" s="821"/>
      <c r="AC115" s="822"/>
      <c r="AD115" s="822"/>
      <c r="AE115" s="822"/>
      <c r="AF115" s="822"/>
      <c r="AG115" s="822"/>
      <c r="AH115" s="823"/>
      <c r="AI115" s="821"/>
      <c r="AJ115" s="822"/>
      <c r="AK115" s="822"/>
      <c r="AL115" s="822"/>
      <c r="AM115" s="822"/>
      <c r="AN115" s="822"/>
      <c r="AO115" s="823"/>
      <c r="AP115" s="821"/>
      <c r="AQ115" s="822"/>
      <c r="AR115" s="822"/>
      <c r="AS115" s="822"/>
      <c r="AT115" s="822"/>
      <c r="AU115" s="822"/>
      <c r="AV115" s="823"/>
      <c r="AW115" s="821"/>
      <c r="AX115" s="822"/>
      <c r="AY115" s="822"/>
      <c r="AZ115" s="824"/>
      <c r="BA115" s="824"/>
      <c r="BB115" s="825"/>
      <c r="BC115" s="825"/>
      <c r="BD115" s="826"/>
      <c r="BE115" s="826"/>
      <c r="BF115" s="826"/>
      <c r="BG115" s="826"/>
      <c r="BH115" s="826"/>
    </row>
    <row r="116" customFormat="false" ht="20.25" hidden="false" customHeight="true" outlineLevel="0" collapsed="false">
      <c r="B116" s="787" t="n">
        <f aca="false">B113+1</f>
        <v>32</v>
      </c>
      <c r="C116" s="812"/>
      <c r="D116" s="812"/>
      <c r="E116" s="812"/>
      <c r="F116" s="788" t="n">
        <f aca="false">C115</f>
        <v>0</v>
      </c>
      <c r="G116" s="789"/>
      <c r="H116" s="815"/>
      <c r="I116" s="815"/>
      <c r="J116" s="815"/>
      <c r="K116" s="815"/>
      <c r="L116" s="815"/>
      <c r="M116" s="816"/>
      <c r="N116" s="816"/>
      <c r="O116" s="816"/>
      <c r="P116" s="790" t="s">
        <v>672</v>
      </c>
      <c r="Q116" s="791"/>
      <c r="R116" s="791"/>
      <c r="S116" s="792"/>
      <c r="T116" s="793"/>
      <c r="U116" s="794" t="str">
        <f aca="false">IF(U115="","",VLOOKUP(U115,'標準様式１シフト記号表（勤務時間帯）'!$D$6:$X$47,21,FALSE()))</f>
        <v/>
      </c>
      <c r="V116" s="795" t="str">
        <f aca="false">IF(V115="","",VLOOKUP(V115,'標準様式１シフト記号表（勤務時間帯）'!$D$6:$X$47,21,FALSE()))</f>
        <v/>
      </c>
      <c r="W116" s="795" t="str">
        <f aca="false">IF(W115="","",VLOOKUP(W115,'標準様式１シフト記号表（勤務時間帯）'!$D$6:$X$47,21,FALSE()))</f>
        <v/>
      </c>
      <c r="X116" s="795" t="str">
        <f aca="false">IF(X115="","",VLOOKUP(X115,'標準様式１シフト記号表（勤務時間帯）'!$D$6:$X$47,21,FALSE()))</f>
        <v/>
      </c>
      <c r="Y116" s="795" t="str">
        <f aca="false">IF(Y115="","",VLOOKUP(Y115,'標準様式１シフト記号表（勤務時間帯）'!$D$6:$X$47,21,FALSE()))</f>
        <v/>
      </c>
      <c r="Z116" s="795" t="str">
        <f aca="false">IF(Z115="","",VLOOKUP(Z115,'標準様式１シフト記号表（勤務時間帯）'!$D$6:$X$47,21,FALSE()))</f>
        <v/>
      </c>
      <c r="AA116" s="796" t="str">
        <f aca="false">IF(AA115="","",VLOOKUP(AA115,'標準様式１シフト記号表（勤務時間帯）'!$D$6:$X$47,21,FALSE()))</f>
        <v/>
      </c>
      <c r="AB116" s="794" t="str">
        <f aca="false">IF(AB115="","",VLOOKUP(AB115,'標準様式１シフト記号表（勤務時間帯）'!$D$6:$X$47,21,FALSE()))</f>
        <v/>
      </c>
      <c r="AC116" s="795" t="str">
        <f aca="false">IF(AC115="","",VLOOKUP(AC115,'標準様式１シフト記号表（勤務時間帯）'!$D$6:$X$47,21,FALSE()))</f>
        <v/>
      </c>
      <c r="AD116" s="795" t="str">
        <f aca="false">IF(AD115="","",VLOOKUP(AD115,'標準様式１シフト記号表（勤務時間帯）'!$D$6:$X$47,21,FALSE()))</f>
        <v/>
      </c>
      <c r="AE116" s="795" t="str">
        <f aca="false">IF(AE115="","",VLOOKUP(AE115,'標準様式１シフト記号表（勤務時間帯）'!$D$6:$X$47,21,FALSE()))</f>
        <v/>
      </c>
      <c r="AF116" s="795" t="str">
        <f aca="false">IF(AF115="","",VLOOKUP(AF115,'標準様式１シフト記号表（勤務時間帯）'!$D$6:$X$47,21,FALSE()))</f>
        <v/>
      </c>
      <c r="AG116" s="795" t="str">
        <f aca="false">IF(AG115="","",VLOOKUP(AG115,'標準様式１シフト記号表（勤務時間帯）'!$D$6:$X$47,21,FALSE()))</f>
        <v/>
      </c>
      <c r="AH116" s="796" t="str">
        <f aca="false">IF(AH115="","",VLOOKUP(AH115,'標準様式１シフト記号表（勤務時間帯）'!$D$6:$X$47,21,FALSE()))</f>
        <v/>
      </c>
      <c r="AI116" s="794" t="str">
        <f aca="false">IF(AI115="","",VLOOKUP(AI115,'標準様式１シフト記号表（勤務時間帯）'!$D$6:$X$47,21,FALSE()))</f>
        <v/>
      </c>
      <c r="AJ116" s="795" t="str">
        <f aca="false">IF(AJ115="","",VLOOKUP(AJ115,'標準様式１シフト記号表（勤務時間帯）'!$D$6:$X$47,21,FALSE()))</f>
        <v/>
      </c>
      <c r="AK116" s="795" t="str">
        <f aca="false">IF(AK115="","",VLOOKUP(AK115,'標準様式１シフト記号表（勤務時間帯）'!$D$6:$X$47,21,FALSE()))</f>
        <v/>
      </c>
      <c r="AL116" s="795" t="str">
        <f aca="false">IF(AL115="","",VLOOKUP(AL115,'標準様式１シフト記号表（勤務時間帯）'!$D$6:$X$47,21,FALSE()))</f>
        <v/>
      </c>
      <c r="AM116" s="795" t="str">
        <f aca="false">IF(AM115="","",VLOOKUP(AM115,'標準様式１シフト記号表（勤務時間帯）'!$D$6:$X$47,21,FALSE()))</f>
        <v/>
      </c>
      <c r="AN116" s="795" t="str">
        <f aca="false">IF(AN115="","",VLOOKUP(AN115,'標準様式１シフト記号表（勤務時間帯）'!$D$6:$X$47,21,FALSE()))</f>
        <v/>
      </c>
      <c r="AO116" s="796" t="str">
        <f aca="false">IF(AO115="","",VLOOKUP(AO115,'標準様式１シフト記号表（勤務時間帯）'!$D$6:$X$47,21,FALSE()))</f>
        <v/>
      </c>
      <c r="AP116" s="794" t="str">
        <f aca="false">IF(AP115="","",VLOOKUP(AP115,'標準様式１シフト記号表（勤務時間帯）'!$D$6:$X$47,21,FALSE()))</f>
        <v/>
      </c>
      <c r="AQ116" s="795" t="str">
        <f aca="false">IF(AQ115="","",VLOOKUP(AQ115,'標準様式１シフト記号表（勤務時間帯）'!$D$6:$X$47,21,FALSE()))</f>
        <v/>
      </c>
      <c r="AR116" s="795" t="str">
        <f aca="false">IF(AR115="","",VLOOKUP(AR115,'標準様式１シフト記号表（勤務時間帯）'!$D$6:$X$47,21,FALSE()))</f>
        <v/>
      </c>
      <c r="AS116" s="795" t="str">
        <f aca="false">IF(AS115="","",VLOOKUP(AS115,'標準様式１シフト記号表（勤務時間帯）'!$D$6:$X$47,21,FALSE()))</f>
        <v/>
      </c>
      <c r="AT116" s="795" t="str">
        <f aca="false">IF(AT115="","",VLOOKUP(AT115,'標準様式１シフト記号表（勤務時間帯）'!$D$6:$X$47,21,FALSE()))</f>
        <v/>
      </c>
      <c r="AU116" s="795" t="str">
        <f aca="false">IF(AU115="","",VLOOKUP(AU115,'標準様式１シフト記号表（勤務時間帯）'!$D$6:$X$47,21,FALSE()))</f>
        <v/>
      </c>
      <c r="AV116" s="796" t="str">
        <f aca="false">IF(AV115="","",VLOOKUP(AV115,'標準様式１シフト記号表（勤務時間帯）'!$D$6:$X$47,21,FALSE()))</f>
        <v/>
      </c>
      <c r="AW116" s="794" t="str">
        <f aca="false">IF(AW115="","",VLOOKUP(AW115,'標準様式１シフト記号表（勤務時間帯）'!$D$6:$X$47,21,FALSE()))</f>
        <v/>
      </c>
      <c r="AX116" s="795" t="str">
        <f aca="false">IF(AX115="","",VLOOKUP(AX115,'標準様式１シフト記号表（勤務時間帯）'!$D$6:$X$47,21,FALSE()))</f>
        <v/>
      </c>
      <c r="AY116" s="795" t="str">
        <f aca="false">IF(AY115="","",VLOOKUP(AY115,'標準様式１シフト記号表（勤務時間帯）'!$D$6:$X$47,21,FALSE()))</f>
        <v/>
      </c>
      <c r="AZ116" s="797" t="n">
        <f aca="false">IF($BC$4="４週",SUM(U116:AV116),IF($BC$4="暦月",SUM(U116:AY116),""))</f>
        <v>0</v>
      </c>
      <c r="BA116" s="797"/>
      <c r="BB116" s="798" t="n">
        <f aca="false">IF($BC$4="４週",AZ116/4,IF($BC$4="暦月",(AZ116/($BC$9/7)),""))</f>
        <v>0</v>
      </c>
      <c r="BC116" s="798"/>
      <c r="BD116" s="826"/>
      <c r="BE116" s="826"/>
      <c r="BF116" s="826"/>
      <c r="BG116" s="826"/>
      <c r="BH116" s="826"/>
    </row>
    <row r="117" customFormat="false" ht="20.25" hidden="false" customHeight="true" outlineLevel="0" collapsed="false">
      <c r="B117" s="799"/>
      <c r="C117" s="812"/>
      <c r="D117" s="812"/>
      <c r="E117" s="812"/>
      <c r="F117" s="800"/>
      <c r="G117" s="801" t="n">
        <f aca="false">C115</f>
        <v>0</v>
      </c>
      <c r="H117" s="815"/>
      <c r="I117" s="815"/>
      <c r="J117" s="815"/>
      <c r="K117" s="815"/>
      <c r="L117" s="815"/>
      <c r="M117" s="816"/>
      <c r="N117" s="816"/>
      <c r="O117" s="816"/>
      <c r="P117" s="884" t="s">
        <v>673</v>
      </c>
      <c r="Q117" s="803"/>
      <c r="R117" s="803"/>
      <c r="S117" s="832"/>
      <c r="T117" s="833"/>
      <c r="U117" s="806" t="str">
        <f aca="false">IF(U115="","",VLOOKUP(U115,'標準様式１シフト記号表（勤務時間帯）'!$D$6:$Z$47,23,FALSE()))</f>
        <v/>
      </c>
      <c r="V117" s="807" t="str">
        <f aca="false">IF(V115="","",VLOOKUP(V115,'標準様式１シフト記号表（勤務時間帯）'!$D$6:$Z$47,23,FALSE()))</f>
        <v/>
      </c>
      <c r="W117" s="807" t="str">
        <f aca="false">IF(W115="","",VLOOKUP(W115,'標準様式１シフト記号表（勤務時間帯）'!$D$6:$Z$47,23,FALSE()))</f>
        <v/>
      </c>
      <c r="X117" s="807" t="str">
        <f aca="false">IF(X115="","",VLOOKUP(X115,'標準様式１シフト記号表（勤務時間帯）'!$D$6:$Z$47,23,FALSE()))</f>
        <v/>
      </c>
      <c r="Y117" s="807" t="str">
        <f aca="false">IF(Y115="","",VLOOKUP(Y115,'標準様式１シフト記号表（勤務時間帯）'!$D$6:$Z$47,23,FALSE()))</f>
        <v/>
      </c>
      <c r="Z117" s="807" t="str">
        <f aca="false">IF(Z115="","",VLOOKUP(Z115,'標準様式１シフト記号表（勤務時間帯）'!$D$6:$Z$47,23,FALSE()))</f>
        <v/>
      </c>
      <c r="AA117" s="808" t="str">
        <f aca="false">IF(AA115="","",VLOOKUP(AA115,'標準様式１シフト記号表（勤務時間帯）'!$D$6:$Z$47,23,FALSE()))</f>
        <v/>
      </c>
      <c r="AB117" s="806" t="str">
        <f aca="false">IF(AB115="","",VLOOKUP(AB115,'標準様式１シフト記号表（勤務時間帯）'!$D$6:$Z$47,23,FALSE()))</f>
        <v/>
      </c>
      <c r="AC117" s="807" t="str">
        <f aca="false">IF(AC115="","",VLOOKUP(AC115,'標準様式１シフト記号表（勤務時間帯）'!$D$6:$Z$47,23,FALSE()))</f>
        <v/>
      </c>
      <c r="AD117" s="807" t="str">
        <f aca="false">IF(AD115="","",VLOOKUP(AD115,'標準様式１シフト記号表（勤務時間帯）'!$D$6:$Z$47,23,FALSE()))</f>
        <v/>
      </c>
      <c r="AE117" s="807" t="str">
        <f aca="false">IF(AE115="","",VLOOKUP(AE115,'標準様式１シフト記号表（勤務時間帯）'!$D$6:$Z$47,23,FALSE()))</f>
        <v/>
      </c>
      <c r="AF117" s="807" t="str">
        <f aca="false">IF(AF115="","",VLOOKUP(AF115,'標準様式１シフト記号表（勤務時間帯）'!$D$6:$Z$47,23,FALSE()))</f>
        <v/>
      </c>
      <c r="AG117" s="807" t="str">
        <f aca="false">IF(AG115="","",VLOOKUP(AG115,'標準様式１シフト記号表（勤務時間帯）'!$D$6:$Z$47,23,FALSE()))</f>
        <v/>
      </c>
      <c r="AH117" s="808" t="str">
        <f aca="false">IF(AH115="","",VLOOKUP(AH115,'標準様式１シフト記号表（勤務時間帯）'!$D$6:$Z$47,23,FALSE()))</f>
        <v/>
      </c>
      <c r="AI117" s="806" t="str">
        <f aca="false">IF(AI115="","",VLOOKUP(AI115,'標準様式１シフト記号表（勤務時間帯）'!$D$6:$Z$47,23,FALSE()))</f>
        <v/>
      </c>
      <c r="AJ117" s="807" t="str">
        <f aca="false">IF(AJ115="","",VLOOKUP(AJ115,'標準様式１シフト記号表（勤務時間帯）'!$D$6:$Z$47,23,FALSE()))</f>
        <v/>
      </c>
      <c r="AK117" s="807" t="str">
        <f aca="false">IF(AK115="","",VLOOKUP(AK115,'標準様式１シフト記号表（勤務時間帯）'!$D$6:$Z$47,23,FALSE()))</f>
        <v/>
      </c>
      <c r="AL117" s="807" t="str">
        <f aca="false">IF(AL115="","",VLOOKUP(AL115,'標準様式１シフト記号表（勤務時間帯）'!$D$6:$Z$47,23,FALSE()))</f>
        <v/>
      </c>
      <c r="AM117" s="807" t="str">
        <f aca="false">IF(AM115="","",VLOOKUP(AM115,'標準様式１シフト記号表（勤務時間帯）'!$D$6:$Z$47,23,FALSE()))</f>
        <v/>
      </c>
      <c r="AN117" s="807" t="str">
        <f aca="false">IF(AN115="","",VLOOKUP(AN115,'標準様式１シフト記号表（勤務時間帯）'!$D$6:$Z$47,23,FALSE()))</f>
        <v/>
      </c>
      <c r="AO117" s="808" t="str">
        <f aca="false">IF(AO115="","",VLOOKUP(AO115,'標準様式１シフト記号表（勤務時間帯）'!$D$6:$Z$47,23,FALSE()))</f>
        <v/>
      </c>
      <c r="AP117" s="806" t="str">
        <f aca="false">IF(AP115="","",VLOOKUP(AP115,'標準様式１シフト記号表（勤務時間帯）'!$D$6:$Z$47,23,FALSE()))</f>
        <v/>
      </c>
      <c r="AQ117" s="807" t="str">
        <f aca="false">IF(AQ115="","",VLOOKUP(AQ115,'標準様式１シフト記号表（勤務時間帯）'!$D$6:$Z$47,23,FALSE()))</f>
        <v/>
      </c>
      <c r="AR117" s="807" t="str">
        <f aca="false">IF(AR115="","",VLOOKUP(AR115,'標準様式１シフト記号表（勤務時間帯）'!$D$6:$Z$47,23,FALSE()))</f>
        <v/>
      </c>
      <c r="AS117" s="807" t="str">
        <f aca="false">IF(AS115="","",VLOOKUP(AS115,'標準様式１シフト記号表（勤務時間帯）'!$D$6:$Z$47,23,FALSE()))</f>
        <v/>
      </c>
      <c r="AT117" s="807" t="str">
        <f aca="false">IF(AT115="","",VLOOKUP(AT115,'標準様式１シフト記号表（勤務時間帯）'!$D$6:$Z$47,23,FALSE()))</f>
        <v/>
      </c>
      <c r="AU117" s="807" t="str">
        <f aca="false">IF(AU115="","",VLOOKUP(AU115,'標準様式１シフト記号表（勤務時間帯）'!$D$6:$Z$47,23,FALSE()))</f>
        <v/>
      </c>
      <c r="AV117" s="808" t="str">
        <f aca="false">IF(AV115="","",VLOOKUP(AV115,'標準様式１シフト記号表（勤務時間帯）'!$D$6:$Z$47,23,FALSE()))</f>
        <v/>
      </c>
      <c r="AW117" s="806" t="str">
        <f aca="false">IF(AW115="","",VLOOKUP(AW115,'標準様式１シフト記号表（勤務時間帯）'!$D$6:$Z$47,23,FALSE()))</f>
        <v/>
      </c>
      <c r="AX117" s="807" t="str">
        <f aca="false">IF(AX115="","",VLOOKUP(AX115,'標準様式１シフト記号表（勤務時間帯）'!$D$6:$Z$47,23,FALSE()))</f>
        <v/>
      </c>
      <c r="AY117" s="807" t="str">
        <f aca="false">IF(AY115="","",VLOOKUP(AY115,'標準様式１シフト記号表（勤務時間帯）'!$D$6:$Z$47,23,FALSE()))</f>
        <v/>
      </c>
      <c r="AZ117" s="809" t="n">
        <f aca="false">IF($BC$4="４週",SUM(U117:AV117),IF($BC$4="暦月",SUM(U117:AY117),""))</f>
        <v>0</v>
      </c>
      <c r="BA117" s="809"/>
      <c r="BB117" s="810" t="n">
        <f aca="false">IF($BC$4="４週",AZ117/4,IF($BC$4="暦月",(AZ117/($BC$9/7)),""))</f>
        <v>0</v>
      </c>
      <c r="BC117" s="810"/>
      <c r="BD117" s="826"/>
      <c r="BE117" s="826"/>
      <c r="BF117" s="826"/>
      <c r="BG117" s="826"/>
      <c r="BH117" s="826"/>
    </row>
    <row r="118" customFormat="false" ht="20.25" hidden="false" customHeight="true" outlineLevel="0" collapsed="false">
      <c r="B118" s="811"/>
      <c r="C118" s="812"/>
      <c r="D118" s="812"/>
      <c r="E118" s="812"/>
      <c r="F118" s="813"/>
      <c r="G118" s="814"/>
      <c r="H118" s="815"/>
      <c r="I118" s="815"/>
      <c r="J118" s="815"/>
      <c r="K118" s="815"/>
      <c r="L118" s="815"/>
      <c r="M118" s="816"/>
      <c r="N118" s="816"/>
      <c r="O118" s="816"/>
      <c r="P118" s="843" t="s">
        <v>671</v>
      </c>
      <c r="Q118" s="844"/>
      <c r="R118" s="844"/>
      <c r="S118" s="845"/>
      <c r="T118" s="846"/>
      <c r="U118" s="821"/>
      <c r="V118" s="822"/>
      <c r="W118" s="822"/>
      <c r="X118" s="822"/>
      <c r="Y118" s="822"/>
      <c r="Z118" s="822"/>
      <c r="AA118" s="823"/>
      <c r="AB118" s="821"/>
      <c r="AC118" s="822"/>
      <c r="AD118" s="822"/>
      <c r="AE118" s="822"/>
      <c r="AF118" s="822"/>
      <c r="AG118" s="822"/>
      <c r="AH118" s="823"/>
      <c r="AI118" s="821"/>
      <c r="AJ118" s="822"/>
      <c r="AK118" s="822"/>
      <c r="AL118" s="822"/>
      <c r="AM118" s="822"/>
      <c r="AN118" s="822"/>
      <c r="AO118" s="823"/>
      <c r="AP118" s="821"/>
      <c r="AQ118" s="822"/>
      <c r="AR118" s="822"/>
      <c r="AS118" s="822"/>
      <c r="AT118" s="822"/>
      <c r="AU118" s="822"/>
      <c r="AV118" s="823"/>
      <c r="AW118" s="821"/>
      <c r="AX118" s="822"/>
      <c r="AY118" s="822"/>
      <c r="AZ118" s="824"/>
      <c r="BA118" s="824"/>
      <c r="BB118" s="825"/>
      <c r="BC118" s="825"/>
      <c r="BD118" s="826"/>
      <c r="BE118" s="826"/>
      <c r="BF118" s="826"/>
      <c r="BG118" s="826"/>
      <c r="BH118" s="826"/>
    </row>
    <row r="119" customFormat="false" ht="20.25" hidden="false" customHeight="true" outlineLevel="0" collapsed="false">
      <c r="B119" s="787" t="n">
        <f aca="false">B116+1</f>
        <v>33</v>
      </c>
      <c r="C119" s="812"/>
      <c r="D119" s="812"/>
      <c r="E119" s="812"/>
      <c r="F119" s="788" t="n">
        <f aca="false">C118</f>
        <v>0</v>
      </c>
      <c r="G119" s="789"/>
      <c r="H119" s="815"/>
      <c r="I119" s="815"/>
      <c r="J119" s="815"/>
      <c r="K119" s="815"/>
      <c r="L119" s="815"/>
      <c r="M119" s="816"/>
      <c r="N119" s="816"/>
      <c r="O119" s="816"/>
      <c r="P119" s="790" t="s">
        <v>672</v>
      </c>
      <c r="Q119" s="791"/>
      <c r="R119" s="791"/>
      <c r="S119" s="792"/>
      <c r="T119" s="793"/>
      <c r="U119" s="794" t="str">
        <f aca="false">IF(U118="","",VLOOKUP(U118,'標準様式１シフト記号表（勤務時間帯）'!$D$6:$X$47,21,FALSE()))</f>
        <v/>
      </c>
      <c r="V119" s="795" t="str">
        <f aca="false">IF(V118="","",VLOOKUP(V118,'標準様式１シフト記号表（勤務時間帯）'!$D$6:$X$47,21,FALSE()))</f>
        <v/>
      </c>
      <c r="W119" s="795" t="str">
        <f aca="false">IF(W118="","",VLOOKUP(W118,'標準様式１シフト記号表（勤務時間帯）'!$D$6:$X$47,21,FALSE()))</f>
        <v/>
      </c>
      <c r="X119" s="795" t="str">
        <f aca="false">IF(X118="","",VLOOKUP(X118,'標準様式１シフト記号表（勤務時間帯）'!$D$6:$X$47,21,FALSE()))</f>
        <v/>
      </c>
      <c r="Y119" s="795" t="str">
        <f aca="false">IF(Y118="","",VLOOKUP(Y118,'標準様式１シフト記号表（勤務時間帯）'!$D$6:$X$47,21,FALSE()))</f>
        <v/>
      </c>
      <c r="Z119" s="795" t="str">
        <f aca="false">IF(Z118="","",VLOOKUP(Z118,'標準様式１シフト記号表（勤務時間帯）'!$D$6:$X$47,21,FALSE()))</f>
        <v/>
      </c>
      <c r="AA119" s="796" t="str">
        <f aca="false">IF(AA118="","",VLOOKUP(AA118,'標準様式１シフト記号表（勤務時間帯）'!$D$6:$X$47,21,FALSE()))</f>
        <v/>
      </c>
      <c r="AB119" s="794" t="str">
        <f aca="false">IF(AB118="","",VLOOKUP(AB118,'標準様式１シフト記号表（勤務時間帯）'!$D$6:$X$47,21,FALSE()))</f>
        <v/>
      </c>
      <c r="AC119" s="795" t="str">
        <f aca="false">IF(AC118="","",VLOOKUP(AC118,'標準様式１シフト記号表（勤務時間帯）'!$D$6:$X$47,21,FALSE()))</f>
        <v/>
      </c>
      <c r="AD119" s="795" t="str">
        <f aca="false">IF(AD118="","",VLOOKUP(AD118,'標準様式１シフト記号表（勤務時間帯）'!$D$6:$X$47,21,FALSE()))</f>
        <v/>
      </c>
      <c r="AE119" s="795" t="str">
        <f aca="false">IF(AE118="","",VLOOKUP(AE118,'標準様式１シフト記号表（勤務時間帯）'!$D$6:$X$47,21,FALSE()))</f>
        <v/>
      </c>
      <c r="AF119" s="795" t="str">
        <f aca="false">IF(AF118="","",VLOOKUP(AF118,'標準様式１シフト記号表（勤務時間帯）'!$D$6:$X$47,21,FALSE()))</f>
        <v/>
      </c>
      <c r="AG119" s="795" t="str">
        <f aca="false">IF(AG118="","",VLOOKUP(AG118,'標準様式１シフト記号表（勤務時間帯）'!$D$6:$X$47,21,FALSE()))</f>
        <v/>
      </c>
      <c r="AH119" s="796" t="str">
        <f aca="false">IF(AH118="","",VLOOKUP(AH118,'標準様式１シフト記号表（勤務時間帯）'!$D$6:$X$47,21,FALSE()))</f>
        <v/>
      </c>
      <c r="AI119" s="794" t="str">
        <f aca="false">IF(AI118="","",VLOOKUP(AI118,'標準様式１シフト記号表（勤務時間帯）'!$D$6:$X$47,21,FALSE()))</f>
        <v/>
      </c>
      <c r="AJ119" s="795" t="str">
        <f aca="false">IF(AJ118="","",VLOOKUP(AJ118,'標準様式１シフト記号表（勤務時間帯）'!$D$6:$X$47,21,FALSE()))</f>
        <v/>
      </c>
      <c r="AK119" s="795" t="str">
        <f aca="false">IF(AK118="","",VLOOKUP(AK118,'標準様式１シフト記号表（勤務時間帯）'!$D$6:$X$47,21,FALSE()))</f>
        <v/>
      </c>
      <c r="AL119" s="795" t="str">
        <f aca="false">IF(AL118="","",VLOOKUP(AL118,'標準様式１シフト記号表（勤務時間帯）'!$D$6:$X$47,21,FALSE()))</f>
        <v/>
      </c>
      <c r="AM119" s="795" t="str">
        <f aca="false">IF(AM118="","",VLOOKUP(AM118,'標準様式１シフト記号表（勤務時間帯）'!$D$6:$X$47,21,FALSE()))</f>
        <v/>
      </c>
      <c r="AN119" s="795" t="str">
        <f aca="false">IF(AN118="","",VLOOKUP(AN118,'標準様式１シフト記号表（勤務時間帯）'!$D$6:$X$47,21,FALSE()))</f>
        <v/>
      </c>
      <c r="AO119" s="796" t="str">
        <f aca="false">IF(AO118="","",VLOOKUP(AO118,'標準様式１シフト記号表（勤務時間帯）'!$D$6:$X$47,21,FALSE()))</f>
        <v/>
      </c>
      <c r="AP119" s="794" t="str">
        <f aca="false">IF(AP118="","",VLOOKUP(AP118,'標準様式１シフト記号表（勤務時間帯）'!$D$6:$X$47,21,FALSE()))</f>
        <v/>
      </c>
      <c r="AQ119" s="795" t="str">
        <f aca="false">IF(AQ118="","",VLOOKUP(AQ118,'標準様式１シフト記号表（勤務時間帯）'!$D$6:$X$47,21,FALSE()))</f>
        <v/>
      </c>
      <c r="AR119" s="795" t="str">
        <f aca="false">IF(AR118="","",VLOOKUP(AR118,'標準様式１シフト記号表（勤務時間帯）'!$D$6:$X$47,21,FALSE()))</f>
        <v/>
      </c>
      <c r="AS119" s="795" t="str">
        <f aca="false">IF(AS118="","",VLOOKUP(AS118,'標準様式１シフト記号表（勤務時間帯）'!$D$6:$X$47,21,FALSE()))</f>
        <v/>
      </c>
      <c r="AT119" s="795" t="str">
        <f aca="false">IF(AT118="","",VLOOKUP(AT118,'標準様式１シフト記号表（勤務時間帯）'!$D$6:$X$47,21,FALSE()))</f>
        <v/>
      </c>
      <c r="AU119" s="795" t="str">
        <f aca="false">IF(AU118="","",VLOOKUP(AU118,'標準様式１シフト記号表（勤務時間帯）'!$D$6:$X$47,21,FALSE()))</f>
        <v/>
      </c>
      <c r="AV119" s="796" t="str">
        <f aca="false">IF(AV118="","",VLOOKUP(AV118,'標準様式１シフト記号表（勤務時間帯）'!$D$6:$X$47,21,FALSE()))</f>
        <v/>
      </c>
      <c r="AW119" s="794" t="str">
        <f aca="false">IF(AW118="","",VLOOKUP(AW118,'標準様式１シフト記号表（勤務時間帯）'!$D$6:$X$47,21,FALSE()))</f>
        <v/>
      </c>
      <c r="AX119" s="795" t="str">
        <f aca="false">IF(AX118="","",VLOOKUP(AX118,'標準様式１シフト記号表（勤務時間帯）'!$D$6:$X$47,21,FALSE()))</f>
        <v/>
      </c>
      <c r="AY119" s="795" t="str">
        <f aca="false">IF(AY118="","",VLOOKUP(AY118,'標準様式１シフト記号表（勤務時間帯）'!$D$6:$X$47,21,FALSE()))</f>
        <v/>
      </c>
      <c r="AZ119" s="797" t="n">
        <f aca="false">IF($BC$4="４週",SUM(U119:AV119),IF($BC$4="暦月",SUM(U119:AY119),""))</f>
        <v>0</v>
      </c>
      <c r="BA119" s="797"/>
      <c r="BB119" s="798" t="n">
        <f aca="false">IF($BC$4="４週",AZ119/4,IF($BC$4="暦月",(AZ119/($BC$9/7)),""))</f>
        <v>0</v>
      </c>
      <c r="BC119" s="798"/>
      <c r="BD119" s="826"/>
      <c r="BE119" s="826"/>
      <c r="BF119" s="826"/>
      <c r="BG119" s="826"/>
      <c r="BH119" s="826"/>
    </row>
    <row r="120" customFormat="false" ht="20.25" hidden="false" customHeight="true" outlineLevel="0" collapsed="false">
      <c r="B120" s="799"/>
      <c r="C120" s="812"/>
      <c r="D120" s="812"/>
      <c r="E120" s="812"/>
      <c r="F120" s="800"/>
      <c r="G120" s="801" t="n">
        <f aca="false">C118</f>
        <v>0</v>
      </c>
      <c r="H120" s="815"/>
      <c r="I120" s="815"/>
      <c r="J120" s="815"/>
      <c r="K120" s="815"/>
      <c r="L120" s="815"/>
      <c r="M120" s="816"/>
      <c r="N120" s="816"/>
      <c r="O120" s="816"/>
      <c r="P120" s="884" t="s">
        <v>673</v>
      </c>
      <c r="Q120" s="803"/>
      <c r="R120" s="803"/>
      <c r="S120" s="832"/>
      <c r="T120" s="833"/>
      <c r="U120" s="806" t="str">
        <f aca="false">IF(U118="","",VLOOKUP(U118,'標準様式１シフト記号表（勤務時間帯）'!$D$6:$Z$47,23,FALSE()))</f>
        <v/>
      </c>
      <c r="V120" s="807" t="str">
        <f aca="false">IF(V118="","",VLOOKUP(V118,'標準様式１シフト記号表（勤務時間帯）'!$D$6:$Z$47,23,FALSE()))</f>
        <v/>
      </c>
      <c r="W120" s="807" t="str">
        <f aca="false">IF(W118="","",VLOOKUP(W118,'標準様式１シフト記号表（勤務時間帯）'!$D$6:$Z$47,23,FALSE()))</f>
        <v/>
      </c>
      <c r="X120" s="807" t="str">
        <f aca="false">IF(X118="","",VLOOKUP(X118,'標準様式１シフト記号表（勤務時間帯）'!$D$6:$Z$47,23,FALSE()))</f>
        <v/>
      </c>
      <c r="Y120" s="807" t="str">
        <f aca="false">IF(Y118="","",VLOOKUP(Y118,'標準様式１シフト記号表（勤務時間帯）'!$D$6:$Z$47,23,FALSE()))</f>
        <v/>
      </c>
      <c r="Z120" s="807" t="str">
        <f aca="false">IF(Z118="","",VLOOKUP(Z118,'標準様式１シフト記号表（勤務時間帯）'!$D$6:$Z$47,23,FALSE()))</f>
        <v/>
      </c>
      <c r="AA120" s="808" t="str">
        <f aca="false">IF(AA118="","",VLOOKUP(AA118,'標準様式１シフト記号表（勤務時間帯）'!$D$6:$Z$47,23,FALSE()))</f>
        <v/>
      </c>
      <c r="AB120" s="806" t="str">
        <f aca="false">IF(AB118="","",VLOOKUP(AB118,'標準様式１シフト記号表（勤務時間帯）'!$D$6:$Z$47,23,FALSE()))</f>
        <v/>
      </c>
      <c r="AC120" s="807" t="str">
        <f aca="false">IF(AC118="","",VLOOKUP(AC118,'標準様式１シフト記号表（勤務時間帯）'!$D$6:$Z$47,23,FALSE()))</f>
        <v/>
      </c>
      <c r="AD120" s="807" t="str">
        <f aca="false">IF(AD118="","",VLOOKUP(AD118,'標準様式１シフト記号表（勤務時間帯）'!$D$6:$Z$47,23,FALSE()))</f>
        <v/>
      </c>
      <c r="AE120" s="807" t="str">
        <f aca="false">IF(AE118="","",VLOOKUP(AE118,'標準様式１シフト記号表（勤務時間帯）'!$D$6:$Z$47,23,FALSE()))</f>
        <v/>
      </c>
      <c r="AF120" s="807" t="str">
        <f aca="false">IF(AF118="","",VLOOKUP(AF118,'標準様式１シフト記号表（勤務時間帯）'!$D$6:$Z$47,23,FALSE()))</f>
        <v/>
      </c>
      <c r="AG120" s="807" t="str">
        <f aca="false">IF(AG118="","",VLOOKUP(AG118,'標準様式１シフト記号表（勤務時間帯）'!$D$6:$Z$47,23,FALSE()))</f>
        <v/>
      </c>
      <c r="AH120" s="808" t="str">
        <f aca="false">IF(AH118="","",VLOOKUP(AH118,'標準様式１シフト記号表（勤務時間帯）'!$D$6:$Z$47,23,FALSE()))</f>
        <v/>
      </c>
      <c r="AI120" s="806" t="str">
        <f aca="false">IF(AI118="","",VLOOKUP(AI118,'標準様式１シフト記号表（勤務時間帯）'!$D$6:$Z$47,23,FALSE()))</f>
        <v/>
      </c>
      <c r="AJ120" s="807" t="str">
        <f aca="false">IF(AJ118="","",VLOOKUP(AJ118,'標準様式１シフト記号表（勤務時間帯）'!$D$6:$Z$47,23,FALSE()))</f>
        <v/>
      </c>
      <c r="AK120" s="807" t="str">
        <f aca="false">IF(AK118="","",VLOOKUP(AK118,'標準様式１シフト記号表（勤務時間帯）'!$D$6:$Z$47,23,FALSE()))</f>
        <v/>
      </c>
      <c r="AL120" s="807" t="str">
        <f aca="false">IF(AL118="","",VLOOKUP(AL118,'標準様式１シフト記号表（勤務時間帯）'!$D$6:$Z$47,23,FALSE()))</f>
        <v/>
      </c>
      <c r="AM120" s="807" t="str">
        <f aca="false">IF(AM118="","",VLOOKUP(AM118,'標準様式１シフト記号表（勤務時間帯）'!$D$6:$Z$47,23,FALSE()))</f>
        <v/>
      </c>
      <c r="AN120" s="807" t="str">
        <f aca="false">IF(AN118="","",VLOOKUP(AN118,'標準様式１シフト記号表（勤務時間帯）'!$D$6:$Z$47,23,FALSE()))</f>
        <v/>
      </c>
      <c r="AO120" s="808" t="str">
        <f aca="false">IF(AO118="","",VLOOKUP(AO118,'標準様式１シフト記号表（勤務時間帯）'!$D$6:$Z$47,23,FALSE()))</f>
        <v/>
      </c>
      <c r="AP120" s="806" t="str">
        <f aca="false">IF(AP118="","",VLOOKUP(AP118,'標準様式１シフト記号表（勤務時間帯）'!$D$6:$Z$47,23,FALSE()))</f>
        <v/>
      </c>
      <c r="AQ120" s="807" t="str">
        <f aca="false">IF(AQ118="","",VLOOKUP(AQ118,'標準様式１シフト記号表（勤務時間帯）'!$D$6:$Z$47,23,FALSE()))</f>
        <v/>
      </c>
      <c r="AR120" s="807" t="str">
        <f aca="false">IF(AR118="","",VLOOKUP(AR118,'標準様式１シフト記号表（勤務時間帯）'!$D$6:$Z$47,23,FALSE()))</f>
        <v/>
      </c>
      <c r="AS120" s="807" t="str">
        <f aca="false">IF(AS118="","",VLOOKUP(AS118,'標準様式１シフト記号表（勤務時間帯）'!$D$6:$Z$47,23,FALSE()))</f>
        <v/>
      </c>
      <c r="AT120" s="807" t="str">
        <f aca="false">IF(AT118="","",VLOOKUP(AT118,'標準様式１シフト記号表（勤務時間帯）'!$D$6:$Z$47,23,FALSE()))</f>
        <v/>
      </c>
      <c r="AU120" s="807" t="str">
        <f aca="false">IF(AU118="","",VLOOKUP(AU118,'標準様式１シフト記号表（勤務時間帯）'!$D$6:$Z$47,23,FALSE()))</f>
        <v/>
      </c>
      <c r="AV120" s="808" t="str">
        <f aca="false">IF(AV118="","",VLOOKUP(AV118,'標準様式１シフト記号表（勤務時間帯）'!$D$6:$Z$47,23,FALSE()))</f>
        <v/>
      </c>
      <c r="AW120" s="806" t="str">
        <f aca="false">IF(AW118="","",VLOOKUP(AW118,'標準様式１シフト記号表（勤務時間帯）'!$D$6:$Z$47,23,FALSE()))</f>
        <v/>
      </c>
      <c r="AX120" s="807" t="str">
        <f aca="false">IF(AX118="","",VLOOKUP(AX118,'標準様式１シフト記号表（勤務時間帯）'!$D$6:$Z$47,23,FALSE()))</f>
        <v/>
      </c>
      <c r="AY120" s="807" t="str">
        <f aca="false">IF(AY118="","",VLOOKUP(AY118,'標準様式１シフト記号表（勤務時間帯）'!$D$6:$Z$47,23,FALSE()))</f>
        <v/>
      </c>
      <c r="AZ120" s="809" t="n">
        <f aca="false">IF($BC$4="４週",SUM(U120:AV120),IF($BC$4="暦月",SUM(U120:AY120),""))</f>
        <v>0</v>
      </c>
      <c r="BA120" s="809"/>
      <c r="BB120" s="810" t="n">
        <f aca="false">IF($BC$4="４週",AZ120/4,IF($BC$4="暦月",(AZ120/($BC$9/7)),""))</f>
        <v>0</v>
      </c>
      <c r="BC120" s="810"/>
      <c r="BD120" s="826"/>
      <c r="BE120" s="826"/>
      <c r="BF120" s="826"/>
      <c r="BG120" s="826"/>
      <c r="BH120" s="826"/>
    </row>
    <row r="121" customFormat="false" ht="20.25" hidden="false" customHeight="true" outlineLevel="0" collapsed="false">
      <c r="B121" s="811"/>
      <c r="C121" s="812"/>
      <c r="D121" s="812"/>
      <c r="E121" s="812"/>
      <c r="F121" s="813"/>
      <c r="G121" s="814"/>
      <c r="H121" s="815"/>
      <c r="I121" s="815"/>
      <c r="J121" s="815"/>
      <c r="K121" s="815"/>
      <c r="L121" s="815"/>
      <c r="M121" s="816"/>
      <c r="N121" s="816"/>
      <c r="O121" s="816"/>
      <c r="P121" s="843" t="s">
        <v>671</v>
      </c>
      <c r="Q121" s="844"/>
      <c r="R121" s="844"/>
      <c r="S121" s="845"/>
      <c r="T121" s="846"/>
      <c r="U121" s="821"/>
      <c r="V121" s="822"/>
      <c r="W121" s="822"/>
      <c r="X121" s="822"/>
      <c r="Y121" s="822"/>
      <c r="Z121" s="822"/>
      <c r="AA121" s="823"/>
      <c r="AB121" s="821"/>
      <c r="AC121" s="822"/>
      <c r="AD121" s="822"/>
      <c r="AE121" s="822"/>
      <c r="AF121" s="822"/>
      <c r="AG121" s="822"/>
      <c r="AH121" s="823"/>
      <c r="AI121" s="821"/>
      <c r="AJ121" s="822"/>
      <c r="AK121" s="822"/>
      <c r="AL121" s="822"/>
      <c r="AM121" s="822"/>
      <c r="AN121" s="822"/>
      <c r="AO121" s="823"/>
      <c r="AP121" s="821"/>
      <c r="AQ121" s="822"/>
      <c r="AR121" s="822"/>
      <c r="AS121" s="822"/>
      <c r="AT121" s="822"/>
      <c r="AU121" s="822"/>
      <c r="AV121" s="823"/>
      <c r="AW121" s="821"/>
      <c r="AX121" s="822"/>
      <c r="AY121" s="822"/>
      <c r="AZ121" s="824"/>
      <c r="BA121" s="824"/>
      <c r="BB121" s="825"/>
      <c r="BC121" s="825"/>
      <c r="BD121" s="826"/>
      <c r="BE121" s="826"/>
      <c r="BF121" s="826"/>
      <c r="BG121" s="826"/>
      <c r="BH121" s="826"/>
    </row>
    <row r="122" customFormat="false" ht="20.25" hidden="false" customHeight="true" outlineLevel="0" collapsed="false">
      <c r="B122" s="787" t="n">
        <f aca="false">B119+1</f>
        <v>34</v>
      </c>
      <c r="C122" s="812"/>
      <c r="D122" s="812"/>
      <c r="E122" s="812"/>
      <c r="F122" s="788" t="n">
        <f aca="false">C121</f>
        <v>0</v>
      </c>
      <c r="G122" s="789"/>
      <c r="H122" s="815"/>
      <c r="I122" s="815"/>
      <c r="J122" s="815"/>
      <c r="K122" s="815"/>
      <c r="L122" s="815"/>
      <c r="M122" s="816"/>
      <c r="N122" s="816"/>
      <c r="O122" s="816"/>
      <c r="P122" s="790" t="s">
        <v>672</v>
      </c>
      <c r="Q122" s="791"/>
      <c r="R122" s="791"/>
      <c r="S122" s="792"/>
      <c r="T122" s="793"/>
      <c r="U122" s="794" t="str">
        <f aca="false">IF(U121="","",VLOOKUP(U121,'標準様式１シフト記号表（勤務時間帯）'!$D$6:$X$47,21,FALSE()))</f>
        <v/>
      </c>
      <c r="V122" s="795" t="str">
        <f aca="false">IF(V121="","",VLOOKUP(V121,'標準様式１シフト記号表（勤務時間帯）'!$D$6:$X$47,21,FALSE()))</f>
        <v/>
      </c>
      <c r="W122" s="795" t="str">
        <f aca="false">IF(W121="","",VLOOKUP(W121,'標準様式１シフト記号表（勤務時間帯）'!$D$6:$X$47,21,FALSE()))</f>
        <v/>
      </c>
      <c r="X122" s="795" t="str">
        <f aca="false">IF(X121="","",VLOOKUP(X121,'標準様式１シフト記号表（勤務時間帯）'!$D$6:$X$47,21,FALSE()))</f>
        <v/>
      </c>
      <c r="Y122" s="795" t="str">
        <f aca="false">IF(Y121="","",VLOOKUP(Y121,'標準様式１シフト記号表（勤務時間帯）'!$D$6:$X$47,21,FALSE()))</f>
        <v/>
      </c>
      <c r="Z122" s="795" t="str">
        <f aca="false">IF(Z121="","",VLOOKUP(Z121,'標準様式１シフト記号表（勤務時間帯）'!$D$6:$X$47,21,FALSE()))</f>
        <v/>
      </c>
      <c r="AA122" s="796" t="str">
        <f aca="false">IF(AA121="","",VLOOKUP(AA121,'標準様式１シフト記号表（勤務時間帯）'!$D$6:$X$47,21,FALSE()))</f>
        <v/>
      </c>
      <c r="AB122" s="794" t="str">
        <f aca="false">IF(AB121="","",VLOOKUP(AB121,'標準様式１シフト記号表（勤務時間帯）'!$D$6:$X$47,21,FALSE()))</f>
        <v/>
      </c>
      <c r="AC122" s="795" t="str">
        <f aca="false">IF(AC121="","",VLOOKUP(AC121,'標準様式１シフト記号表（勤務時間帯）'!$D$6:$X$47,21,FALSE()))</f>
        <v/>
      </c>
      <c r="AD122" s="795" t="str">
        <f aca="false">IF(AD121="","",VLOOKUP(AD121,'標準様式１シフト記号表（勤務時間帯）'!$D$6:$X$47,21,FALSE()))</f>
        <v/>
      </c>
      <c r="AE122" s="795" t="str">
        <f aca="false">IF(AE121="","",VLOOKUP(AE121,'標準様式１シフト記号表（勤務時間帯）'!$D$6:$X$47,21,FALSE()))</f>
        <v/>
      </c>
      <c r="AF122" s="795" t="str">
        <f aca="false">IF(AF121="","",VLOOKUP(AF121,'標準様式１シフト記号表（勤務時間帯）'!$D$6:$X$47,21,FALSE()))</f>
        <v/>
      </c>
      <c r="AG122" s="795" t="str">
        <f aca="false">IF(AG121="","",VLOOKUP(AG121,'標準様式１シフト記号表（勤務時間帯）'!$D$6:$X$47,21,FALSE()))</f>
        <v/>
      </c>
      <c r="AH122" s="796" t="str">
        <f aca="false">IF(AH121="","",VLOOKUP(AH121,'標準様式１シフト記号表（勤務時間帯）'!$D$6:$X$47,21,FALSE()))</f>
        <v/>
      </c>
      <c r="AI122" s="794" t="str">
        <f aca="false">IF(AI121="","",VLOOKUP(AI121,'標準様式１シフト記号表（勤務時間帯）'!$D$6:$X$47,21,FALSE()))</f>
        <v/>
      </c>
      <c r="AJ122" s="795" t="str">
        <f aca="false">IF(AJ121="","",VLOOKUP(AJ121,'標準様式１シフト記号表（勤務時間帯）'!$D$6:$X$47,21,FALSE()))</f>
        <v/>
      </c>
      <c r="AK122" s="795" t="str">
        <f aca="false">IF(AK121="","",VLOOKUP(AK121,'標準様式１シフト記号表（勤務時間帯）'!$D$6:$X$47,21,FALSE()))</f>
        <v/>
      </c>
      <c r="AL122" s="795" t="str">
        <f aca="false">IF(AL121="","",VLOOKUP(AL121,'標準様式１シフト記号表（勤務時間帯）'!$D$6:$X$47,21,FALSE()))</f>
        <v/>
      </c>
      <c r="AM122" s="795" t="str">
        <f aca="false">IF(AM121="","",VLOOKUP(AM121,'標準様式１シフト記号表（勤務時間帯）'!$D$6:$X$47,21,FALSE()))</f>
        <v/>
      </c>
      <c r="AN122" s="795" t="str">
        <f aca="false">IF(AN121="","",VLOOKUP(AN121,'標準様式１シフト記号表（勤務時間帯）'!$D$6:$X$47,21,FALSE()))</f>
        <v/>
      </c>
      <c r="AO122" s="796" t="str">
        <f aca="false">IF(AO121="","",VLOOKUP(AO121,'標準様式１シフト記号表（勤務時間帯）'!$D$6:$X$47,21,FALSE()))</f>
        <v/>
      </c>
      <c r="AP122" s="794" t="str">
        <f aca="false">IF(AP121="","",VLOOKUP(AP121,'標準様式１シフト記号表（勤務時間帯）'!$D$6:$X$47,21,FALSE()))</f>
        <v/>
      </c>
      <c r="AQ122" s="795" t="str">
        <f aca="false">IF(AQ121="","",VLOOKUP(AQ121,'標準様式１シフト記号表（勤務時間帯）'!$D$6:$X$47,21,FALSE()))</f>
        <v/>
      </c>
      <c r="AR122" s="795" t="str">
        <f aca="false">IF(AR121="","",VLOOKUP(AR121,'標準様式１シフト記号表（勤務時間帯）'!$D$6:$X$47,21,FALSE()))</f>
        <v/>
      </c>
      <c r="AS122" s="795" t="str">
        <f aca="false">IF(AS121="","",VLOOKUP(AS121,'標準様式１シフト記号表（勤務時間帯）'!$D$6:$X$47,21,FALSE()))</f>
        <v/>
      </c>
      <c r="AT122" s="795" t="str">
        <f aca="false">IF(AT121="","",VLOOKUP(AT121,'標準様式１シフト記号表（勤務時間帯）'!$D$6:$X$47,21,FALSE()))</f>
        <v/>
      </c>
      <c r="AU122" s="795" t="str">
        <f aca="false">IF(AU121="","",VLOOKUP(AU121,'標準様式１シフト記号表（勤務時間帯）'!$D$6:$X$47,21,FALSE()))</f>
        <v/>
      </c>
      <c r="AV122" s="796" t="str">
        <f aca="false">IF(AV121="","",VLOOKUP(AV121,'標準様式１シフト記号表（勤務時間帯）'!$D$6:$X$47,21,FALSE()))</f>
        <v/>
      </c>
      <c r="AW122" s="794" t="str">
        <f aca="false">IF(AW121="","",VLOOKUP(AW121,'標準様式１シフト記号表（勤務時間帯）'!$D$6:$X$47,21,FALSE()))</f>
        <v/>
      </c>
      <c r="AX122" s="795" t="str">
        <f aca="false">IF(AX121="","",VLOOKUP(AX121,'標準様式１シフト記号表（勤務時間帯）'!$D$6:$X$47,21,FALSE()))</f>
        <v/>
      </c>
      <c r="AY122" s="795" t="str">
        <f aca="false">IF(AY121="","",VLOOKUP(AY121,'標準様式１シフト記号表（勤務時間帯）'!$D$6:$X$47,21,FALSE()))</f>
        <v/>
      </c>
      <c r="AZ122" s="797" t="n">
        <f aca="false">IF($BC$4="４週",SUM(U122:AV122),IF($BC$4="暦月",SUM(U122:AY122),""))</f>
        <v>0</v>
      </c>
      <c r="BA122" s="797"/>
      <c r="BB122" s="798" t="n">
        <f aca="false">IF($BC$4="４週",AZ122/4,IF($BC$4="暦月",(AZ122/($BC$9/7)),""))</f>
        <v>0</v>
      </c>
      <c r="BC122" s="798"/>
      <c r="BD122" s="826"/>
      <c r="BE122" s="826"/>
      <c r="BF122" s="826"/>
      <c r="BG122" s="826"/>
      <c r="BH122" s="826"/>
    </row>
    <row r="123" customFormat="false" ht="20.25" hidden="false" customHeight="true" outlineLevel="0" collapsed="false">
      <c r="B123" s="799"/>
      <c r="C123" s="812"/>
      <c r="D123" s="812"/>
      <c r="E123" s="812"/>
      <c r="F123" s="800"/>
      <c r="G123" s="801" t="n">
        <f aca="false">C121</f>
        <v>0</v>
      </c>
      <c r="H123" s="815"/>
      <c r="I123" s="815"/>
      <c r="J123" s="815"/>
      <c r="K123" s="815"/>
      <c r="L123" s="815"/>
      <c r="M123" s="816"/>
      <c r="N123" s="816"/>
      <c r="O123" s="816"/>
      <c r="P123" s="884" t="s">
        <v>673</v>
      </c>
      <c r="Q123" s="803"/>
      <c r="R123" s="803"/>
      <c r="S123" s="832"/>
      <c r="T123" s="833"/>
      <c r="U123" s="806" t="str">
        <f aca="false">IF(U121="","",VLOOKUP(U121,'標準様式１シフト記号表（勤務時間帯）'!$D$6:$Z$47,23,FALSE()))</f>
        <v/>
      </c>
      <c r="V123" s="807" t="str">
        <f aca="false">IF(V121="","",VLOOKUP(V121,'標準様式１シフト記号表（勤務時間帯）'!$D$6:$Z$47,23,FALSE()))</f>
        <v/>
      </c>
      <c r="W123" s="807" t="str">
        <f aca="false">IF(W121="","",VLOOKUP(W121,'標準様式１シフト記号表（勤務時間帯）'!$D$6:$Z$47,23,FALSE()))</f>
        <v/>
      </c>
      <c r="X123" s="807" t="str">
        <f aca="false">IF(X121="","",VLOOKUP(X121,'標準様式１シフト記号表（勤務時間帯）'!$D$6:$Z$47,23,FALSE()))</f>
        <v/>
      </c>
      <c r="Y123" s="807" t="str">
        <f aca="false">IF(Y121="","",VLOOKUP(Y121,'標準様式１シフト記号表（勤務時間帯）'!$D$6:$Z$47,23,FALSE()))</f>
        <v/>
      </c>
      <c r="Z123" s="807" t="str">
        <f aca="false">IF(Z121="","",VLOOKUP(Z121,'標準様式１シフト記号表（勤務時間帯）'!$D$6:$Z$47,23,FALSE()))</f>
        <v/>
      </c>
      <c r="AA123" s="808" t="str">
        <f aca="false">IF(AA121="","",VLOOKUP(AA121,'標準様式１シフト記号表（勤務時間帯）'!$D$6:$Z$47,23,FALSE()))</f>
        <v/>
      </c>
      <c r="AB123" s="806" t="str">
        <f aca="false">IF(AB121="","",VLOOKUP(AB121,'標準様式１シフト記号表（勤務時間帯）'!$D$6:$Z$47,23,FALSE()))</f>
        <v/>
      </c>
      <c r="AC123" s="807" t="str">
        <f aca="false">IF(AC121="","",VLOOKUP(AC121,'標準様式１シフト記号表（勤務時間帯）'!$D$6:$Z$47,23,FALSE()))</f>
        <v/>
      </c>
      <c r="AD123" s="807" t="str">
        <f aca="false">IF(AD121="","",VLOOKUP(AD121,'標準様式１シフト記号表（勤務時間帯）'!$D$6:$Z$47,23,FALSE()))</f>
        <v/>
      </c>
      <c r="AE123" s="807" t="str">
        <f aca="false">IF(AE121="","",VLOOKUP(AE121,'標準様式１シフト記号表（勤務時間帯）'!$D$6:$Z$47,23,FALSE()))</f>
        <v/>
      </c>
      <c r="AF123" s="807" t="str">
        <f aca="false">IF(AF121="","",VLOOKUP(AF121,'標準様式１シフト記号表（勤務時間帯）'!$D$6:$Z$47,23,FALSE()))</f>
        <v/>
      </c>
      <c r="AG123" s="807" t="str">
        <f aca="false">IF(AG121="","",VLOOKUP(AG121,'標準様式１シフト記号表（勤務時間帯）'!$D$6:$Z$47,23,FALSE()))</f>
        <v/>
      </c>
      <c r="AH123" s="808" t="str">
        <f aca="false">IF(AH121="","",VLOOKUP(AH121,'標準様式１シフト記号表（勤務時間帯）'!$D$6:$Z$47,23,FALSE()))</f>
        <v/>
      </c>
      <c r="AI123" s="806" t="str">
        <f aca="false">IF(AI121="","",VLOOKUP(AI121,'標準様式１シフト記号表（勤務時間帯）'!$D$6:$Z$47,23,FALSE()))</f>
        <v/>
      </c>
      <c r="AJ123" s="807" t="str">
        <f aca="false">IF(AJ121="","",VLOOKUP(AJ121,'標準様式１シフト記号表（勤務時間帯）'!$D$6:$Z$47,23,FALSE()))</f>
        <v/>
      </c>
      <c r="AK123" s="807" t="str">
        <f aca="false">IF(AK121="","",VLOOKUP(AK121,'標準様式１シフト記号表（勤務時間帯）'!$D$6:$Z$47,23,FALSE()))</f>
        <v/>
      </c>
      <c r="AL123" s="807" t="str">
        <f aca="false">IF(AL121="","",VLOOKUP(AL121,'標準様式１シフト記号表（勤務時間帯）'!$D$6:$Z$47,23,FALSE()))</f>
        <v/>
      </c>
      <c r="AM123" s="807" t="str">
        <f aca="false">IF(AM121="","",VLOOKUP(AM121,'標準様式１シフト記号表（勤務時間帯）'!$D$6:$Z$47,23,FALSE()))</f>
        <v/>
      </c>
      <c r="AN123" s="807" t="str">
        <f aca="false">IF(AN121="","",VLOOKUP(AN121,'標準様式１シフト記号表（勤務時間帯）'!$D$6:$Z$47,23,FALSE()))</f>
        <v/>
      </c>
      <c r="AO123" s="808" t="str">
        <f aca="false">IF(AO121="","",VLOOKUP(AO121,'標準様式１シフト記号表（勤務時間帯）'!$D$6:$Z$47,23,FALSE()))</f>
        <v/>
      </c>
      <c r="AP123" s="806" t="str">
        <f aca="false">IF(AP121="","",VLOOKUP(AP121,'標準様式１シフト記号表（勤務時間帯）'!$D$6:$Z$47,23,FALSE()))</f>
        <v/>
      </c>
      <c r="AQ123" s="807" t="str">
        <f aca="false">IF(AQ121="","",VLOOKUP(AQ121,'標準様式１シフト記号表（勤務時間帯）'!$D$6:$Z$47,23,FALSE()))</f>
        <v/>
      </c>
      <c r="AR123" s="807" t="str">
        <f aca="false">IF(AR121="","",VLOOKUP(AR121,'標準様式１シフト記号表（勤務時間帯）'!$D$6:$Z$47,23,FALSE()))</f>
        <v/>
      </c>
      <c r="AS123" s="807" t="str">
        <f aca="false">IF(AS121="","",VLOOKUP(AS121,'標準様式１シフト記号表（勤務時間帯）'!$D$6:$Z$47,23,FALSE()))</f>
        <v/>
      </c>
      <c r="AT123" s="807" t="str">
        <f aca="false">IF(AT121="","",VLOOKUP(AT121,'標準様式１シフト記号表（勤務時間帯）'!$D$6:$Z$47,23,FALSE()))</f>
        <v/>
      </c>
      <c r="AU123" s="807" t="str">
        <f aca="false">IF(AU121="","",VLOOKUP(AU121,'標準様式１シフト記号表（勤務時間帯）'!$D$6:$Z$47,23,FALSE()))</f>
        <v/>
      </c>
      <c r="AV123" s="808" t="str">
        <f aca="false">IF(AV121="","",VLOOKUP(AV121,'標準様式１シフト記号表（勤務時間帯）'!$D$6:$Z$47,23,FALSE()))</f>
        <v/>
      </c>
      <c r="AW123" s="806" t="str">
        <f aca="false">IF(AW121="","",VLOOKUP(AW121,'標準様式１シフト記号表（勤務時間帯）'!$D$6:$Z$47,23,FALSE()))</f>
        <v/>
      </c>
      <c r="AX123" s="807" t="str">
        <f aca="false">IF(AX121="","",VLOOKUP(AX121,'標準様式１シフト記号表（勤務時間帯）'!$D$6:$Z$47,23,FALSE()))</f>
        <v/>
      </c>
      <c r="AY123" s="807" t="str">
        <f aca="false">IF(AY121="","",VLOOKUP(AY121,'標準様式１シフト記号表（勤務時間帯）'!$D$6:$Z$47,23,FALSE()))</f>
        <v/>
      </c>
      <c r="AZ123" s="809" t="n">
        <f aca="false">IF($BC$4="４週",SUM(U123:AV123),IF($BC$4="暦月",SUM(U123:AY123),""))</f>
        <v>0</v>
      </c>
      <c r="BA123" s="809"/>
      <c r="BB123" s="810" t="n">
        <f aca="false">IF($BC$4="４週",AZ123/4,IF($BC$4="暦月",(AZ123/($BC$9/7)),""))</f>
        <v>0</v>
      </c>
      <c r="BC123" s="810"/>
      <c r="BD123" s="826"/>
      <c r="BE123" s="826"/>
      <c r="BF123" s="826"/>
      <c r="BG123" s="826"/>
      <c r="BH123" s="826"/>
    </row>
    <row r="124" customFormat="false" ht="20.25" hidden="false" customHeight="true" outlineLevel="0" collapsed="false">
      <c r="B124" s="811"/>
      <c r="C124" s="812"/>
      <c r="D124" s="812"/>
      <c r="E124" s="812"/>
      <c r="F124" s="813"/>
      <c r="G124" s="814"/>
      <c r="H124" s="815"/>
      <c r="I124" s="815"/>
      <c r="J124" s="815"/>
      <c r="K124" s="815"/>
      <c r="L124" s="815"/>
      <c r="M124" s="816"/>
      <c r="N124" s="816"/>
      <c r="O124" s="816"/>
      <c r="P124" s="843" t="s">
        <v>671</v>
      </c>
      <c r="Q124" s="844"/>
      <c r="R124" s="844"/>
      <c r="S124" s="845"/>
      <c r="T124" s="846"/>
      <c r="U124" s="821"/>
      <c r="V124" s="822"/>
      <c r="W124" s="822"/>
      <c r="X124" s="822"/>
      <c r="Y124" s="822"/>
      <c r="Z124" s="822"/>
      <c r="AA124" s="823"/>
      <c r="AB124" s="821"/>
      <c r="AC124" s="822"/>
      <c r="AD124" s="822"/>
      <c r="AE124" s="822"/>
      <c r="AF124" s="822"/>
      <c r="AG124" s="822"/>
      <c r="AH124" s="823"/>
      <c r="AI124" s="821"/>
      <c r="AJ124" s="822"/>
      <c r="AK124" s="822"/>
      <c r="AL124" s="822"/>
      <c r="AM124" s="822"/>
      <c r="AN124" s="822"/>
      <c r="AO124" s="823"/>
      <c r="AP124" s="821"/>
      <c r="AQ124" s="822"/>
      <c r="AR124" s="822"/>
      <c r="AS124" s="822"/>
      <c r="AT124" s="822"/>
      <c r="AU124" s="822"/>
      <c r="AV124" s="823"/>
      <c r="AW124" s="821"/>
      <c r="AX124" s="822"/>
      <c r="AY124" s="822"/>
      <c r="AZ124" s="824"/>
      <c r="BA124" s="824"/>
      <c r="BB124" s="825"/>
      <c r="BC124" s="825"/>
      <c r="BD124" s="826"/>
      <c r="BE124" s="826"/>
      <c r="BF124" s="826"/>
      <c r="BG124" s="826"/>
      <c r="BH124" s="826"/>
    </row>
    <row r="125" customFormat="false" ht="20.25" hidden="false" customHeight="true" outlineLevel="0" collapsed="false">
      <c r="B125" s="787" t="n">
        <f aca="false">B122+1</f>
        <v>35</v>
      </c>
      <c r="C125" s="812"/>
      <c r="D125" s="812"/>
      <c r="E125" s="812"/>
      <c r="F125" s="788" t="n">
        <f aca="false">C124</f>
        <v>0</v>
      </c>
      <c r="G125" s="789"/>
      <c r="H125" s="815"/>
      <c r="I125" s="815"/>
      <c r="J125" s="815"/>
      <c r="K125" s="815"/>
      <c r="L125" s="815"/>
      <c r="M125" s="816"/>
      <c r="N125" s="816"/>
      <c r="O125" s="816"/>
      <c r="P125" s="790" t="s">
        <v>672</v>
      </c>
      <c r="Q125" s="791"/>
      <c r="R125" s="791"/>
      <c r="S125" s="792"/>
      <c r="T125" s="793"/>
      <c r="U125" s="794" t="str">
        <f aca="false">IF(U124="","",VLOOKUP(U124,'標準様式１シフト記号表（勤務時間帯）'!$D$6:$X$47,21,FALSE()))</f>
        <v/>
      </c>
      <c r="V125" s="795" t="str">
        <f aca="false">IF(V124="","",VLOOKUP(V124,'標準様式１シフト記号表（勤務時間帯）'!$D$6:$X$47,21,FALSE()))</f>
        <v/>
      </c>
      <c r="W125" s="795" t="str">
        <f aca="false">IF(W124="","",VLOOKUP(W124,'標準様式１シフト記号表（勤務時間帯）'!$D$6:$X$47,21,FALSE()))</f>
        <v/>
      </c>
      <c r="X125" s="795" t="str">
        <f aca="false">IF(X124="","",VLOOKUP(X124,'標準様式１シフト記号表（勤務時間帯）'!$D$6:$X$47,21,FALSE()))</f>
        <v/>
      </c>
      <c r="Y125" s="795" t="str">
        <f aca="false">IF(Y124="","",VLOOKUP(Y124,'標準様式１シフト記号表（勤務時間帯）'!$D$6:$X$47,21,FALSE()))</f>
        <v/>
      </c>
      <c r="Z125" s="795" t="str">
        <f aca="false">IF(Z124="","",VLOOKUP(Z124,'標準様式１シフト記号表（勤務時間帯）'!$D$6:$X$47,21,FALSE()))</f>
        <v/>
      </c>
      <c r="AA125" s="796" t="str">
        <f aca="false">IF(AA124="","",VLOOKUP(AA124,'標準様式１シフト記号表（勤務時間帯）'!$D$6:$X$47,21,FALSE()))</f>
        <v/>
      </c>
      <c r="AB125" s="794" t="str">
        <f aca="false">IF(AB124="","",VLOOKUP(AB124,'標準様式１シフト記号表（勤務時間帯）'!$D$6:$X$47,21,FALSE()))</f>
        <v/>
      </c>
      <c r="AC125" s="795" t="str">
        <f aca="false">IF(AC124="","",VLOOKUP(AC124,'標準様式１シフト記号表（勤務時間帯）'!$D$6:$X$47,21,FALSE()))</f>
        <v/>
      </c>
      <c r="AD125" s="795" t="str">
        <f aca="false">IF(AD124="","",VLOOKUP(AD124,'標準様式１シフト記号表（勤務時間帯）'!$D$6:$X$47,21,FALSE()))</f>
        <v/>
      </c>
      <c r="AE125" s="795" t="str">
        <f aca="false">IF(AE124="","",VLOOKUP(AE124,'標準様式１シフト記号表（勤務時間帯）'!$D$6:$X$47,21,FALSE()))</f>
        <v/>
      </c>
      <c r="AF125" s="795" t="str">
        <f aca="false">IF(AF124="","",VLOOKUP(AF124,'標準様式１シフト記号表（勤務時間帯）'!$D$6:$X$47,21,FALSE()))</f>
        <v/>
      </c>
      <c r="AG125" s="795" t="str">
        <f aca="false">IF(AG124="","",VLOOKUP(AG124,'標準様式１シフト記号表（勤務時間帯）'!$D$6:$X$47,21,FALSE()))</f>
        <v/>
      </c>
      <c r="AH125" s="796" t="str">
        <f aca="false">IF(AH124="","",VLOOKUP(AH124,'標準様式１シフト記号表（勤務時間帯）'!$D$6:$X$47,21,FALSE()))</f>
        <v/>
      </c>
      <c r="AI125" s="794" t="str">
        <f aca="false">IF(AI124="","",VLOOKUP(AI124,'標準様式１シフト記号表（勤務時間帯）'!$D$6:$X$47,21,FALSE()))</f>
        <v/>
      </c>
      <c r="AJ125" s="795" t="str">
        <f aca="false">IF(AJ124="","",VLOOKUP(AJ124,'標準様式１シフト記号表（勤務時間帯）'!$D$6:$X$47,21,FALSE()))</f>
        <v/>
      </c>
      <c r="AK125" s="795" t="str">
        <f aca="false">IF(AK124="","",VLOOKUP(AK124,'標準様式１シフト記号表（勤務時間帯）'!$D$6:$X$47,21,FALSE()))</f>
        <v/>
      </c>
      <c r="AL125" s="795" t="str">
        <f aca="false">IF(AL124="","",VLOOKUP(AL124,'標準様式１シフト記号表（勤務時間帯）'!$D$6:$X$47,21,FALSE()))</f>
        <v/>
      </c>
      <c r="AM125" s="795" t="str">
        <f aca="false">IF(AM124="","",VLOOKUP(AM124,'標準様式１シフト記号表（勤務時間帯）'!$D$6:$X$47,21,FALSE()))</f>
        <v/>
      </c>
      <c r="AN125" s="795" t="str">
        <f aca="false">IF(AN124="","",VLOOKUP(AN124,'標準様式１シフト記号表（勤務時間帯）'!$D$6:$X$47,21,FALSE()))</f>
        <v/>
      </c>
      <c r="AO125" s="796" t="str">
        <f aca="false">IF(AO124="","",VLOOKUP(AO124,'標準様式１シフト記号表（勤務時間帯）'!$D$6:$X$47,21,FALSE()))</f>
        <v/>
      </c>
      <c r="AP125" s="794" t="str">
        <f aca="false">IF(AP124="","",VLOOKUP(AP124,'標準様式１シフト記号表（勤務時間帯）'!$D$6:$X$47,21,FALSE()))</f>
        <v/>
      </c>
      <c r="AQ125" s="795" t="str">
        <f aca="false">IF(AQ124="","",VLOOKUP(AQ124,'標準様式１シフト記号表（勤務時間帯）'!$D$6:$X$47,21,FALSE()))</f>
        <v/>
      </c>
      <c r="AR125" s="795" t="str">
        <f aca="false">IF(AR124="","",VLOOKUP(AR124,'標準様式１シフト記号表（勤務時間帯）'!$D$6:$X$47,21,FALSE()))</f>
        <v/>
      </c>
      <c r="AS125" s="795" t="str">
        <f aca="false">IF(AS124="","",VLOOKUP(AS124,'標準様式１シフト記号表（勤務時間帯）'!$D$6:$X$47,21,FALSE()))</f>
        <v/>
      </c>
      <c r="AT125" s="795" t="str">
        <f aca="false">IF(AT124="","",VLOOKUP(AT124,'標準様式１シフト記号表（勤務時間帯）'!$D$6:$X$47,21,FALSE()))</f>
        <v/>
      </c>
      <c r="AU125" s="795" t="str">
        <f aca="false">IF(AU124="","",VLOOKUP(AU124,'標準様式１シフト記号表（勤務時間帯）'!$D$6:$X$47,21,FALSE()))</f>
        <v/>
      </c>
      <c r="AV125" s="796" t="str">
        <f aca="false">IF(AV124="","",VLOOKUP(AV124,'標準様式１シフト記号表（勤務時間帯）'!$D$6:$X$47,21,FALSE()))</f>
        <v/>
      </c>
      <c r="AW125" s="794" t="str">
        <f aca="false">IF(AW124="","",VLOOKUP(AW124,'標準様式１シフト記号表（勤務時間帯）'!$D$6:$X$47,21,FALSE()))</f>
        <v/>
      </c>
      <c r="AX125" s="795" t="str">
        <f aca="false">IF(AX124="","",VLOOKUP(AX124,'標準様式１シフト記号表（勤務時間帯）'!$D$6:$X$47,21,FALSE()))</f>
        <v/>
      </c>
      <c r="AY125" s="795" t="str">
        <f aca="false">IF(AY124="","",VLOOKUP(AY124,'標準様式１シフト記号表（勤務時間帯）'!$D$6:$X$47,21,FALSE()))</f>
        <v/>
      </c>
      <c r="AZ125" s="797" t="n">
        <f aca="false">IF($BC$4="４週",SUM(U125:AV125),IF($BC$4="暦月",SUM(U125:AY125),""))</f>
        <v>0</v>
      </c>
      <c r="BA125" s="797"/>
      <c r="BB125" s="798" t="n">
        <f aca="false">IF($BC$4="４週",AZ125/4,IF($BC$4="暦月",(AZ125/($BC$9/7)),""))</f>
        <v>0</v>
      </c>
      <c r="BC125" s="798"/>
      <c r="BD125" s="826"/>
      <c r="BE125" s="826"/>
      <c r="BF125" s="826"/>
      <c r="BG125" s="826"/>
      <c r="BH125" s="826"/>
    </row>
    <row r="126" customFormat="false" ht="20.25" hidden="false" customHeight="true" outlineLevel="0" collapsed="false">
      <c r="B126" s="799"/>
      <c r="C126" s="812"/>
      <c r="D126" s="812"/>
      <c r="E126" s="812"/>
      <c r="F126" s="800"/>
      <c r="G126" s="801" t="n">
        <f aca="false">C124</f>
        <v>0</v>
      </c>
      <c r="H126" s="815"/>
      <c r="I126" s="815"/>
      <c r="J126" s="815"/>
      <c r="K126" s="815"/>
      <c r="L126" s="815"/>
      <c r="M126" s="816"/>
      <c r="N126" s="816"/>
      <c r="O126" s="816"/>
      <c r="P126" s="884" t="s">
        <v>673</v>
      </c>
      <c r="Q126" s="803"/>
      <c r="R126" s="803"/>
      <c r="S126" s="832"/>
      <c r="T126" s="833"/>
      <c r="U126" s="806" t="str">
        <f aca="false">IF(U124="","",VLOOKUP(U124,'標準様式１シフト記号表（勤務時間帯）'!$D$6:$Z$47,23,FALSE()))</f>
        <v/>
      </c>
      <c r="V126" s="807" t="str">
        <f aca="false">IF(V124="","",VLOOKUP(V124,'標準様式１シフト記号表（勤務時間帯）'!$D$6:$Z$47,23,FALSE()))</f>
        <v/>
      </c>
      <c r="W126" s="807" t="str">
        <f aca="false">IF(W124="","",VLOOKUP(W124,'標準様式１シフト記号表（勤務時間帯）'!$D$6:$Z$47,23,FALSE()))</f>
        <v/>
      </c>
      <c r="X126" s="807" t="str">
        <f aca="false">IF(X124="","",VLOOKUP(X124,'標準様式１シフト記号表（勤務時間帯）'!$D$6:$Z$47,23,FALSE()))</f>
        <v/>
      </c>
      <c r="Y126" s="807" t="str">
        <f aca="false">IF(Y124="","",VLOOKUP(Y124,'標準様式１シフト記号表（勤務時間帯）'!$D$6:$Z$47,23,FALSE()))</f>
        <v/>
      </c>
      <c r="Z126" s="807" t="str">
        <f aca="false">IF(Z124="","",VLOOKUP(Z124,'標準様式１シフト記号表（勤務時間帯）'!$D$6:$Z$47,23,FALSE()))</f>
        <v/>
      </c>
      <c r="AA126" s="808" t="str">
        <f aca="false">IF(AA124="","",VLOOKUP(AA124,'標準様式１シフト記号表（勤務時間帯）'!$D$6:$Z$47,23,FALSE()))</f>
        <v/>
      </c>
      <c r="AB126" s="806" t="str">
        <f aca="false">IF(AB124="","",VLOOKUP(AB124,'標準様式１シフト記号表（勤務時間帯）'!$D$6:$Z$47,23,FALSE()))</f>
        <v/>
      </c>
      <c r="AC126" s="807" t="str">
        <f aca="false">IF(AC124="","",VLOOKUP(AC124,'標準様式１シフト記号表（勤務時間帯）'!$D$6:$Z$47,23,FALSE()))</f>
        <v/>
      </c>
      <c r="AD126" s="807" t="str">
        <f aca="false">IF(AD124="","",VLOOKUP(AD124,'標準様式１シフト記号表（勤務時間帯）'!$D$6:$Z$47,23,FALSE()))</f>
        <v/>
      </c>
      <c r="AE126" s="807" t="str">
        <f aca="false">IF(AE124="","",VLOOKUP(AE124,'標準様式１シフト記号表（勤務時間帯）'!$D$6:$Z$47,23,FALSE()))</f>
        <v/>
      </c>
      <c r="AF126" s="807" t="str">
        <f aca="false">IF(AF124="","",VLOOKUP(AF124,'標準様式１シフト記号表（勤務時間帯）'!$D$6:$Z$47,23,FALSE()))</f>
        <v/>
      </c>
      <c r="AG126" s="807" t="str">
        <f aca="false">IF(AG124="","",VLOOKUP(AG124,'標準様式１シフト記号表（勤務時間帯）'!$D$6:$Z$47,23,FALSE()))</f>
        <v/>
      </c>
      <c r="AH126" s="808" t="str">
        <f aca="false">IF(AH124="","",VLOOKUP(AH124,'標準様式１シフト記号表（勤務時間帯）'!$D$6:$Z$47,23,FALSE()))</f>
        <v/>
      </c>
      <c r="AI126" s="806" t="str">
        <f aca="false">IF(AI124="","",VLOOKUP(AI124,'標準様式１シフト記号表（勤務時間帯）'!$D$6:$Z$47,23,FALSE()))</f>
        <v/>
      </c>
      <c r="AJ126" s="807" t="str">
        <f aca="false">IF(AJ124="","",VLOOKUP(AJ124,'標準様式１シフト記号表（勤務時間帯）'!$D$6:$Z$47,23,FALSE()))</f>
        <v/>
      </c>
      <c r="AK126" s="807" t="str">
        <f aca="false">IF(AK124="","",VLOOKUP(AK124,'標準様式１シフト記号表（勤務時間帯）'!$D$6:$Z$47,23,FALSE()))</f>
        <v/>
      </c>
      <c r="AL126" s="807" t="str">
        <f aca="false">IF(AL124="","",VLOOKUP(AL124,'標準様式１シフト記号表（勤務時間帯）'!$D$6:$Z$47,23,FALSE()))</f>
        <v/>
      </c>
      <c r="AM126" s="807" t="str">
        <f aca="false">IF(AM124="","",VLOOKUP(AM124,'標準様式１シフト記号表（勤務時間帯）'!$D$6:$Z$47,23,FALSE()))</f>
        <v/>
      </c>
      <c r="AN126" s="807" t="str">
        <f aca="false">IF(AN124="","",VLOOKUP(AN124,'標準様式１シフト記号表（勤務時間帯）'!$D$6:$Z$47,23,FALSE()))</f>
        <v/>
      </c>
      <c r="AO126" s="808" t="str">
        <f aca="false">IF(AO124="","",VLOOKUP(AO124,'標準様式１シフト記号表（勤務時間帯）'!$D$6:$Z$47,23,FALSE()))</f>
        <v/>
      </c>
      <c r="AP126" s="806" t="str">
        <f aca="false">IF(AP124="","",VLOOKUP(AP124,'標準様式１シフト記号表（勤務時間帯）'!$D$6:$Z$47,23,FALSE()))</f>
        <v/>
      </c>
      <c r="AQ126" s="807" t="str">
        <f aca="false">IF(AQ124="","",VLOOKUP(AQ124,'標準様式１シフト記号表（勤務時間帯）'!$D$6:$Z$47,23,FALSE()))</f>
        <v/>
      </c>
      <c r="AR126" s="807" t="str">
        <f aca="false">IF(AR124="","",VLOOKUP(AR124,'標準様式１シフト記号表（勤務時間帯）'!$D$6:$Z$47,23,FALSE()))</f>
        <v/>
      </c>
      <c r="AS126" s="807" t="str">
        <f aca="false">IF(AS124="","",VLOOKUP(AS124,'標準様式１シフト記号表（勤務時間帯）'!$D$6:$Z$47,23,FALSE()))</f>
        <v/>
      </c>
      <c r="AT126" s="807" t="str">
        <f aca="false">IF(AT124="","",VLOOKUP(AT124,'標準様式１シフト記号表（勤務時間帯）'!$D$6:$Z$47,23,FALSE()))</f>
        <v/>
      </c>
      <c r="AU126" s="807" t="str">
        <f aca="false">IF(AU124="","",VLOOKUP(AU124,'標準様式１シフト記号表（勤務時間帯）'!$D$6:$Z$47,23,FALSE()))</f>
        <v/>
      </c>
      <c r="AV126" s="808" t="str">
        <f aca="false">IF(AV124="","",VLOOKUP(AV124,'標準様式１シフト記号表（勤務時間帯）'!$D$6:$Z$47,23,FALSE()))</f>
        <v/>
      </c>
      <c r="AW126" s="806" t="str">
        <f aca="false">IF(AW124="","",VLOOKUP(AW124,'標準様式１シフト記号表（勤務時間帯）'!$D$6:$Z$47,23,FALSE()))</f>
        <v/>
      </c>
      <c r="AX126" s="807" t="str">
        <f aca="false">IF(AX124="","",VLOOKUP(AX124,'標準様式１シフト記号表（勤務時間帯）'!$D$6:$Z$47,23,FALSE()))</f>
        <v/>
      </c>
      <c r="AY126" s="807" t="str">
        <f aca="false">IF(AY124="","",VLOOKUP(AY124,'標準様式１シフト記号表（勤務時間帯）'!$D$6:$Z$47,23,FALSE()))</f>
        <v/>
      </c>
      <c r="AZ126" s="809" t="n">
        <f aca="false">IF($BC$4="４週",SUM(U126:AV126),IF($BC$4="暦月",SUM(U126:AY126),""))</f>
        <v>0</v>
      </c>
      <c r="BA126" s="809"/>
      <c r="BB126" s="810" t="n">
        <f aca="false">IF($BC$4="４週",AZ126/4,IF($BC$4="暦月",(AZ126/($BC$9/7)),""))</f>
        <v>0</v>
      </c>
      <c r="BC126" s="810"/>
      <c r="BD126" s="826"/>
      <c r="BE126" s="826"/>
      <c r="BF126" s="826"/>
      <c r="BG126" s="826"/>
      <c r="BH126" s="826"/>
    </row>
    <row r="127" customFormat="false" ht="20.25" hidden="false" customHeight="true" outlineLevel="0" collapsed="false">
      <c r="B127" s="811"/>
      <c r="C127" s="812"/>
      <c r="D127" s="812"/>
      <c r="E127" s="812"/>
      <c r="F127" s="813"/>
      <c r="G127" s="814"/>
      <c r="H127" s="815"/>
      <c r="I127" s="815"/>
      <c r="J127" s="815"/>
      <c r="K127" s="815"/>
      <c r="L127" s="815"/>
      <c r="M127" s="816"/>
      <c r="N127" s="816"/>
      <c r="O127" s="816"/>
      <c r="P127" s="843" t="s">
        <v>671</v>
      </c>
      <c r="Q127" s="844"/>
      <c r="R127" s="844"/>
      <c r="S127" s="845"/>
      <c r="T127" s="846"/>
      <c r="U127" s="821"/>
      <c r="V127" s="822"/>
      <c r="W127" s="822"/>
      <c r="X127" s="822"/>
      <c r="Y127" s="822"/>
      <c r="Z127" s="822"/>
      <c r="AA127" s="823"/>
      <c r="AB127" s="821"/>
      <c r="AC127" s="822"/>
      <c r="AD127" s="822"/>
      <c r="AE127" s="822"/>
      <c r="AF127" s="822"/>
      <c r="AG127" s="822"/>
      <c r="AH127" s="823"/>
      <c r="AI127" s="821"/>
      <c r="AJ127" s="822"/>
      <c r="AK127" s="822"/>
      <c r="AL127" s="822"/>
      <c r="AM127" s="822"/>
      <c r="AN127" s="822"/>
      <c r="AO127" s="823"/>
      <c r="AP127" s="821"/>
      <c r="AQ127" s="822"/>
      <c r="AR127" s="822"/>
      <c r="AS127" s="822"/>
      <c r="AT127" s="822"/>
      <c r="AU127" s="822"/>
      <c r="AV127" s="823"/>
      <c r="AW127" s="821"/>
      <c r="AX127" s="822"/>
      <c r="AY127" s="822"/>
      <c r="AZ127" s="824"/>
      <c r="BA127" s="824"/>
      <c r="BB127" s="825"/>
      <c r="BC127" s="825"/>
      <c r="BD127" s="826"/>
      <c r="BE127" s="826"/>
      <c r="BF127" s="826"/>
      <c r="BG127" s="826"/>
      <c r="BH127" s="826"/>
    </row>
    <row r="128" customFormat="false" ht="20.25" hidden="false" customHeight="true" outlineLevel="0" collapsed="false">
      <c r="B128" s="787" t="n">
        <f aca="false">B125+1</f>
        <v>36</v>
      </c>
      <c r="C128" s="812"/>
      <c r="D128" s="812"/>
      <c r="E128" s="812"/>
      <c r="F128" s="788" t="n">
        <f aca="false">C127</f>
        <v>0</v>
      </c>
      <c r="G128" s="789"/>
      <c r="H128" s="815"/>
      <c r="I128" s="815"/>
      <c r="J128" s="815"/>
      <c r="K128" s="815"/>
      <c r="L128" s="815"/>
      <c r="M128" s="816"/>
      <c r="N128" s="816"/>
      <c r="O128" s="816"/>
      <c r="P128" s="790" t="s">
        <v>672</v>
      </c>
      <c r="Q128" s="791"/>
      <c r="R128" s="791"/>
      <c r="S128" s="792"/>
      <c r="T128" s="793"/>
      <c r="U128" s="794" t="str">
        <f aca="false">IF(U127="","",VLOOKUP(U127,'標準様式１シフト記号表（勤務時間帯）'!$D$6:$X$47,21,FALSE()))</f>
        <v/>
      </c>
      <c r="V128" s="795" t="str">
        <f aca="false">IF(V127="","",VLOOKUP(V127,'標準様式１シフト記号表（勤務時間帯）'!$D$6:$X$47,21,FALSE()))</f>
        <v/>
      </c>
      <c r="W128" s="795" t="str">
        <f aca="false">IF(W127="","",VLOOKUP(W127,'標準様式１シフト記号表（勤務時間帯）'!$D$6:$X$47,21,FALSE()))</f>
        <v/>
      </c>
      <c r="X128" s="795" t="str">
        <f aca="false">IF(X127="","",VLOOKUP(X127,'標準様式１シフト記号表（勤務時間帯）'!$D$6:$X$47,21,FALSE()))</f>
        <v/>
      </c>
      <c r="Y128" s="795" t="str">
        <f aca="false">IF(Y127="","",VLOOKUP(Y127,'標準様式１シフト記号表（勤務時間帯）'!$D$6:$X$47,21,FALSE()))</f>
        <v/>
      </c>
      <c r="Z128" s="795" t="str">
        <f aca="false">IF(Z127="","",VLOOKUP(Z127,'標準様式１シフト記号表（勤務時間帯）'!$D$6:$X$47,21,FALSE()))</f>
        <v/>
      </c>
      <c r="AA128" s="796" t="str">
        <f aca="false">IF(AA127="","",VLOOKUP(AA127,'標準様式１シフト記号表（勤務時間帯）'!$D$6:$X$47,21,FALSE()))</f>
        <v/>
      </c>
      <c r="AB128" s="794" t="str">
        <f aca="false">IF(AB127="","",VLOOKUP(AB127,'標準様式１シフト記号表（勤務時間帯）'!$D$6:$X$47,21,FALSE()))</f>
        <v/>
      </c>
      <c r="AC128" s="795" t="str">
        <f aca="false">IF(AC127="","",VLOOKUP(AC127,'標準様式１シフト記号表（勤務時間帯）'!$D$6:$X$47,21,FALSE()))</f>
        <v/>
      </c>
      <c r="AD128" s="795" t="str">
        <f aca="false">IF(AD127="","",VLOOKUP(AD127,'標準様式１シフト記号表（勤務時間帯）'!$D$6:$X$47,21,FALSE()))</f>
        <v/>
      </c>
      <c r="AE128" s="795" t="str">
        <f aca="false">IF(AE127="","",VLOOKUP(AE127,'標準様式１シフト記号表（勤務時間帯）'!$D$6:$X$47,21,FALSE()))</f>
        <v/>
      </c>
      <c r="AF128" s="795" t="str">
        <f aca="false">IF(AF127="","",VLOOKUP(AF127,'標準様式１シフト記号表（勤務時間帯）'!$D$6:$X$47,21,FALSE()))</f>
        <v/>
      </c>
      <c r="AG128" s="795" t="str">
        <f aca="false">IF(AG127="","",VLOOKUP(AG127,'標準様式１シフト記号表（勤務時間帯）'!$D$6:$X$47,21,FALSE()))</f>
        <v/>
      </c>
      <c r="AH128" s="796" t="str">
        <f aca="false">IF(AH127="","",VLOOKUP(AH127,'標準様式１シフト記号表（勤務時間帯）'!$D$6:$X$47,21,FALSE()))</f>
        <v/>
      </c>
      <c r="AI128" s="794" t="str">
        <f aca="false">IF(AI127="","",VLOOKUP(AI127,'標準様式１シフト記号表（勤務時間帯）'!$D$6:$X$47,21,FALSE()))</f>
        <v/>
      </c>
      <c r="AJ128" s="795" t="str">
        <f aca="false">IF(AJ127="","",VLOOKUP(AJ127,'標準様式１シフト記号表（勤務時間帯）'!$D$6:$X$47,21,FALSE()))</f>
        <v/>
      </c>
      <c r="AK128" s="795" t="str">
        <f aca="false">IF(AK127="","",VLOOKUP(AK127,'標準様式１シフト記号表（勤務時間帯）'!$D$6:$X$47,21,FALSE()))</f>
        <v/>
      </c>
      <c r="AL128" s="795" t="str">
        <f aca="false">IF(AL127="","",VLOOKUP(AL127,'標準様式１シフト記号表（勤務時間帯）'!$D$6:$X$47,21,FALSE()))</f>
        <v/>
      </c>
      <c r="AM128" s="795" t="str">
        <f aca="false">IF(AM127="","",VLOOKUP(AM127,'標準様式１シフト記号表（勤務時間帯）'!$D$6:$X$47,21,FALSE()))</f>
        <v/>
      </c>
      <c r="AN128" s="795" t="str">
        <f aca="false">IF(AN127="","",VLOOKUP(AN127,'標準様式１シフト記号表（勤務時間帯）'!$D$6:$X$47,21,FALSE()))</f>
        <v/>
      </c>
      <c r="AO128" s="796" t="str">
        <f aca="false">IF(AO127="","",VLOOKUP(AO127,'標準様式１シフト記号表（勤務時間帯）'!$D$6:$X$47,21,FALSE()))</f>
        <v/>
      </c>
      <c r="AP128" s="794" t="str">
        <f aca="false">IF(AP127="","",VLOOKUP(AP127,'標準様式１シフト記号表（勤務時間帯）'!$D$6:$X$47,21,FALSE()))</f>
        <v/>
      </c>
      <c r="AQ128" s="795" t="str">
        <f aca="false">IF(AQ127="","",VLOOKUP(AQ127,'標準様式１シフト記号表（勤務時間帯）'!$D$6:$X$47,21,FALSE()))</f>
        <v/>
      </c>
      <c r="AR128" s="795" t="str">
        <f aca="false">IF(AR127="","",VLOOKUP(AR127,'標準様式１シフト記号表（勤務時間帯）'!$D$6:$X$47,21,FALSE()))</f>
        <v/>
      </c>
      <c r="AS128" s="795" t="str">
        <f aca="false">IF(AS127="","",VLOOKUP(AS127,'標準様式１シフト記号表（勤務時間帯）'!$D$6:$X$47,21,FALSE()))</f>
        <v/>
      </c>
      <c r="AT128" s="795" t="str">
        <f aca="false">IF(AT127="","",VLOOKUP(AT127,'標準様式１シフト記号表（勤務時間帯）'!$D$6:$X$47,21,FALSE()))</f>
        <v/>
      </c>
      <c r="AU128" s="795" t="str">
        <f aca="false">IF(AU127="","",VLOOKUP(AU127,'標準様式１シフト記号表（勤務時間帯）'!$D$6:$X$47,21,FALSE()))</f>
        <v/>
      </c>
      <c r="AV128" s="796" t="str">
        <f aca="false">IF(AV127="","",VLOOKUP(AV127,'標準様式１シフト記号表（勤務時間帯）'!$D$6:$X$47,21,FALSE()))</f>
        <v/>
      </c>
      <c r="AW128" s="794" t="str">
        <f aca="false">IF(AW127="","",VLOOKUP(AW127,'標準様式１シフト記号表（勤務時間帯）'!$D$6:$X$47,21,FALSE()))</f>
        <v/>
      </c>
      <c r="AX128" s="795" t="str">
        <f aca="false">IF(AX127="","",VLOOKUP(AX127,'標準様式１シフト記号表（勤務時間帯）'!$D$6:$X$47,21,FALSE()))</f>
        <v/>
      </c>
      <c r="AY128" s="795" t="str">
        <f aca="false">IF(AY127="","",VLOOKUP(AY127,'標準様式１シフト記号表（勤務時間帯）'!$D$6:$X$47,21,FALSE()))</f>
        <v/>
      </c>
      <c r="AZ128" s="797" t="n">
        <f aca="false">IF($BC$4="４週",SUM(U128:AV128),IF($BC$4="暦月",SUM(U128:AY128),""))</f>
        <v>0</v>
      </c>
      <c r="BA128" s="797"/>
      <c r="BB128" s="798" t="n">
        <f aca="false">IF($BC$4="４週",AZ128/4,IF($BC$4="暦月",(AZ128/($BC$9/7)),""))</f>
        <v>0</v>
      </c>
      <c r="BC128" s="798"/>
      <c r="BD128" s="826"/>
      <c r="BE128" s="826"/>
      <c r="BF128" s="826"/>
      <c r="BG128" s="826"/>
      <c r="BH128" s="826"/>
    </row>
    <row r="129" customFormat="false" ht="20.25" hidden="false" customHeight="true" outlineLevel="0" collapsed="false">
      <c r="B129" s="799"/>
      <c r="C129" s="812"/>
      <c r="D129" s="812"/>
      <c r="E129" s="812"/>
      <c r="F129" s="800"/>
      <c r="G129" s="801" t="n">
        <f aca="false">C127</f>
        <v>0</v>
      </c>
      <c r="H129" s="815"/>
      <c r="I129" s="815"/>
      <c r="J129" s="815"/>
      <c r="K129" s="815"/>
      <c r="L129" s="815"/>
      <c r="M129" s="816"/>
      <c r="N129" s="816"/>
      <c r="O129" s="816"/>
      <c r="P129" s="884" t="s">
        <v>673</v>
      </c>
      <c r="Q129" s="803"/>
      <c r="R129" s="803"/>
      <c r="S129" s="832"/>
      <c r="T129" s="833"/>
      <c r="U129" s="806" t="str">
        <f aca="false">IF(U127="","",VLOOKUP(U127,'標準様式１シフト記号表（勤務時間帯）'!$D$6:$Z$47,23,FALSE()))</f>
        <v/>
      </c>
      <c r="V129" s="807" t="str">
        <f aca="false">IF(V127="","",VLOOKUP(V127,'標準様式１シフト記号表（勤務時間帯）'!$D$6:$Z$47,23,FALSE()))</f>
        <v/>
      </c>
      <c r="W129" s="807" t="str">
        <f aca="false">IF(W127="","",VLOOKUP(W127,'標準様式１シフト記号表（勤務時間帯）'!$D$6:$Z$47,23,FALSE()))</f>
        <v/>
      </c>
      <c r="X129" s="807" t="str">
        <f aca="false">IF(X127="","",VLOOKUP(X127,'標準様式１シフト記号表（勤務時間帯）'!$D$6:$Z$47,23,FALSE()))</f>
        <v/>
      </c>
      <c r="Y129" s="807" t="str">
        <f aca="false">IF(Y127="","",VLOOKUP(Y127,'標準様式１シフト記号表（勤務時間帯）'!$D$6:$Z$47,23,FALSE()))</f>
        <v/>
      </c>
      <c r="Z129" s="807" t="str">
        <f aca="false">IF(Z127="","",VLOOKUP(Z127,'標準様式１シフト記号表（勤務時間帯）'!$D$6:$Z$47,23,FALSE()))</f>
        <v/>
      </c>
      <c r="AA129" s="808" t="str">
        <f aca="false">IF(AA127="","",VLOOKUP(AA127,'標準様式１シフト記号表（勤務時間帯）'!$D$6:$Z$47,23,FALSE()))</f>
        <v/>
      </c>
      <c r="AB129" s="806" t="str">
        <f aca="false">IF(AB127="","",VLOOKUP(AB127,'標準様式１シフト記号表（勤務時間帯）'!$D$6:$Z$47,23,FALSE()))</f>
        <v/>
      </c>
      <c r="AC129" s="807" t="str">
        <f aca="false">IF(AC127="","",VLOOKUP(AC127,'標準様式１シフト記号表（勤務時間帯）'!$D$6:$Z$47,23,FALSE()))</f>
        <v/>
      </c>
      <c r="AD129" s="807" t="str">
        <f aca="false">IF(AD127="","",VLOOKUP(AD127,'標準様式１シフト記号表（勤務時間帯）'!$D$6:$Z$47,23,FALSE()))</f>
        <v/>
      </c>
      <c r="AE129" s="807" t="str">
        <f aca="false">IF(AE127="","",VLOOKUP(AE127,'標準様式１シフト記号表（勤務時間帯）'!$D$6:$Z$47,23,FALSE()))</f>
        <v/>
      </c>
      <c r="AF129" s="807" t="str">
        <f aca="false">IF(AF127="","",VLOOKUP(AF127,'標準様式１シフト記号表（勤務時間帯）'!$D$6:$Z$47,23,FALSE()))</f>
        <v/>
      </c>
      <c r="AG129" s="807" t="str">
        <f aca="false">IF(AG127="","",VLOOKUP(AG127,'標準様式１シフト記号表（勤務時間帯）'!$D$6:$Z$47,23,FALSE()))</f>
        <v/>
      </c>
      <c r="AH129" s="808" t="str">
        <f aca="false">IF(AH127="","",VLOOKUP(AH127,'標準様式１シフト記号表（勤務時間帯）'!$D$6:$Z$47,23,FALSE()))</f>
        <v/>
      </c>
      <c r="AI129" s="806" t="str">
        <f aca="false">IF(AI127="","",VLOOKUP(AI127,'標準様式１シフト記号表（勤務時間帯）'!$D$6:$Z$47,23,FALSE()))</f>
        <v/>
      </c>
      <c r="AJ129" s="807" t="str">
        <f aca="false">IF(AJ127="","",VLOOKUP(AJ127,'標準様式１シフト記号表（勤務時間帯）'!$D$6:$Z$47,23,FALSE()))</f>
        <v/>
      </c>
      <c r="AK129" s="807" t="str">
        <f aca="false">IF(AK127="","",VLOOKUP(AK127,'標準様式１シフト記号表（勤務時間帯）'!$D$6:$Z$47,23,FALSE()))</f>
        <v/>
      </c>
      <c r="AL129" s="807" t="str">
        <f aca="false">IF(AL127="","",VLOOKUP(AL127,'標準様式１シフト記号表（勤務時間帯）'!$D$6:$Z$47,23,FALSE()))</f>
        <v/>
      </c>
      <c r="AM129" s="807" t="str">
        <f aca="false">IF(AM127="","",VLOOKUP(AM127,'標準様式１シフト記号表（勤務時間帯）'!$D$6:$Z$47,23,FALSE()))</f>
        <v/>
      </c>
      <c r="AN129" s="807" t="str">
        <f aca="false">IF(AN127="","",VLOOKUP(AN127,'標準様式１シフト記号表（勤務時間帯）'!$D$6:$Z$47,23,FALSE()))</f>
        <v/>
      </c>
      <c r="AO129" s="808" t="str">
        <f aca="false">IF(AO127="","",VLOOKUP(AO127,'標準様式１シフト記号表（勤務時間帯）'!$D$6:$Z$47,23,FALSE()))</f>
        <v/>
      </c>
      <c r="AP129" s="806" t="str">
        <f aca="false">IF(AP127="","",VLOOKUP(AP127,'標準様式１シフト記号表（勤務時間帯）'!$D$6:$Z$47,23,FALSE()))</f>
        <v/>
      </c>
      <c r="AQ129" s="807" t="str">
        <f aca="false">IF(AQ127="","",VLOOKUP(AQ127,'標準様式１シフト記号表（勤務時間帯）'!$D$6:$Z$47,23,FALSE()))</f>
        <v/>
      </c>
      <c r="AR129" s="807" t="str">
        <f aca="false">IF(AR127="","",VLOOKUP(AR127,'標準様式１シフト記号表（勤務時間帯）'!$D$6:$Z$47,23,FALSE()))</f>
        <v/>
      </c>
      <c r="AS129" s="807" t="str">
        <f aca="false">IF(AS127="","",VLOOKUP(AS127,'標準様式１シフト記号表（勤務時間帯）'!$D$6:$Z$47,23,FALSE()))</f>
        <v/>
      </c>
      <c r="AT129" s="807" t="str">
        <f aca="false">IF(AT127="","",VLOOKUP(AT127,'標準様式１シフト記号表（勤務時間帯）'!$D$6:$Z$47,23,FALSE()))</f>
        <v/>
      </c>
      <c r="AU129" s="807" t="str">
        <f aca="false">IF(AU127="","",VLOOKUP(AU127,'標準様式１シフト記号表（勤務時間帯）'!$D$6:$Z$47,23,FALSE()))</f>
        <v/>
      </c>
      <c r="AV129" s="808" t="str">
        <f aca="false">IF(AV127="","",VLOOKUP(AV127,'標準様式１シフト記号表（勤務時間帯）'!$D$6:$Z$47,23,FALSE()))</f>
        <v/>
      </c>
      <c r="AW129" s="806" t="str">
        <f aca="false">IF(AW127="","",VLOOKUP(AW127,'標準様式１シフト記号表（勤務時間帯）'!$D$6:$Z$47,23,FALSE()))</f>
        <v/>
      </c>
      <c r="AX129" s="807" t="str">
        <f aca="false">IF(AX127="","",VLOOKUP(AX127,'標準様式１シフト記号表（勤務時間帯）'!$D$6:$Z$47,23,FALSE()))</f>
        <v/>
      </c>
      <c r="AY129" s="807" t="str">
        <f aca="false">IF(AY127="","",VLOOKUP(AY127,'標準様式１シフト記号表（勤務時間帯）'!$D$6:$Z$47,23,FALSE()))</f>
        <v/>
      </c>
      <c r="AZ129" s="809" t="n">
        <f aca="false">IF($BC$4="４週",SUM(U129:AV129),IF($BC$4="暦月",SUM(U129:AY129),""))</f>
        <v>0</v>
      </c>
      <c r="BA129" s="809"/>
      <c r="BB129" s="810" t="n">
        <f aca="false">IF($BC$4="４週",AZ129/4,IF($BC$4="暦月",(AZ129/($BC$9/7)),""))</f>
        <v>0</v>
      </c>
      <c r="BC129" s="810"/>
      <c r="BD129" s="826"/>
      <c r="BE129" s="826"/>
      <c r="BF129" s="826"/>
      <c r="BG129" s="826"/>
      <c r="BH129" s="826"/>
    </row>
    <row r="130" customFormat="false" ht="20.25" hidden="false" customHeight="true" outlineLevel="0" collapsed="false">
      <c r="B130" s="811"/>
      <c r="C130" s="812"/>
      <c r="D130" s="812"/>
      <c r="E130" s="812"/>
      <c r="F130" s="813"/>
      <c r="G130" s="814"/>
      <c r="H130" s="815"/>
      <c r="I130" s="815"/>
      <c r="J130" s="815"/>
      <c r="K130" s="815"/>
      <c r="L130" s="815"/>
      <c r="M130" s="816"/>
      <c r="N130" s="816"/>
      <c r="O130" s="816"/>
      <c r="P130" s="843" t="s">
        <v>671</v>
      </c>
      <c r="Q130" s="844"/>
      <c r="R130" s="844"/>
      <c r="S130" s="845"/>
      <c r="T130" s="846"/>
      <c r="U130" s="821"/>
      <c r="V130" s="822"/>
      <c r="W130" s="822"/>
      <c r="X130" s="822"/>
      <c r="Y130" s="822"/>
      <c r="Z130" s="822"/>
      <c r="AA130" s="823"/>
      <c r="AB130" s="821"/>
      <c r="AC130" s="822"/>
      <c r="AD130" s="822"/>
      <c r="AE130" s="822"/>
      <c r="AF130" s="822"/>
      <c r="AG130" s="822"/>
      <c r="AH130" s="823"/>
      <c r="AI130" s="821"/>
      <c r="AJ130" s="822"/>
      <c r="AK130" s="822"/>
      <c r="AL130" s="822"/>
      <c r="AM130" s="822"/>
      <c r="AN130" s="822"/>
      <c r="AO130" s="823"/>
      <c r="AP130" s="821"/>
      <c r="AQ130" s="822"/>
      <c r="AR130" s="822"/>
      <c r="AS130" s="822"/>
      <c r="AT130" s="822"/>
      <c r="AU130" s="822"/>
      <c r="AV130" s="823"/>
      <c r="AW130" s="821"/>
      <c r="AX130" s="822"/>
      <c r="AY130" s="822"/>
      <c r="AZ130" s="824"/>
      <c r="BA130" s="824"/>
      <c r="BB130" s="825"/>
      <c r="BC130" s="825"/>
      <c r="BD130" s="826"/>
      <c r="BE130" s="826"/>
      <c r="BF130" s="826"/>
      <c r="BG130" s="826"/>
      <c r="BH130" s="826"/>
    </row>
    <row r="131" customFormat="false" ht="20.25" hidden="false" customHeight="true" outlineLevel="0" collapsed="false">
      <c r="B131" s="787" t="n">
        <f aca="false">B128+1</f>
        <v>37</v>
      </c>
      <c r="C131" s="812"/>
      <c r="D131" s="812"/>
      <c r="E131" s="812"/>
      <c r="F131" s="788" t="n">
        <f aca="false">C130</f>
        <v>0</v>
      </c>
      <c r="G131" s="789"/>
      <c r="H131" s="815"/>
      <c r="I131" s="815"/>
      <c r="J131" s="815"/>
      <c r="K131" s="815"/>
      <c r="L131" s="815"/>
      <c r="M131" s="816"/>
      <c r="N131" s="816"/>
      <c r="O131" s="816"/>
      <c r="P131" s="790" t="s">
        <v>672</v>
      </c>
      <c r="Q131" s="791"/>
      <c r="R131" s="791"/>
      <c r="S131" s="792"/>
      <c r="T131" s="793"/>
      <c r="U131" s="794" t="str">
        <f aca="false">IF(U130="","",VLOOKUP(U130,'標準様式１シフト記号表（勤務時間帯）'!$D$6:$X$47,21,FALSE()))</f>
        <v/>
      </c>
      <c r="V131" s="795" t="str">
        <f aca="false">IF(V130="","",VLOOKUP(V130,'標準様式１シフト記号表（勤務時間帯）'!$D$6:$X$47,21,FALSE()))</f>
        <v/>
      </c>
      <c r="W131" s="795" t="str">
        <f aca="false">IF(W130="","",VLOOKUP(W130,'標準様式１シフト記号表（勤務時間帯）'!$D$6:$X$47,21,FALSE()))</f>
        <v/>
      </c>
      <c r="X131" s="795" t="str">
        <f aca="false">IF(X130="","",VLOOKUP(X130,'標準様式１シフト記号表（勤務時間帯）'!$D$6:$X$47,21,FALSE()))</f>
        <v/>
      </c>
      <c r="Y131" s="795" t="str">
        <f aca="false">IF(Y130="","",VLOOKUP(Y130,'標準様式１シフト記号表（勤務時間帯）'!$D$6:$X$47,21,FALSE()))</f>
        <v/>
      </c>
      <c r="Z131" s="795" t="str">
        <f aca="false">IF(Z130="","",VLOOKUP(Z130,'標準様式１シフト記号表（勤務時間帯）'!$D$6:$X$47,21,FALSE()))</f>
        <v/>
      </c>
      <c r="AA131" s="796" t="str">
        <f aca="false">IF(AA130="","",VLOOKUP(AA130,'標準様式１シフト記号表（勤務時間帯）'!$D$6:$X$47,21,FALSE()))</f>
        <v/>
      </c>
      <c r="AB131" s="794" t="str">
        <f aca="false">IF(AB130="","",VLOOKUP(AB130,'標準様式１シフト記号表（勤務時間帯）'!$D$6:$X$47,21,FALSE()))</f>
        <v/>
      </c>
      <c r="AC131" s="795" t="str">
        <f aca="false">IF(AC130="","",VLOOKUP(AC130,'標準様式１シフト記号表（勤務時間帯）'!$D$6:$X$47,21,FALSE()))</f>
        <v/>
      </c>
      <c r="AD131" s="795" t="str">
        <f aca="false">IF(AD130="","",VLOOKUP(AD130,'標準様式１シフト記号表（勤務時間帯）'!$D$6:$X$47,21,FALSE()))</f>
        <v/>
      </c>
      <c r="AE131" s="795" t="str">
        <f aca="false">IF(AE130="","",VLOOKUP(AE130,'標準様式１シフト記号表（勤務時間帯）'!$D$6:$X$47,21,FALSE()))</f>
        <v/>
      </c>
      <c r="AF131" s="795" t="str">
        <f aca="false">IF(AF130="","",VLOOKUP(AF130,'標準様式１シフト記号表（勤務時間帯）'!$D$6:$X$47,21,FALSE()))</f>
        <v/>
      </c>
      <c r="AG131" s="795" t="str">
        <f aca="false">IF(AG130="","",VLOOKUP(AG130,'標準様式１シフト記号表（勤務時間帯）'!$D$6:$X$47,21,FALSE()))</f>
        <v/>
      </c>
      <c r="AH131" s="796" t="str">
        <f aca="false">IF(AH130="","",VLOOKUP(AH130,'標準様式１シフト記号表（勤務時間帯）'!$D$6:$X$47,21,FALSE()))</f>
        <v/>
      </c>
      <c r="AI131" s="794" t="str">
        <f aca="false">IF(AI130="","",VLOOKUP(AI130,'標準様式１シフト記号表（勤務時間帯）'!$D$6:$X$47,21,FALSE()))</f>
        <v/>
      </c>
      <c r="AJ131" s="795" t="str">
        <f aca="false">IF(AJ130="","",VLOOKUP(AJ130,'標準様式１シフト記号表（勤務時間帯）'!$D$6:$X$47,21,FALSE()))</f>
        <v/>
      </c>
      <c r="AK131" s="795" t="str">
        <f aca="false">IF(AK130="","",VLOOKUP(AK130,'標準様式１シフト記号表（勤務時間帯）'!$D$6:$X$47,21,FALSE()))</f>
        <v/>
      </c>
      <c r="AL131" s="795" t="str">
        <f aca="false">IF(AL130="","",VLOOKUP(AL130,'標準様式１シフト記号表（勤務時間帯）'!$D$6:$X$47,21,FALSE()))</f>
        <v/>
      </c>
      <c r="AM131" s="795" t="str">
        <f aca="false">IF(AM130="","",VLOOKUP(AM130,'標準様式１シフト記号表（勤務時間帯）'!$D$6:$X$47,21,FALSE()))</f>
        <v/>
      </c>
      <c r="AN131" s="795" t="str">
        <f aca="false">IF(AN130="","",VLOOKUP(AN130,'標準様式１シフト記号表（勤務時間帯）'!$D$6:$X$47,21,FALSE()))</f>
        <v/>
      </c>
      <c r="AO131" s="796" t="str">
        <f aca="false">IF(AO130="","",VLOOKUP(AO130,'標準様式１シフト記号表（勤務時間帯）'!$D$6:$X$47,21,FALSE()))</f>
        <v/>
      </c>
      <c r="AP131" s="794" t="str">
        <f aca="false">IF(AP130="","",VLOOKUP(AP130,'標準様式１シフト記号表（勤務時間帯）'!$D$6:$X$47,21,FALSE()))</f>
        <v/>
      </c>
      <c r="AQ131" s="795" t="str">
        <f aca="false">IF(AQ130="","",VLOOKUP(AQ130,'標準様式１シフト記号表（勤務時間帯）'!$D$6:$X$47,21,FALSE()))</f>
        <v/>
      </c>
      <c r="AR131" s="795" t="str">
        <f aca="false">IF(AR130="","",VLOOKUP(AR130,'標準様式１シフト記号表（勤務時間帯）'!$D$6:$X$47,21,FALSE()))</f>
        <v/>
      </c>
      <c r="AS131" s="795" t="str">
        <f aca="false">IF(AS130="","",VLOOKUP(AS130,'標準様式１シフト記号表（勤務時間帯）'!$D$6:$X$47,21,FALSE()))</f>
        <v/>
      </c>
      <c r="AT131" s="795" t="str">
        <f aca="false">IF(AT130="","",VLOOKUP(AT130,'標準様式１シフト記号表（勤務時間帯）'!$D$6:$X$47,21,FALSE()))</f>
        <v/>
      </c>
      <c r="AU131" s="795" t="str">
        <f aca="false">IF(AU130="","",VLOOKUP(AU130,'標準様式１シフト記号表（勤務時間帯）'!$D$6:$X$47,21,FALSE()))</f>
        <v/>
      </c>
      <c r="AV131" s="796" t="str">
        <f aca="false">IF(AV130="","",VLOOKUP(AV130,'標準様式１シフト記号表（勤務時間帯）'!$D$6:$X$47,21,FALSE()))</f>
        <v/>
      </c>
      <c r="AW131" s="794" t="str">
        <f aca="false">IF(AW130="","",VLOOKUP(AW130,'標準様式１シフト記号表（勤務時間帯）'!$D$6:$X$47,21,FALSE()))</f>
        <v/>
      </c>
      <c r="AX131" s="795" t="str">
        <f aca="false">IF(AX130="","",VLOOKUP(AX130,'標準様式１シフト記号表（勤務時間帯）'!$D$6:$X$47,21,FALSE()))</f>
        <v/>
      </c>
      <c r="AY131" s="795" t="str">
        <f aca="false">IF(AY130="","",VLOOKUP(AY130,'標準様式１シフト記号表（勤務時間帯）'!$D$6:$X$47,21,FALSE()))</f>
        <v/>
      </c>
      <c r="AZ131" s="797" t="n">
        <f aca="false">IF($BC$4="４週",SUM(U131:AV131),IF($BC$4="暦月",SUM(U131:AY131),""))</f>
        <v>0</v>
      </c>
      <c r="BA131" s="797"/>
      <c r="BB131" s="798" t="n">
        <f aca="false">IF($BC$4="４週",AZ131/4,IF($BC$4="暦月",(AZ131/($BC$9/7)),""))</f>
        <v>0</v>
      </c>
      <c r="BC131" s="798"/>
      <c r="BD131" s="826"/>
      <c r="BE131" s="826"/>
      <c r="BF131" s="826"/>
      <c r="BG131" s="826"/>
      <c r="BH131" s="826"/>
    </row>
    <row r="132" customFormat="false" ht="20.25" hidden="false" customHeight="true" outlineLevel="0" collapsed="false">
      <c r="B132" s="799"/>
      <c r="C132" s="812"/>
      <c r="D132" s="812"/>
      <c r="E132" s="812"/>
      <c r="F132" s="800"/>
      <c r="G132" s="801" t="n">
        <f aca="false">C130</f>
        <v>0</v>
      </c>
      <c r="H132" s="815"/>
      <c r="I132" s="815"/>
      <c r="J132" s="815"/>
      <c r="K132" s="815"/>
      <c r="L132" s="815"/>
      <c r="M132" s="816"/>
      <c r="N132" s="816"/>
      <c r="O132" s="816"/>
      <c r="P132" s="884" t="s">
        <v>673</v>
      </c>
      <c r="Q132" s="803"/>
      <c r="R132" s="803"/>
      <c r="S132" s="832"/>
      <c r="T132" s="833"/>
      <c r="U132" s="806" t="str">
        <f aca="false">IF(U130="","",VLOOKUP(U130,'標準様式１シフト記号表（勤務時間帯）'!$D$6:$Z$47,23,FALSE()))</f>
        <v/>
      </c>
      <c r="V132" s="807" t="str">
        <f aca="false">IF(V130="","",VLOOKUP(V130,'標準様式１シフト記号表（勤務時間帯）'!$D$6:$Z$47,23,FALSE()))</f>
        <v/>
      </c>
      <c r="W132" s="807" t="str">
        <f aca="false">IF(W130="","",VLOOKUP(W130,'標準様式１シフト記号表（勤務時間帯）'!$D$6:$Z$47,23,FALSE()))</f>
        <v/>
      </c>
      <c r="X132" s="807" t="str">
        <f aca="false">IF(X130="","",VLOOKUP(X130,'標準様式１シフト記号表（勤務時間帯）'!$D$6:$Z$47,23,FALSE()))</f>
        <v/>
      </c>
      <c r="Y132" s="807" t="str">
        <f aca="false">IF(Y130="","",VLOOKUP(Y130,'標準様式１シフト記号表（勤務時間帯）'!$D$6:$Z$47,23,FALSE()))</f>
        <v/>
      </c>
      <c r="Z132" s="807" t="str">
        <f aca="false">IF(Z130="","",VLOOKUP(Z130,'標準様式１シフト記号表（勤務時間帯）'!$D$6:$Z$47,23,FALSE()))</f>
        <v/>
      </c>
      <c r="AA132" s="808" t="str">
        <f aca="false">IF(AA130="","",VLOOKUP(AA130,'標準様式１シフト記号表（勤務時間帯）'!$D$6:$Z$47,23,FALSE()))</f>
        <v/>
      </c>
      <c r="AB132" s="806" t="str">
        <f aca="false">IF(AB130="","",VLOOKUP(AB130,'標準様式１シフト記号表（勤務時間帯）'!$D$6:$Z$47,23,FALSE()))</f>
        <v/>
      </c>
      <c r="AC132" s="807" t="str">
        <f aca="false">IF(AC130="","",VLOOKUP(AC130,'標準様式１シフト記号表（勤務時間帯）'!$D$6:$Z$47,23,FALSE()))</f>
        <v/>
      </c>
      <c r="AD132" s="807" t="str">
        <f aca="false">IF(AD130="","",VLOOKUP(AD130,'標準様式１シフト記号表（勤務時間帯）'!$D$6:$Z$47,23,FALSE()))</f>
        <v/>
      </c>
      <c r="AE132" s="807" t="str">
        <f aca="false">IF(AE130="","",VLOOKUP(AE130,'標準様式１シフト記号表（勤務時間帯）'!$D$6:$Z$47,23,FALSE()))</f>
        <v/>
      </c>
      <c r="AF132" s="807" t="str">
        <f aca="false">IF(AF130="","",VLOOKUP(AF130,'標準様式１シフト記号表（勤務時間帯）'!$D$6:$Z$47,23,FALSE()))</f>
        <v/>
      </c>
      <c r="AG132" s="807" t="str">
        <f aca="false">IF(AG130="","",VLOOKUP(AG130,'標準様式１シフト記号表（勤務時間帯）'!$D$6:$Z$47,23,FALSE()))</f>
        <v/>
      </c>
      <c r="AH132" s="808" t="str">
        <f aca="false">IF(AH130="","",VLOOKUP(AH130,'標準様式１シフト記号表（勤務時間帯）'!$D$6:$Z$47,23,FALSE()))</f>
        <v/>
      </c>
      <c r="AI132" s="806" t="str">
        <f aca="false">IF(AI130="","",VLOOKUP(AI130,'標準様式１シフト記号表（勤務時間帯）'!$D$6:$Z$47,23,FALSE()))</f>
        <v/>
      </c>
      <c r="AJ132" s="807" t="str">
        <f aca="false">IF(AJ130="","",VLOOKUP(AJ130,'標準様式１シフト記号表（勤務時間帯）'!$D$6:$Z$47,23,FALSE()))</f>
        <v/>
      </c>
      <c r="AK132" s="807" t="str">
        <f aca="false">IF(AK130="","",VLOOKUP(AK130,'標準様式１シフト記号表（勤務時間帯）'!$D$6:$Z$47,23,FALSE()))</f>
        <v/>
      </c>
      <c r="AL132" s="807" t="str">
        <f aca="false">IF(AL130="","",VLOOKUP(AL130,'標準様式１シフト記号表（勤務時間帯）'!$D$6:$Z$47,23,FALSE()))</f>
        <v/>
      </c>
      <c r="AM132" s="807" t="str">
        <f aca="false">IF(AM130="","",VLOOKUP(AM130,'標準様式１シフト記号表（勤務時間帯）'!$D$6:$Z$47,23,FALSE()))</f>
        <v/>
      </c>
      <c r="AN132" s="807" t="str">
        <f aca="false">IF(AN130="","",VLOOKUP(AN130,'標準様式１シフト記号表（勤務時間帯）'!$D$6:$Z$47,23,FALSE()))</f>
        <v/>
      </c>
      <c r="AO132" s="808" t="str">
        <f aca="false">IF(AO130="","",VLOOKUP(AO130,'標準様式１シフト記号表（勤務時間帯）'!$D$6:$Z$47,23,FALSE()))</f>
        <v/>
      </c>
      <c r="AP132" s="806" t="str">
        <f aca="false">IF(AP130="","",VLOOKUP(AP130,'標準様式１シフト記号表（勤務時間帯）'!$D$6:$Z$47,23,FALSE()))</f>
        <v/>
      </c>
      <c r="AQ132" s="807" t="str">
        <f aca="false">IF(AQ130="","",VLOOKUP(AQ130,'標準様式１シフト記号表（勤務時間帯）'!$D$6:$Z$47,23,FALSE()))</f>
        <v/>
      </c>
      <c r="AR132" s="807" t="str">
        <f aca="false">IF(AR130="","",VLOOKUP(AR130,'標準様式１シフト記号表（勤務時間帯）'!$D$6:$Z$47,23,FALSE()))</f>
        <v/>
      </c>
      <c r="AS132" s="807" t="str">
        <f aca="false">IF(AS130="","",VLOOKUP(AS130,'標準様式１シフト記号表（勤務時間帯）'!$D$6:$Z$47,23,FALSE()))</f>
        <v/>
      </c>
      <c r="AT132" s="807" t="str">
        <f aca="false">IF(AT130="","",VLOOKUP(AT130,'標準様式１シフト記号表（勤務時間帯）'!$D$6:$Z$47,23,FALSE()))</f>
        <v/>
      </c>
      <c r="AU132" s="807" t="str">
        <f aca="false">IF(AU130="","",VLOOKUP(AU130,'標準様式１シフト記号表（勤務時間帯）'!$D$6:$Z$47,23,FALSE()))</f>
        <v/>
      </c>
      <c r="AV132" s="808" t="str">
        <f aca="false">IF(AV130="","",VLOOKUP(AV130,'標準様式１シフト記号表（勤務時間帯）'!$D$6:$Z$47,23,FALSE()))</f>
        <v/>
      </c>
      <c r="AW132" s="806" t="str">
        <f aca="false">IF(AW130="","",VLOOKUP(AW130,'標準様式１シフト記号表（勤務時間帯）'!$D$6:$Z$47,23,FALSE()))</f>
        <v/>
      </c>
      <c r="AX132" s="807" t="str">
        <f aca="false">IF(AX130="","",VLOOKUP(AX130,'標準様式１シフト記号表（勤務時間帯）'!$D$6:$Z$47,23,FALSE()))</f>
        <v/>
      </c>
      <c r="AY132" s="807" t="str">
        <f aca="false">IF(AY130="","",VLOOKUP(AY130,'標準様式１シフト記号表（勤務時間帯）'!$D$6:$Z$47,23,FALSE()))</f>
        <v/>
      </c>
      <c r="AZ132" s="809" t="n">
        <f aca="false">IF($BC$4="４週",SUM(U132:AV132),IF($BC$4="暦月",SUM(U132:AY132),""))</f>
        <v>0</v>
      </c>
      <c r="BA132" s="809"/>
      <c r="BB132" s="810" t="n">
        <f aca="false">IF($BC$4="４週",AZ132/4,IF($BC$4="暦月",(AZ132/($BC$9/7)),""))</f>
        <v>0</v>
      </c>
      <c r="BC132" s="810"/>
      <c r="BD132" s="826"/>
      <c r="BE132" s="826"/>
      <c r="BF132" s="826"/>
      <c r="BG132" s="826"/>
      <c r="BH132" s="826"/>
    </row>
    <row r="133" customFormat="false" ht="20.25" hidden="false" customHeight="true" outlineLevel="0" collapsed="false">
      <c r="B133" s="811"/>
      <c r="C133" s="812"/>
      <c r="D133" s="812"/>
      <c r="E133" s="812"/>
      <c r="F133" s="813"/>
      <c r="G133" s="814"/>
      <c r="H133" s="815"/>
      <c r="I133" s="815"/>
      <c r="J133" s="815"/>
      <c r="K133" s="815"/>
      <c r="L133" s="815"/>
      <c r="M133" s="816"/>
      <c r="N133" s="816"/>
      <c r="O133" s="816"/>
      <c r="P133" s="843" t="s">
        <v>671</v>
      </c>
      <c r="Q133" s="844"/>
      <c r="R133" s="844"/>
      <c r="S133" s="845"/>
      <c r="T133" s="846"/>
      <c r="U133" s="821"/>
      <c r="V133" s="822"/>
      <c r="W133" s="822"/>
      <c r="X133" s="822"/>
      <c r="Y133" s="822"/>
      <c r="Z133" s="822"/>
      <c r="AA133" s="823"/>
      <c r="AB133" s="821"/>
      <c r="AC133" s="822"/>
      <c r="AD133" s="822"/>
      <c r="AE133" s="822"/>
      <c r="AF133" s="822"/>
      <c r="AG133" s="822"/>
      <c r="AH133" s="823"/>
      <c r="AI133" s="821"/>
      <c r="AJ133" s="822"/>
      <c r="AK133" s="822"/>
      <c r="AL133" s="822"/>
      <c r="AM133" s="822"/>
      <c r="AN133" s="822"/>
      <c r="AO133" s="823"/>
      <c r="AP133" s="821"/>
      <c r="AQ133" s="822"/>
      <c r="AR133" s="822"/>
      <c r="AS133" s="822"/>
      <c r="AT133" s="822"/>
      <c r="AU133" s="822"/>
      <c r="AV133" s="823"/>
      <c r="AW133" s="821"/>
      <c r="AX133" s="822"/>
      <c r="AY133" s="822"/>
      <c r="AZ133" s="824"/>
      <c r="BA133" s="824"/>
      <c r="BB133" s="825"/>
      <c r="BC133" s="825"/>
      <c r="BD133" s="826"/>
      <c r="BE133" s="826"/>
      <c r="BF133" s="826"/>
      <c r="BG133" s="826"/>
      <c r="BH133" s="826"/>
    </row>
    <row r="134" customFormat="false" ht="20.25" hidden="false" customHeight="true" outlineLevel="0" collapsed="false">
      <c r="B134" s="787" t="n">
        <f aca="false">B131+1</f>
        <v>38</v>
      </c>
      <c r="C134" s="812"/>
      <c r="D134" s="812"/>
      <c r="E134" s="812"/>
      <c r="F134" s="788" t="n">
        <f aca="false">C133</f>
        <v>0</v>
      </c>
      <c r="G134" s="789"/>
      <c r="H134" s="815"/>
      <c r="I134" s="815"/>
      <c r="J134" s="815"/>
      <c r="K134" s="815"/>
      <c r="L134" s="815"/>
      <c r="M134" s="816"/>
      <c r="N134" s="816"/>
      <c r="O134" s="816"/>
      <c r="P134" s="790" t="s">
        <v>672</v>
      </c>
      <c r="Q134" s="791"/>
      <c r="R134" s="791"/>
      <c r="S134" s="792"/>
      <c r="T134" s="793"/>
      <c r="U134" s="794" t="str">
        <f aca="false">IF(U133="","",VLOOKUP(U133,'標準様式１シフト記号表（勤務時間帯）'!$D$6:$X$47,21,FALSE()))</f>
        <v/>
      </c>
      <c r="V134" s="795" t="str">
        <f aca="false">IF(V133="","",VLOOKUP(V133,'標準様式１シフト記号表（勤務時間帯）'!$D$6:$X$47,21,FALSE()))</f>
        <v/>
      </c>
      <c r="W134" s="795" t="str">
        <f aca="false">IF(W133="","",VLOOKUP(W133,'標準様式１シフト記号表（勤務時間帯）'!$D$6:$X$47,21,FALSE()))</f>
        <v/>
      </c>
      <c r="X134" s="795" t="str">
        <f aca="false">IF(X133="","",VLOOKUP(X133,'標準様式１シフト記号表（勤務時間帯）'!$D$6:$X$47,21,FALSE()))</f>
        <v/>
      </c>
      <c r="Y134" s="795" t="str">
        <f aca="false">IF(Y133="","",VLOOKUP(Y133,'標準様式１シフト記号表（勤務時間帯）'!$D$6:$X$47,21,FALSE()))</f>
        <v/>
      </c>
      <c r="Z134" s="795" t="str">
        <f aca="false">IF(Z133="","",VLOOKUP(Z133,'標準様式１シフト記号表（勤務時間帯）'!$D$6:$X$47,21,FALSE()))</f>
        <v/>
      </c>
      <c r="AA134" s="796" t="str">
        <f aca="false">IF(AA133="","",VLOOKUP(AA133,'標準様式１シフト記号表（勤務時間帯）'!$D$6:$X$47,21,FALSE()))</f>
        <v/>
      </c>
      <c r="AB134" s="794" t="str">
        <f aca="false">IF(AB133="","",VLOOKUP(AB133,'標準様式１シフト記号表（勤務時間帯）'!$D$6:$X$47,21,FALSE()))</f>
        <v/>
      </c>
      <c r="AC134" s="795" t="str">
        <f aca="false">IF(AC133="","",VLOOKUP(AC133,'標準様式１シフト記号表（勤務時間帯）'!$D$6:$X$47,21,FALSE()))</f>
        <v/>
      </c>
      <c r="AD134" s="795" t="str">
        <f aca="false">IF(AD133="","",VLOOKUP(AD133,'標準様式１シフト記号表（勤務時間帯）'!$D$6:$X$47,21,FALSE()))</f>
        <v/>
      </c>
      <c r="AE134" s="795" t="str">
        <f aca="false">IF(AE133="","",VLOOKUP(AE133,'標準様式１シフト記号表（勤務時間帯）'!$D$6:$X$47,21,FALSE()))</f>
        <v/>
      </c>
      <c r="AF134" s="795" t="str">
        <f aca="false">IF(AF133="","",VLOOKUP(AF133,'標準様式１シフト記号表（勤務時間帯）'!$D$6:$X$47,21,FALSE()))</f>
        <v/>
      </c>
      <c r="AG134" s="795" t="str">
        <f aca="false">IF(AG133="","",VLOOKUP(AG133,'標準様式１シフト記号表（勤務時間帯）'!$D$6:$X$47,21,FALSE()))</f>
        <v/>
      </c>
      <c r="AH134" s="796" t="str">
        <f aca="false">IF(AH133="","",VLOOKUP(AH133,'標準様式１シフト記号表（勤務時間帯）'!$D$6:$X$47,21,FALSE()))</f>
        <v/>
      </c>
      <c r="AI134" s="794" t="str">
        <f aca="false">IF(AI133="","",VLOOKUP(AI133,'標準様式１シフト記号表（勤務時間帯）'!$D$6:$X$47,21,FALSE()))</f>
        <v/>
      </c>
      <c r="AJ134" s="795" t="str">
        <f aca="false">IF(AJ133="","",VLOOKUP(AJ133,'標準様式１シフト記号表（勤務時間帯）'!$D$6:$X$47,21,FALSE()))</f>
        <v/>
      </c>
      <c r="AK134" s="795" t="str">
        <f aca="false">IF(AK133="","",VLOOKUP(AK133,'標準様式１シフト記号表（勤務時間帯）'!$D$6:$X$47,21,FALSE()))</f>
        <v/>
      </c>
      <c r="AL134" s="795" t="str">
        <f aca="false">IF(AL133="","",VLOOKUP(AL133,'標準様式１シフト記号表（勤務時間帯）'!$D$6:$X$47,21,FALSE()))</f>
        <v/>
      </c>
      <c r="AM134" s="795" t="str">
        <f aca="false">IF(AM133="","",VLOOKUP(AM133,'標準様式１シフト記号表（勤務時間帯）'!$D$6:$X$47,21,FALSE()))</f>
        <v/>
      </c>
      <c r="AN134" s="795" t="str">
        <f aca="false">IF(AN133="","",VLOOKUP(AN133,'標準様式１シフト記号表（勤務時間帯）'!$D$6:$X$47,21,FALSE()))</f>
        <v/>
      </c>
      <c r="AO134" s="796" t="str">
        <f aca="false">IF(AO133="","",VLOOKUP(AO133,'標準様式１シフト記号表（勤務時間帯）'!$D$6:$X$47,21,FALSE()))</f>
        <v/>
      </c>
      <c r="AP134" s="794" t="str">
        <f aca="false">IF(AP133="","",VLOOKUP(AP133,'標準様式１シフト記号表（勤務時間帯）'!$D$6:$X$47,21,FALSE()))</f>
        <v/>
      </c>
      <c r="AQ134" s="795" t="str">
        <f aca="false">IF(AQ133="","",VLOOKUP(AQ133,'標準様式１シフト記号表（勤務時間帯）'!$D$6:$X$47,21,FALSE()))</f>
        <v/>
      </c>
      <c r="AR134" s="795" t="str">
        <f aca="false">IF(AR133="","",VLOOKUP(AR133,'標準様式１シフト記号表（勤務時間帯）'!$D$6:$X$47,21,FALSE()))</f>
        <v/>
      </c>
      <c r="AS134" s="795" t="str">
        <f aca="false">IF(AS133="","",VLOOKUP(AS133,'標準様式１シフト記号表（勤務時間帯）'!$D$6:$X$47,21,FALSE()))</f>
        <v/>
      </c>
      <c r="AT134" s="795" t="str">
        <f aca="false">IF(AT133="","",VLOOKUP(AT133,'標準様式１シフト記号表（勤務時間帯）'!$D$6:$X$47,21,FALSE()))</f>
        <v/>
      </c>
      <c r="AU134" s="795" t="str">
        <f aca="false">IF(AU133="","",VLOOKUP(AU133,'標準様式１シフト記号表（勤務時間帯）'!$D$6:$X$47,21,FALSE()))</f>
        <v/>
      </c>
      <c r="AV134" s="796" t="str">
        <f aca="false">IF(AV133="","",VLOOKUP(AV133,'標準様式１シフト記号表（勤務時間帯）'!$D$6:$X$47,21,FALSE()))</f>
        <v/>
      </c>
      <c r="AW134" s="794" t="str">
        <f aca="false">IF(AW133="","",VLOOKUP(AW133,'標準様式１シフト記号表（勤務時間帯）'!$D$6:$X$47,21,FALSE()))</f>
        <v/>
      </c>
      <c r="AX134" s="795" t="str">
        <f aca="false">IF(AX133="","",VLOOKUP(AX133,'標準様式１シフト記号表（勤務時間帯）'!$D$6:$X$47,21,FALSE()))</f>
        <v/>
      </c>
      <c r="AY134" s="795" t="str">
        <f aca="false">IF(AY133="","",VLOOKUP(AY133,'標準様式１シフト記号表（勤務時間帯）'!$D$6:$X$47,21,FALSE()))</f>
        <v/>
      </c>
      <c r="AZ134" s="797" t="n">
        <f aca="false">IF($BC$4="４週",SUM(U134:AV134),IF($BC$4="暦月",SUM(U134:AY134),""))</f>
        <v>0</v>
      </c>
      <c r="BA134" s="797"/>
      <c r="BB134" s="798" t="n">
        <f aca="false">IF($BC$4="４週",AZ134/4,IF($BC$4="暦月",(AZ134/($BC$9/7)),""))</f>
        <v>0</v>
      </c>
      <c r="BC134" s="798"/>
      <c r="BD134" s="826"/>
      <c r="BE134" s="826"/>
      <c r="BF134" s="826"/>
      <c r="BG134" s="826"/>
      <c r="BH134" s="826"/>
    </row>
    <row r="135" customFormat="false" ht="20.25" hidden="false" customHeight="true" outlineLevel="0" collapsed="false">
      <c r="B135" s="799"/>
      <c r="C135" s="812"/>
      <c r="D135" s="812"/>
      <c r="E135" s="812"/>
      <c r="F135" s="800"/>
      <c r="G135" s="801" t="n">
        <f aca="false">C133</f>
        <v>0</v>
      </c>
      <c r="H135" s="815"/>
      <c r="I135" s="815"/>
      <c r="J135" s="815"/>
      <c r="K135" s="815"/>
      <c r="L135" s="815"/>
      <c r="M135" s="816"/>
      <c r="N135" s="816"/>
      <c r="O135" s="816"/>
      <c r="P135" s="884" t="s">
        <v>673</v>
      </c>
      <c r="Q135" s="803"/>
      <c r="R135" s="803"/>
      <c r="S135" s="832"/>
      <c r="T135" s="833"/>
      <c r="U135" s="806" t="str">
        <f aca="false">IF(U133="","",VLOOKUP(U133,'標準様式１シフト記号表（勤務時間帯）'!$D$6:$Z$47,23,FALSE()))</f>
        <v/>
      </c>
      <c r="V135" s="807" t="str">
        <f aca="false">IF(V133="","",VLOOKUP(V133,'標準様式１シフト記号表（勤務時間帯）'!$D$6:$Z$47,23,FALSE()))</f>
        <v/>
      </c>
      <c r="W135" s="807" t="str">
        <f aca="false">IF(W133="","",VLOOKUP(W133,'標準様式１シフト記号表（勤務時間帯）'!$D$6:$Z$47,23,FALSE()))</f>
        <v/>
      </c>
      <c r="X135" s="807" t="str">
        <f aca="false">IF(X133="","",VLOOKUP(X133,'標準様式１シフト記号表（勤務時間帯）'!$D$6:$Z$47,23,FALSE()))</f>
        <v/>
      </c>
      <c r="Y135" s="807" t="str">
        <f aca="false">IF(Y133="","",VLOOKUP(Y133,'標準様式１シフト記号表（勤務時間帯）'!$D$6:$Z$47,23,FALSE()))</f>
        <v/>
      </c>
      <c r="Z135" s="807" t="str">
        <f aca="false">IF(Z133="","",VLOOKUP(Z133,'標準様式１シフト記号表（勤務時間帯）'!$D$6:$Z$47,23,FALSE()))</f>
        <v/>
      </c>
      <c r="AA135" s="808" t="str">
        <f aca="false">IF(AA133="","",VLOOKUP(AA133,'標準様式１シフト記号表（勤務時間帯）'!$D$6:$Z$47,23,FALSE()))</f>
        <v/>
      </c>
      <c r="AB135" s="806" t="str">
        <f aca="false">IF(AB133="","",VLOOKUP(AB133,'標準様式１シフト記号表（勤務時間帯）'!$D$6:$Z$47,23,FALSE()))</f>
        <v/>
      </c>
      <c r="AC135" s="807" t="str">
        <f aca="false">IF(AC133="","",VLOOKUP(AC133,'標準様式１シフト記号表（勤務時間帯）'!$D$6:$Z$47,23,FALSE()))</f>
        <v/>
      </c>
      <c r="AD135" s="807" t="str">
        <f aca="false">IF(AD133="","",VLOOKUP(AD133,'標準様式１シフト記号表（勤務時間帯）'!$D$6:$Z$47,23,FALSE()))</f>
        <v/>
      </c>
      <c r="AE135" s="807" t="str">
        <f aca="false">IF(AE133="","",VLOOKUP(AE133,'標準様式１シフト記号表（勤務時間帯）'!$D$6:$Z$47,23,FALSE()))</f>
        <v/>
      </c>
      <c r="AF135" s="807" t="str">
        <f aca="false">IF(AF133="","",VLOOKUP(AF133,'標準様式１シフト記号表（勤務時間帯）'!$D$6:$Z$47,23,FALSE()))</f>
        <v/>
      </c>
      <c r="AG135" s="807" t="str">
        <f aca="false">IF(AG133="","",VLOOKUP(AG133,'標準様式１シフト記号表（勤務時間帯）'!$D$6:$Z$47,23,FALSE()))</f>
        <v/>
      </c>
      <c r="AH135" s="808" t="str">
        <f aca="false">IF(AH133="","",VLOOKUP(AH133,'標準様式１シフト記号表（勤務時間帯）'!$D$6:$Z$47,23,FALSE()))</f>
        <v/>
      </c>
      <c r="AI135" s="806" t="str">
        <f aca="false">IF(AI133="","",VLOOKUP(AI133,'標準様式１シフト記号表（勤務時間帯）'!$D$6:$Z$47,23,FALSE()))</f>
        <v/>
      </c>
      <c r="AJ135" s="807" t="str">
        <f aca="false">IF(AJ133="","",VLOOKUP(AJ133,'標準様式１シフト記号表（勤務時間帯）'!$D$6:$Z$47,23,FALSE()))</f>
        <v/>
      </c>
      <c r="AK135" s="807" t="str">
        <f aca="false">IF(AK133="","",VLOOKUP(AK133,'標準様式１シフト記号表（勤務時間帯）'!$D$6:$Z$47,23,FALSE()))</f>
        <v/>
      </c>
      <c r="AL135" s="807" t="str">
        <f aca="false">IF(AL133="","",VLOOKUP(AL133,'標準様式１シフト記号表（勤務時間帯）'!$D$6:$Z$47,23,FALSE()))</f>
        <v/>
      </c>
      <c r="AM135" s="807" t="str">
        <f aca="false">IF(AM133="","",VLOOKUP(AM133,'標準様式１シフト記号表（勤務時間帯）'!$D$6:$Z$47,23,FALSE()))</f>
        <v/>
      </c>
      <c r="AN135" s="807" t="str">
        <f aca="false">IF(AN133="","",VLOOKUP(AN133,'標準様式１シフト記号表（勤務時間帯）'!$D$6:$Z$47,23,FALSE()))</f>
        <v/>
      </c>
      <c r="AO135" s="808" t="str">
        <f aca="false">IF(AO133="","",VLOOKUP(AO133,'標準様式１シフト記号表（勤務時間帯）'!$D$6:$Z$47,23,FALSE()))</f>
        <v/>
      </c>
      <c r="AP135" s="806" t="str">
        <f aca="false">IF(AP133="","",VLOOKUP(AP133,'標準様式１シフト記号表（勤務時間帯）'!$D$6:$Z$47,23,FALSE()))</f>
        <v/>
      </c>
      <c r="AQ135" s="807" t="str">
        <f aca="false">IF(AQ133="","",VLOOKUP(AQ133,'標準様式１シフト記号表（勤務時間帯）'!$D$6:$Z$47,23,FALSE()))</f>
        <v/>
      </c>
      <c r="AR135" s="807" t="str">
        <f aca="false">IF(AR133="","",VLOOKUP(AR133,'標準様式１シフト記号表（勤務時間帯）'!$D$6:$Z$47,23,FALSE()))</f>
        <v/>
      </c>
      <c r="AS135" s="807" t="str">
        <f aca="false">IF(AS133="","",VLOOKUP(AS133,'標準様式１シフト記号表（勤務時間帯）'!$D$6:$Z$47,23,FALSE()))</f>
        <v/>
      </c>
      <c r="AT135" s="807" t="str">
        <f aca="false">IF(AT133="","",VLOOKUP(AT133,'標準様式１シフト記号表（勤務時間帯）'!$D$6:$Z$47,23,FALSE()))</f>
        <v/>
      </c>
      <c r="AU135" s="807" t="str">
        <f aca="false">IF(AU133="","",VLOOKUP(AU133,'標準様式１シフト記号表（勤務時間帯）'!$D$6:$Z$47,23,FALSE()))</f>
        <v/>
      </c>
      <c r="AV135" s="808" t="str">
        <f aca="false">IF(AV133="","",VLOOKUP(AV133,'標準様式１シフト記号表（勤務時間帯）'!$D$6:$Z$47,23,FALSE()))</f>
        <v/>
      </c>
      <c r="AW135" s="806" t="str">
        <f aca="false">IF(AW133="","",VLOOKUP(AW133,'標準様式１シフト記号表（勤務時間帯）'!$D$6:$Z$47,23,FALSE()))</f>
        <v/>
      </c>
      <c r="AX135" s="807" t="str">
        <f aca="false">IF(AX133="","",VLOOKUP(AX133,'標準様式１シフト記号表（勤務時間帯）'!$D$6:$Z$47,23,FALSE()))</f>
        <v/>
      </c>
      <c r="AY135" s="807" t="str">
        <f aca="false">IF(AY133="","",VLOOKUP(AY133,'標準様式１シフト記号表（勤務時間帯）'!$D$6:$Z$47,23,FALSE()))</f>
        <v/>
      </c>
      <c r="AZ135" s="809" t="n">
        <f aca="false">IF($BC$4="４週",SUM(U135:AV135),IF($BC$4="暦月",SUM(U135:AY135),""))</f>
        <v>0</v>
      </c>
      <c r="BA135" s="809"/>
      <c r="BB135" s="810" t="n">
        <f aca="false">IF($BC$4="４週",AZ135/4,IF($BC$4="暦月",(AZ135/($BC$9/7)),""))</f>
        <v>0</v>
      </c>
      <c r="BC135" s="810"/>
      <c r="BD135" s="826"/>
      <c r="BE135" s="826"/>
      <c r="BF135" s="826"/>
      <c r="BG135" s="826"/>
      <c r="BH135" s="826"/>
    </row>
    <row r="136" customFormat="false" ht="20.25" hidden="false" customHeight="true" outlineLevel="0" collapsed="false">
      <c r="B136" s="811"/>
      <c r="C136" s="812"/>
      <c r="D136" s="812"/>
      <c r="E136" s="812"/>
      <c r="F136" s="813"/>
      <c r="G136" s="814"/>
      <c r="H136" s="815"/>
      <c r="I136" s="815"/>
      <c r="J136" s="815"/>
      <c r="K136" s="815"/>
      <c r="L136" s="815"/>
      <c r="M136" s="816"/>
      <c r="N136" s="816"/>
      <c r="O136" s="816"/>
      <c r="P136" s="843" t="s">
        <v>671</v>
      </c>
      <c r="Q136" s="844"/>
      <c r="R136" s="844"/>
      <c r="S136" s="845"/>
      <c r="T136" s="846"/>
      <c r="U136" s="821"/>
      <c r="V136" s="822"/>
      <c r="W136" s="822"/>
      <c r="X136" s="822"/>
      <c r="Y136" s="822"/>
      <c r="Z136" s="822"/>
      <c r="AA136" s="823"/>
      <c r="AB136" s="821"/>
      <c r="AC136" s="822"/>
      <c r="AD136" s="822"/>
      <c r="AE136" s="822"/>
      <c r="AF136" s="822"/>
      <c r="AG136" s="822"/>
      <c r="AH136" s="823"/>
      <c r="AI136" s="821"/>
      <c r="AJ136" s="822"/>
      <c r="AK136" s="822"/>
      <c r="AL136" s="822"/>
      <c r="AM136" s="822"/>
      <c r="AN136" s="822"/>
      <c r="AO136" s="823"/>
      <c r="AP136" s="821"/>
      <c r="AQ136" s="822"/>
      <c r="AR136" s="822"/>
      <c r="AS136" s="822"/>
      <c r="AT136" s="822"/>
      <c r="AU136" s="822"/>
      <c r="AV136" s="823"/>
      <c r="AW136" s="821"/>
      <c r="AX136" s="822"/>
      <c r="AY136" s="822"/>
      <c r="AZ136" s="824"/>
      <c r="BA136" s="824"/>
      <c r="BB136" s="825"/>
      <c r="BC136" s="825"/>
      <c r="BD136" s="826"/>
      <c r="BE136" s="826"/>
      <c r="BF136" s="826"/>
      <c r="BG136" s="826"/>
      <c r="BH136" s="826"/>
    </row>
    <row r="137" customFormat="false" ht="20.25" hidden="false" customHeight="true" outlineLevel="0" collapsed="false">
      <c r="B137" s="787" t="n">
        <f aca="false">B134+1</f>
        <v>39</v>
      </c>
      <c r="C137" s="812"/>
      <c r="D137" s="812"/>
      <c r="E137" s="812"/>
      <c r="F137" s="788" t="n">
        <f aca="false">C136</f>
        <v>0</v>
      </c>
      <c r="G137" s="789"/>
      <c r="H137" s="815"/>
      <c r="I137" s="815"/>
      <c r="J137" s="815"/>
      <c r="K137" s="815"/>
      <c r="L137" s="815"/>
      <c r="M137" s="816"/>
      <c r="N137" s="816"/>
      <c r="O137" s="816"/>
      <c r="P137" s="790" t="s">
        <v>672</v>
      </c>
      <c r="Q137" s="791"/>
      <c r="R137" s="791"/>
      <c r="S137" s="792"/>
      <c r="T137" s="793"/>
      <c r="U137" s="794" t="str">
        <f aca="false">IF(U136="","",VLOOKUP(U136,'標準様式１シフト記号表（勤務時間帯）'!$D$6:$X$47,21,FALSE()))</f>
        <v/>
      </c>
      <c r="V137" s="795" t="str">
        <f aca="false">IF(V136="","",VLOOKUP(V136,'標準様式１シフト記号表（勤務時間帯）'!$D$6:$X$47,21,FALSE()))</f>
        <v/>
      </c>
      <c r="W137" s="795" t="str">
        <f aca="false">IF(W136="","",VLOOKUP(W136,'標準様式１シフト記号表（勤務時間帯）'!$D$6:$X$47,21,FALSE()))</f>
        <v/>
      </c>
      <c r="X137" s="795" t="str">
        <f aca="false">IF(X136="","",VLOOKUP(X136,'標準様式１シフト記号表（勤務時間帯）'!$D$6:$X$47,21,FALSE()))</f>
        <v/>
      </c>
      <c r="Y137" s="795" t="str">
        <f aca="false">IF(Y136="","",VLOOKUP(Y136,'標準様式１シフト記号表（勤務時間帯）'!$D$6:$X$47,21,FALSE()))</f>
        <v/>
      </c>
      <c r="Z137" s="795" t="str">
        <f aca="false">IF(Z136="","",VLOOKUP(Z136,'標準様式１シフト記号表（勤務時間帯）'!$D$6:$X$47,21,FALSE()))</f>
        <v/>
      </c>
      <c r="AA137" s="796" t="str">
        <f aca="false">IF(AA136="","",VLOOKUP(AA136,'標準様式１シフト記号表（勤務時間帯）'!$D$6:$X$47,21,FALSE()))</f>
        <v/>
      </c>
      <c r="AB137" s="794" t="str">
        <f aca="false">IF(AB136="","",VLOOKUP(AB136,'標準様式１シフト記号表（勤務時間帯）'!$D$6:$X$47,21,FALSE()))</f>
        <v/>
      </c>
      <c r="AC137" s="795" t="str">
        <f aca="false">IF(AC136="","",VLOOKUP(AC136,'標準様式１シフト記号表（勤務時間帯）'!$D$6:$X$47,21,FALSE()))</f>
        <v/>
      </c>
      <c r="AD137" s="795" t="str">
        <f aca="false">IF(AD136="","",VLOOKUP(AD136,'標準様式１シフト記号表（勤務時間帯）'!$D$6:$X$47,21,FALSE()))</f>
        <v/>
      </c>
      <c r="AE137" s="795" t="str">
        <f aca="false">IF(AE136="","",VLOOKUP(AE136,'標準様式１シフト記号表（勤務時間帯）'!$D$6:$X$47,21,FALSE()))</f>
        <v/>
      </c>
      <c r="AF137" s="795" t="str">
        <f aca="false">IF(AF136="","",VLOOKUP(AF136,'標準様式１シフト記号表（勤務時間帯）'!$D$6:$X$47,21,FALSE()))</f>
        <v/>
      </c>
      <c r="AG137" s="795" t="str">
        <f aca="false">IF(AG136="","",VLOOKUP(AG136,'標準様式１シフト記号表（勤務時間帯）'!$D$6:$X$47,21,FALSE()))</f>
        <v/>
      </c>
      <c r="AH137" s="796" t="str">
        <f aca="false">IF(AH136="","",VLOOKUP(AH136,'標準様式１シフト記号表（勤務時間帯）'!$D$6:$X$47,21,FALSE()))</f>
        <v/>
      </c>
      <c r="AI137" s="794" t="str">
        <f aca="false">IF(AI136="","",VLOOKUP(AI136,'標準様式１シフト記号表（勤務時間帯）'!$D$6:$X$47,21,FALSE()))</f>
        <v/>
      </c>
      <c r="AJ137" s="795" t="str">
        <f aca="false">IF(AJ136="","",VLOOKUP(AJ136,'標準様式１シフト記号表（勤務時間帯）'!$D$6:$X$47,21,FALSE()))</f>
        <v/>
      </c>
      <c r="AK137" s="795" t="str">
        <f aca="false">IF(AK136="","",VLOOKUP(AK136,'標準様式１シフト記号表（勤務時間帯）'!$D$6:$X$47,21,FALSE()))</f>
        <v/>
      </c>
      <c r="AL137" s="795" t="str">
        <f aca="false">IF(AL136="","",VLOOKUP(AL136,'標準様式１シフト記号表（勤務時間帯）'!$D$6:$X$47,21,FALSE()))</f>
        <v/>
      </c>
      <c r="AM137" s="795" t="str">
        <f aca="false">IF(AM136="","",VLOOKUP(AM136,'標準様式１シフト記号表（勤務時間帯）'!$D$6:$X$47,21,FALSE()))</f>
        <v/>
      </c>
      <c r="AN137" s="795" t="str">
        <f aca="false">IF(AN136="","",VLOOKUP(AN136,'標準様式１シフト記号表（勤務時間帯）'!$D$6:$X$47,21,FALSE()))</f>
        <v/>
      </c>
      <c r="AO137" s="796" t="str">
        <f aca="false">IF(AO136="","",VLOOKUP(AO136,'標準様式１シフト記号表（勤務時間帯）'!$D$6:$X$47,21,FALSE()))</f>
        <v/>
      </c>
      <c r="AP137" s="794" t="str">
        <f aca="false">IF(AP136="","",VLOOKUP(AP136,'標準様式１シフト記号表（勤務時間帯）'!$D$6:$X$47,21,FALSE()))</f>
        <v/>
      </c>
      <c r="AQ137" s="795" t="str">
        <f aca="false">IF(AQ136="","",VLOOKUP(AQ136,'標準様式１シフト記号表（勤務時間帯）'!$D$6:$X$47,21,FALSE()))</f>
        <v/>
      </c>
      <c r="AR137" s="795" t="str">
        <f aca="false">IF(AR136="","",VLOOKUP(AR136,'標準様式１シフト記号表（勤務時間帯）'!$D$6:$X$47,21,FALSE()))</f>
        <v/>
      </c>
      <c r="AS137" s="795" t="str">
        <f aca="false">IF(AS136="","",VLOOKUP(AS136,'標準様式１シフト記号表（勤務時間帯）'!$D$6:$X$47,21,FALSE()))</f>
        <v/>
      </c>
      <c r="AT137" s="795" t="str">
        <f aca="false">IF(AT136="","",VLOOKUP(AT136,'標準様式１シフト記号表（勤務時間帯）'!$D$6:$X$47,21,FALSE()))</f>
        <v/>
      </c>
      <c r="AU137" s="795" t="str">
        <f aca="false">IF(AU136="","",VLOOKUP(AU136,'標準様式１シフト記号表（勤務時間帯）'!$D$6:$X$47,21,FALSE()))</f>
        <v/>
      </c>
      <c r="AV137" s="796" t="str">
        <f aca="false">IF(AV136="","",VLOOKUP(AV136,'標準様式１シフト記号表（勤務時間帯）'!$D$6:$X$47,21,FALSE()))</f>
        <v/>
      </c>
      <c r="AW137" s="794" t="str">
        <f aca="false">IF(AW136="","",VLOOKUP(AW136,'標準様式１シフト記号表（勤務時間帯）'!$D$6:$X$47,21,FALSE()))</f>
        <v/>
      </c>
      <c r="AX137" s="795" t="str">
        <f aca="false">IF(AX136="","",VLOOKUP(AX136,'標準様式１シフト記号表（勤務時間帯）'!$D$6:$X$47,21,FALSE()))</f>
        <v/>
      </c>
      <c r="AY137" s="795" t="str">
        <f aca="false">IF(AY136="","",VLOOKUP(AY136,'標準様式１シフト記号表（勤務時間帯）'!$D$6:$X$47,21,FALSE()))</f>
        <v/>
      </c>
      <c r="AZ137" s="797" t="n">
        <f aca="false">IF($BC$4="４週",SUM(U137:AV137),IF($BC$4="暦月",SUM(U137:AY137),""))</f>
        <v>0</v>
      </c>
      <c r="BA137" s="797"/>
      <c r="BB137" s="798" t="n">
        <f aca="false">IF($BC$4="４週",AZ137/4,IF($BC$4="暦月",(AZ137/($BC$9/7)),""))</f>
        <v>0</v>
      </c>
      <c r="BC137" s="798"/>
      <c r="BD137" s="826"/>
      <c r="BE137" s="826"/>
      <c r="BF137" s="826"/>
      <c r="BG137" s="826"/>
      <c r="BH137" s="826"/>
    </row>
    <row r="138" customFormat="false" ht="20.25" hidden="false" customHeight="true" outlineLevel="0" collapsed="false">
      <c r="B138" s="799"/>
      <c r="C138" s="812"/>
      <c r="D138" s="812"/>
      <c r="E138" s="812"/>
      <c r="F138" s="800"/>
      <c r="G138" s="801" t="n">
        <f aca="false">C136</f>
        <v>0</v>
      </c>
      <c r="H138" s="815"/>
      <c r="I138" s="815"/>
      <c r="J138" s="815"/>
      <c r="K138" s="815"/>
      <c r="L138" s="815"/>
      <c r="M138" s="816"/>
      <c r="N138" s="816"/>
      <c r="O138" s="816"/>
      <c r="P138" s="884" t="s">
        <v>673</v>
      </c>
      <c r="Q138" s="803"/>
      <c r="R138" s="803"/>
      <c r="S138" s="832"/>
      <c r="T138" s="833"/>
      <c r="U138" s="806" t="str">
        <f aca="false">IF(U136="","",VLOOKUP(U136,'標準様式１シフト記号表（勤務時間帯）'!$D$6:$Z$47,23,FALSE()))</f>
        <v/>
      </c>
      <c r="V138" s="807" t="str">
        <f aca="false">IF(V136="","",VLOOKUP(V136,'標準様式１シフト記号表（勤務時間帯）'!$D$6:$Z$47,23,FALSE()))</f>
        <v/>
      </c>
      <c r="W138" s="807" t="str">
        <f aca="false">IF(W136="","",VLOOKUP(W136,'標準様式１シフト記号表（勤務時間帯）'!$D$6:$Z$47,23,FALSE()))</f>
        <v/>
      </c>
      <c r="X138" s="807" t="str">
        <f aca="false">IF(X136="","",VLOOKUP(X136,'標準様式１シフト記号表（勤務時間帯）'!$D$6:$Z$47,23,FALSE()))</f>
        <v/>
      </c>
      <c r="Y138" s="807" t="str">
        <f aca="false">IF(Y136="","",VLOOKUP(Y136,'標準様式１シフト記号表（勤務時間帯）'!$D$6:$Z$47,23,FALSE()))</f>
        <v/>
      </c>
      <c r="Z138" s="807" t="str">
        <f aca="false">IF(Z136="","",VLOOKUP(Z136,'標準様式１シフト記号表（勤務時間帯）'!$D$6:$Z$47,23,FALSE()))</f>
        <v/>
      </c>
      <c r="AA138" s="808" t="str">
        <f aca="false">IF(AA136="","",VLOOKUP(AA136,'標準様式１シフト記号表（勤務時間帯）'!$D$6:$Z$47,23,FALSE()))</f>
        <v/>
      </c>
      <c r="AB138" s="806" t="str">
        <f aca="false">IF(AB136="","",VLOOKUP(AB136,'標準様式１シフト記号表（勤務時間帯）'!$D$6:$Z$47,23,FALSE()))</f>
        <v/>
      </c>
      <c r="AC138" s="807" t="str">
        <f aca="false">IF(AC136="","",VLOOKUP(AC136,'標準様式１シフト記号表（勤務時間帯）'!$D$6:$Z$47,23,FALSE()))</f>
        <v/>
      </c>
      <c r="AD138" s="807" t="str">
        <f aca="false">IF(AD136="","",VLOOKUP(AD136,'標準様式１シフト記号表（勤務時間帯）'!$D$6:$Z$47,23,FALSE()))</f>
        <v/>
      </c>
      <c r="AE138" s="807" t="str">
        <f aca="false">IF(AE136="","",VLOOKUP(AE136,'標準様式１シフト記号表（勤務時間帯）'!$D$6:$Z$47,23,FALSE()))</f>
        <v/>
      </c>
      <c r="AF138" s="807" t="str">
        <f aca="false">IF(AF136="","",VLOOKUP(AF136,'標準様式１シフト記号表（勤務時間帯）'!$D$6:$Z$47,23,FALSE()))</f>
        <v/>
      </c>
      <c r="AG138" s="807" t="str">
        <f aca="false">IF(AG136="","",VLOOKUP(AG136,'標準様式１シフト記号表（勤務時間帯）'!$D$6:$Z$47,23,FALSE()))</f>
        <v/>
      </c>
      <c r="AH138" s="808" t="str">
        <f aca="false">IF(AH136="","",VLOOKUP(AH136,'標準様式１シフト記号表（勤務時間帯）'!$D$6:$Z$47,23,FALSE()))</f>
        <v/>
      </c>
      <c r="AI138" s="806" t="str">
        <f aca="false">IF(AI136="","",VLOOKUP(AI136,'標準様式１シフト記号表（勤務時間帯）'!$D$6:$Z$47,23,FALSE()))</f>
        <v/>
      </c>
      <c r="AJ138" s="807" t="str">
        <f aca="false">IF(AJ136="","",VLOOKUP(AJ136,'標準様式１シフト記号表（勤務時間帯）'!$D$6:$Z$47,23,FALSE()))</f>
        <v/>
      </c>
      <c r="AK138" s="807" t="str">
        <f aca="false">IF(AK136="","",VLOOKUP(AK136,'標準様式１シフト記号表（勤務時間帯）'!$D$6:$Z$47,23,FALSE()))</f>
        <v/>
      </c>
      <c r="AL138" s="807" t="str">
        <f aca="false">IF(AL136="","",VLOOKUP(AL136,'標準様式１シフト記号表（勤務時間帯）'!$D$6:$Z$47,23,FALSE()))</f>
        <v/>
      </c>
      <c r="AM138" s="807" t="str">
        <f aca="false">IF(AM136="","",VLOOKUP(AM136,'標準様式１シフト記号表（勤務時間帯）'!$D$6:$Z$47,23,FALSE()))</f>
        <v/>
      </c>
      <c r="AN138" s="807" t="str">
        <f aca="false">IF(AN136="","",VLOOKUP(AN136,'標準様式１シフト記号表（勤務時間帯）'!$D$6:$Z$47,23,FALSE()))</f>
        <v/>
      </c>
      <c r="AO138" s="808" t="str">
        <f aca="false">IF(AO136="","",VLOOKUP(AO136,'標準様式１シフト記号表（勤務時間帯）'!$D$6:$Z$47,23,FALSE()))</f>
        <v/>
      </c>
      <c r="AP138" s="806" t="str">
        <f aca="false">IF(AP136="","",VLOOKUP(AP136,'標準様式１シフト記号表（勤務時間帯）'!$D$6:$Z$47,23,FALSE()))</f>
        <v/>
      </c>
      <c r="AQ138" s="807" t="str">
        <f aca="false">IF(AQ136="","",VLOOKUP(AQ136,'標準様式１シフト記号表（勤務時間帯）'!$D$6:$Z$47,23,FALSE()))</f>
        <v/>
      </c>
      <c r="AR138" s="807" t="str">
        <f aca="false">IF(AR136="","",VLOOKUP(AR136,'標準様式１シフト記号表（勤務時間帯）'!$D$6:$Z$47,23,FALSE()))</f>
        <v/>
      </c>
      <c r="AS138" s="807" t="str">
        <f aca="false">IF(AS136="","",VLOOKUP(AS136,'標準様式１シフト記号表（勤務時間帯）'!$D$6:$Z$47,23,FALSE()))</f>
        <v/>
      </c>
      <c r="AT138" s="807" t="str">
        <f aca="false">IF(AT136="","",VLOOKUP(AT136,'標準様式１シフト記号表（勤務時間帯）'!$D$6:$Z$47,23,FALSE()))</f>
        <v/>
      </c>
      <c r="AU138" s="807" t="str">
        <f aca="false">IF(AU136="","",VLOOKUP(AU136,'標準様式１シフト記号表（勤務時間帯）'!$D$6:$Z$47,23,FALSE()))</f>
        <v/>
      </c>
      <c r="AV138" s="808" t="str">
        <f aca="false">IF(AV136="","",VLOOKUP(AV136,'標準様式１シフト記号表（勤務時間帯）'!$D$6:$Z$47,23,FALSE()))</f>
        <v/>
      </c>
      <c r="AW138" s="806" t="str">
        <f aca="false">IF(AW136="","",VLOOKUP(AW136,'標準様式１シフト記号表（勤務時間帯）'!$D$6:$Z$47,23,FALSE()))</f>
        <v/>
      </c>
      <c r="AX138" s="807" t="str">
        <f aca="false">IF(AX136="","",VLOOKUP(AX136,'標準様式１シフト記号表（勤務時間帯）'!$D$6:$Z$47,23,FALSE()))</f>
        <v/>
      </c>
      <c r="AY138" s="807" t="str">
        <f aca="false">IF(AY136="","",VLOOKUP(AY136,'標準様式１シフト記号表（勤務時間帯）'!$D$6:$Z$47,23,FALSE()))</f>
        <v/>
      </c>
      <c r="AZ138" s="809" t="n">
        <f aca="false">IF($BC$4="４週",SUM(U138:AV138),IF($BC$4="暦月",SUM(U138:AY138),""))</f>
        <v>0</v>
      </c>
      <c r="BA138" s="809"/>
      <c r="BB138" s="810" t="n">
        <f aca="false">IF($BC$4="４週",AZ138/4,IF($BC$4="暦月",(AZ138/($BC$9/7)),""))</f>
        <v>0</v>
      </c>
      <c r="BC138" s="810"/>
      <c r="BD138" s="826"/>
      <c r="BE138" s="826"/>
      <c r="BF138" s="826"/>
      <c r="BG138" s="826"/>
      <c r="BH138" s="826"/>
    </row>
    <row r="139" customFormat="false" ht="20.25" hidden="false" customHeight="true" outlineLevel="0" collapsed="false">
      <c r="B139" s="811"/>
      <c r="C139" s="812"/>
      <c r="D139" s="812"/>
      <c r="E139" s="812"/>
      <c r="F139" s="813"/>
      <c r="G139" s="814"/>
      <c r="H139" s="815"/>
      <c r="I139" s="815"/>
      <c r="J139" s="815"/>
      <c r="K139" s="815"/>
      <c r="L139" s="815"/>
      <c r="M139" s="816"/>
      <c r="N139" s="816"/>
      <c r="O139" s="816"/>
      <c r="P139" s="843" t="s">
        <v>671</v>
      </c>
      <c r="Q139" s="844"/>
      <c r="R139" s="844"/>
      <c r="S139" s="845"/>
      <c r="T139" s="846"/>
      <c r="U139" s="821"/>
      <c r="V139" s="822"/>
      <c r="W139" s="822"/>
      <c r="X139" s="822"/>
      <c r="Y139" s="822"/>
      <c r="Z139" s="822"/>
      <c r="AA139" s="823"/>
      <c r="AB139" s="821"/>
      <c r="AC139" s="822"/>
      <c r="AD139" s="822"/>
      <c r="AE139" s="822"/>
      <c r="AF139" s="822"/>
      <c r="AG139" s="822"/>
      <c r="AH139" s="823"/>
      <c r="AI139" s="821"/>
      <c r="AJ139" s="822"/>
      <c r="AK139" s="822"/>
      <c r="AL139" s="822"/>
      <c r="AM139" s="822"/>
      <c r="AN139" s="822"/>
      <c r="AO139" s="823"/>
      <c r="AP139" s="821"/>
      <c r="AQ139" s="822"/>
      <c r="AR139" s="822"/>
      <c r="AS139" s="822"/>
      <c r="AT139" s="822"/>
      <c r="AU139" s="822"/>
      <c r="AV139" s="823"/>
      <c r="AW139" s="821"/>
      <c r="AX139" s="822"/>
      <c r="AY139" s="822"/>
      <c r="AZ139" s="824"/>
      <c r="BA139" s="824"/>
      <c r="BB139" s="825"/>
      <c r="BC139" s="825"/>
      <c r="BD139" s="826"/>
      <c r="BE139" s="826"/>
      <c r="BF139" s="826"/>
      <c r="BG139" s="826"/>
      <c r="BH139" s="826"/>
    </row>
    <row r="140" customFormat="false" ht="20.25" hidden="false" customHeight="true" outlineLevel="0" collapsed="false">
      <c r="B140" s="787" t="n">
        <f aca="false">B137+1</f>
        <v>40</v>
      </c>
      <c r="C140" s="812"/>
      <c r="D140" s="812"/>
      <c r="E140" s="812"/>
      <c r="F140" s="788" t="n">
        <f aca="false">C139</f>
        <v>0</v>
      </c>
      <c r="G140" s="789"/>
      <c r="H140" s="815"/>
      <c r="I140" s="815"/>
      <c r="J140" s="815"/>
      <c r="K140" s="815"/>
      <c r="L140" s="815"/>
      <c r="M140" s="816"/>
      <c r="N140" s="816"/>
      <c r="O140" s="816"/>
      <c r="P140" s="790" t="s">
        <v>672</v>
      </c>
      <c r="Q140" s="791"/>
      <c r="R140" s="791"/>
      <c r="S140" s="792"/>
      <c r="T140" s="793"/>
      <c r="U140" s="794" t="str">
        <f aca="false">IF(U139="","",VLOOKUP(U139,'標準様式１シフト記号表（勤務時間帯）'!$D$6:$X$47,21,FALSE()))</f>
        <v/>
      </c>
      <c r="V140" s="795" t="str">
        <f aca="false">IF(V139="","",VLOOKUP(V139,'標準様式１シフト記号表（勤務時間帯）'!$D$6:$X$47,21,FALSE()))</f>
        <v/>
      </c>
      <c r="W140" s="795" t="str">
        <f aca="false">IF(W139="","",VLOOKUP(W139,'標準様式１シフト記号表（勤務時間帯）'!$D$6:$X$47,21,FALSE()))</f>
        <v/>
      </c>
      <c r="X140" s="795" t="str">
        <f aca="false">IF(X139="","",VLOOKUP(X139,'標準様式１シフト記号表（勤務時間帯）'!$D$6:$X$47,21,FALSE()))</f>
        <v/>
      </c>
      <c r="Y140" s="795" t="str">
        <f aca="false">IF(Y139="","",VLOOKUP(Y139,'標準様式１シフト記号表（勤務時間帯）'!$D$6:$X$47,21,FALSE()))</f>
        <v/>
      </c>
      <c r="Z140" s="795" t="str">
        <f aca="false">IF(Z139="","",VLOOKUP(Z139,'標準様式１シフト記号表（勤務時間帯）'!$D$6:$X$47,21,FALSE()))</f>
        <v/>
      </c>
      <c r="AA140" s="796" t="str">
        <f aca="false">IF(AA139="","",VLOOKUP(AA139,'標準様式１シフト記号表（勤務時間帯）'!$D$6:$X$47,21,FALSE()))</f>
        <v/>
      </c>
      <c r="AB140" s="794" t="str">
        <f aca="false">IF(AB139="","",VLOOKUP(AB139,'標準様式１シフト記号表（勤務時間帯）'!$D$6:$X$47,21,FALSE()))</f>
        <v/>
      </c>
      <c r="AC140" s="795" t="str">
        <f aca="false">IF(AC139="","",VLOOKUP(AC139,'標準様式１シフト記号表（勤務時間帯）'!$D$6:$X$47,21,FALSE()))</f>
        <v/>
      </c>
      <c r="AD140" s="795" t="str">
        <f aca="false">IF(AD139="","",VLOOKUP(AD139,'標準様式１シフト記号表（勤務時間帯）'!$D$6:$X$47,21,FALSE()))</f>
        <v/>
      </c>
      <c r="AE140" s="795" t="str">
        <f aca="false">IF(AE139="","",VLOOKUP(AE139,'標準様式１シフト記号表（勤務時間帯）'!$D$6:$X$47,21,FALSE()))</f>
        <v/>
      </c>
      <c r="AF140" s="795" t="str">
        <f aca="false">IF(AF139="","",VLOOKUP(AF139,'標準様式１シフト記号表（勤務時間帯）'!$D$6:$X$47,21,FALSE()))</f>
        <v/>
      </c>
      <c r="AG140" s="795" t="str">
        <f aca="false">IF(AG139="","",VLOOKUP(AG139,'標準様式１シフト記号表（勤務時間帯）'!$D$6:$X$47,21,FALSE()))</f>
        <v/>
      </c>
      <c r="AH140" s="796" t="str">
        <f aca="false">IF(AH139="","",VLOOKUP(AH139,'標準様式１シフト記号表（勤務時間帯）'!$D$6:$X$47,21,FALSE()))</f>
        <v/>
      </c>
      <c r="AI140" s="794" t="str">
        <f aca="false">IF(AI139="","",VLOOKUP(AI139,'標準様式１シフト記号表（勤務時間帯）'!$D$6:$X$47,21,FALSE()))</f>
        <v/>
      </c>
      <c r="AJ140" s="795" t="str">
        <f aca="false">IF(AJ139="","",VLOOKUP(AJ139,'標準様式１シフト記号表（勤務時間帯）'!$D$6:$X$47,21,FALSE()))</f>
        <v/>
      </c>
      <c r="AK140" s="795" t="str">
        <f aca="false">IF(AK139="","",VLOOKUP(AK139,'標準様式１シフト記号表（勤務時間帯）'!$D$6:$X$47,21,FALSE()))</f>
        <v/>
      </c>
      <c r="AL140" s="795" t="str">
        <f aca="false">IF(AL139="","",VLOOKUP(AL139,'標準様式１シフト記号表（勤務時間帯）'!$D$6:$X$47,21,FALSE()))</f>
        <v/>
      </c>
      <c r="AM140" s="795" t="str">
        <f aca="false">IF(AM139="","",VLOOKUP(AM139,'標準様式１シフト記号表（勤務時間帯）'!$D$6:$X$47,21,FALSE()))</f>
        <v/>
      </c>
      <c r="AN140" s="795" t="str">
        <f aca="false">IF(AN139="","",VLOOKUP(AN139,'標準様式１シフト記号表（勤務時間帯）'!$D$6:$X$47,21,FALSE()))</f>
        <v/>
      </c>
      <c r="AO140" s="796" t="str">
        <f aca="false">IF(AO139="","",VLOOKUP(AO139,'標準様式１シフト記号表（勤務時間帯）'!$D$6:$X$47,21,FALSE()))</f>
        <v/>
      </c>
      <c r="AP140" s="794" t="str">
        <f aca="false">IF(AP139="","",VLOOKUP(AP139,'標準様式１シフト記号表（勤務時間帯）'!$D$6:$X$47,21,FALSE()))</f>
        <v/>
      </c>
      <c r="AQ140" s="795" t="str">
        <f aca="false">IF(AQ139="","",VLOOKUP(AQ139,'標準様式１シフト記号表（勤務時間帯）'!$D$6:$X$47,21,FALSE()))</f>
        <v/>
      </c>
      <c r="AR140" s="795" t="str">
        <f aca="false">IF(AR139="","",VLOOKUP(AR139,'標準様式１シフト記号表（勤務時間帯）'!$D$6:$X$47,21,FALSE()))</f>
        <v/>
      </c>
      <c r="AS140" s="795" t="str">
        <f aca="false">IF(AS139="","",VLOOKUP(AS139,'標準様式１シフト記号表（勤務時間帯）'!$D$6:$X$47,21,FALSE()))</f>
        <v/>
      </c>
      <c r="AT140" s="795" t="str">
        <f aca="false">IF(AT139="","",VLOOKUP(AT139,'標準様式１シフト記号表（勤務時間帯）'!$D$6:$X$47,21,FALSE()))</f>
        <v/>
      </c>
      <c r="AU140" s="795" t="str">
        <f aca="false">IF(AU139="","",VLOOKUP(AU139,'標準様式１シフト記号表（勤務時間帯）'!$D$6:$X$47,21,FALSE()))</f>
        <v/>
      </c>
      <c r="AV140" s="796" t="str">
        <f aca="false">IF(AV139="","",VLOOKUP(AV139,'標準様式１シフト記号表（勤務時間帯）'!$D$6:$X$47,21,FALSE()))</f>
        <v/>
      </c>
      <c r="AW140" s="794" t="str">
        <f aca="false">IF(AW139="","",VLOOKUP(AW139,'標準様式１シフト記号表（勤務時間帯）'!$D$6:$X$47,21,FALSE()))</f>
        <v/>
      </c>
      <c r="AX140" s="795" t="str">
        <f aca="false">IF(AX139="","",VLOOKUP(AX139,'標準様式１シフト記号表（勤務時間帯）'!$D$6:$X$47,21,FALSE()))</f>
        <v/>
      </c>
      <c r="AY140" s="795" t="str">
        <f aca="false">IF(AY139="","",VLOOKUP(AY139,'標準様式１シフト記号表（勤務時間帯）'!$D$6:$X$47,21,FALSE()))</f>
        <v/>
      </c>
      <c r="AZ140" s="797" t="n">
        <f aca="false">IF($BC$4="４週",SUM(U140:AV140),IF($BC$4="暦月",SUM(U140:AY140),""))</f>
        <v>0</v>
      </c>
      <c r="BA140" s="797"/>
      <c r="BB140" s="798" t="n">
        <f aca="false">IF($BC$4="４週",AZ140/4,IF($BC$4="暦月",(AZ140/($BC$9/7)),""))</f>
        <v>0</v>
      </c>
      <c r="BC140" s="798"/>
      <c r="BD140" s="826"/>
      <c r="BE140" s="826"/>
      <c r="BF140" s="826"/>
      <c r="BG140" s="826"/>
      <c r="BH140" s="826"/>
    </row>
    <row r="141" customFormat="false" ht="20.25" hidden="false" customHeight="true" outlineLevel="0" collapsed="false">
      <c r="B141" s="799"/>
      <c r="C141" s="812"/>
      <c r="D141" s="812"/>
      <c r="E141" s="812"/>
      <c r="F141" s="800"/>
      <c r="G141" s="801" t="n">
        <f aca="false">C139</f>
        <v>0</v>
      </c>
      <c r="H141" s="815"/>
      <c r="I141" s="815"/>
      <c r="J141" s="815"/>
      <c r="K141" s="815"/>
      <c r="L141" s="815"/>
      <c r="M141" s="816"/>
      <c r="N141" s="816"/>
      <c r="O141" s="816"/>
      <c r="P141" s="884" t="s">
        <v>673</v>
      </c>
      <c r="Q141" s="803"/>
      <c r="R141" s="803"/>
      <c r="S141" s="832"/>
      <c r="T141" s="833"/>
      <c r="U141" s="806" t="str">
        <f aca="false">IF(U139="","",VLOOKUP(U139,'標準様式１シフト記号表（勤務時間帯）'!$D$6:$Z$47,23,FALSE()))</f>
        <v/>
      </c>
      <c r="V141" s="807" t="str">
        <f aca="false">IF(V139="","",VLOOKUP(V139,'標準様式１シフト記号表（勤務時間帯）'!$D$6:$Z$47,23,FALSE()))</f>
        <v/>
      </c>
      <c r="W141" s="807" t="str">
        <f aca="false">IF(W139="","",VLOOKUP(W139,'標準様式１シフト記号表（勤務時間帯）'!$D$6:$Z$47,23,FALSE()))</f>
        <v/>
      </c>
      <c r="X141" s="807" t="str">
        <f aca="false">IF(X139="","",VLOOKUP(X139,'標準様式１シフト記号表（勤務時間帯）'!$D$6:$Z$47,23,FALSE()))</f>
        <v/>
      </c>
      <c r="Y141" s="807" t="str">
        <f aca="false">IF(Y139="","",VLOOKUP(Y139,'標準様式１シフト記号表（勤務時間帯）'!$D$6:$Z$47,23,FALSE()))</f>
        <v/>
      </c>
      <c r="Z141" s="807" t="str">
        <f aca="false">IF(Z139="","",VLOOKUP(Z139,'標準様式１シフト記号表（勤務時間帯）'!$D$6:$Z$47,23,FALSE()))</f>
        <v/>
      </c>
      <c r="AA141" s="808" t="str">
        <f aca="false">IF(AA139="","",VLOOKUP(AA139,'標準様式１シフト記号表（勤務時間帯）'!$D$6:$Z$47,23,FALSE()))</f>
        <v/>
      </c>
      <c r="AB141" s="806" t="str">
        <f aca="false">IF(AB139="","",VLOOKUP(AB139,'標準様式１シフト記号表（勤務時間帯）'!$D$6:$Z$47,23,FALSE()))</f>
        <v/>
      </c>
      <c r="AC141" s="807" t="str">
        <f aca="false">IF(AC139="","",VLOOKUP(AC139,'標準様式１シフト記号表（勤務時間帯）'!$D$6:$Z$47,23,FALSE()))</f>
        <v/>
      </c>
      <c r="AD141" s="807" t="str">
        <f aca="false">IF(AD139="","",VLOOKUP(AD139,'標準様式１シフト記号表（勤務時間帯）'!$D$6:$Z$47,23,FALSE()))</f>
        <v/>
      </c>
      <c r="AE141" s="807" t="str">
        <f aca="false">IF(AE139="","",VLOOKUP(AE139,'標準様式１シフト記号表（勤務時間帯）'!$D$6:$Z$47,23,FALSE()))</f>
        <v/>
      </c>
      <c r="AF141" s="807" t="str">
        <f aca="false">IF(AF139="","",VLOOKUP(AF139,'標準様式１シフト記号表（勤務時間帯）'!$D$6:$Z$47,23,FALSE()))</f>
        <v/>
      </c>
      <c r="AG141" s="807" t="str">
        <f aca="false">IF(AG139="","",VLOOKUP(AG139,'標準様式１シフト記号表（勤務時間帯）'!$D$6:$Z$47,23,FALSE()))</f>
        <v/>
      </c>
      <c r="AH141" s="808" t="str">
        <f aca="false">IF(AH139="","",VLOOKUP(AH139,'標準様式１シフト記号表（勤務時間帯）'!$D$6:$Z$47,23,FALSE()))</f>
        <v/>
      </c>
      <c r="AI141" s="806" t="str">
        <f aca="false">IF(AI139="","",VLOOKUP(AI139,'標準様式１シフト記号表（勤務時間帯）'!$D$6:$Z$47,23,FALSE()))</f>
        <v/>
      </c>
      <c r="AJ141" s="807" t="str">
        <f aca="false">IF(AJ139="","",VLOOKUP(AJ139,'標準様式１シフト記号表（勤務時間帯）'!$D$6:$Z$47,23,FALSE()))</f>
        <v/>
      </c>
      <c r="AK141" s="807" t="str">
        <f aca="false">IF(AK139="","",VLOOKUP(AK139,'標準様式１シフト記号表（勤務時間帯）'!$D$6:$Z$47,23,FALSE()))</f>
        <v/>
      </c>
      <c r="AL141" s="807" t="str">
        <f aca="false">IF(AL139="","",VLOOKUP(AL139,'標準様式１シフト記号表（勤務時間帯）'!$D$6:$Z$47,23,FALSE()))</f>
        <v/>
      </c>
      <c r="AM141" s="807" t="str">
        <f aca="false">IF(AM139="","",VLOOKUP(AM139,'標準様式１シフト記号表（勤務時間帯）'!$D$6:$Z$47,23,FALSE()))</f>
        <v/>
      </c>
      <c r="AN141" s="807" t="str">
        <f aca="false">IF(AN139="","",VLOOKUP(AN139,'標準様式１シフト記号表（勤務時間帯）'!$D$6:$Z$47,23,FALSE()))</f>
        <v/>
      </c>
      <c r="AO141" s="808" t="str">
        <f aca="false">IF(AO139="","",VLOOKUP(AO139,'標準様式１シフト記号表（勤務時間帯）'!$D$6:$Z$47,23,FALSE()))</f>
        <v/>
      </c>
      <c r="AP141" s="806" t="str">
        <f aca="false">IF(AP139="","",VLOOKUP(AP139,'標準様式１シフト記号表（勤務時間帯）'!$D$6:$Z$47,23,FALSE()))</f>
        <v/>
      </c>
      <c r="AQ141" s="807" t="str">
        <f aca="false">IF(AQ139="","",VLOOKUP(AQ139,'標準様式１シフト記号表（勤務時間帯）'!$D$6:$Z$47,23,FALSE()))</f>
        <v/>
      </c>
      <c r="AR141" s="807" t="str">
        <f aca="false">IF(AR139="","",VLOOKUP(AR139,'標準様式１シフト記号表（勤務時間帯）'!$D$6:$Z$47,23,FALSE()))</f>
        <v/>
      </c>
      <c r="AS141" s="807" t="str">
        <f aca="false">IF(AS139="","",VLOOKUP(AS139,'標準様式１シフト記号表（勤務時間帯）'!$D$6:$Z$47,23,FALSE()))</f>
        <v/>
      </c>
      <c r="AT141" s="807" t="str">
        <f aca="false">IF(AT139="","",VLOOKUP(AT139,'標準様式１シフト記号表（勤務時間帯）'!$D$6:$Z$47,23,FALSE()))</f>
        <v/>
      </c>
      <c r="AU141" s="807" t="str">
        <f aca="false">IF(AU139="","",VLOOKUP(AU139,'標準様式１シフト記号表（勤務時間帯）'!$D$6:$Z$47,23,FALSE()))</f>
        <v/>
      </c>
      <c r="AV141" s="808" t="str">
        <f aca="false">IF(AV139="","",VLOOKUP(AV139,'標準様式１シフト記号表（勤務時間帯）'!$D$6:$Z$47,23,FALSE()))</f>
        <v/>
      </c>
      <c r="AW141" s="806" t="str">
        <f aca="false">IF(AW139="","",VLOOKUP(AW139,'標準様式１シフト記号表（勤務時間帯）'!$D$6:$Z$47,23,FALSE()))</f>
        <v/>
      </c>
      <c r="AX141" s="807" t="str">
        <f aca="false">IF(AX139="","",VLOOKUP(AX139,'標準様式１シフト記号表（勤務時間帯）'!$D$6:$Z$47,23,FALSE()))</f>
        <v/>
      </c>
      <c r="AY141" s="807" t="str">
        <f aca="false">IF(AY139="","",VLOOKUP(AY139,'標準様式１シフト記号表（勤務時間帯）'!$D$6:$Z$47,23,FALSE()))</f>
        <v/>
      </c>
      <c r="AZ141" s="809" t="n">
        <f aca="false">IF($BC$4="４週",SUM(U141:AV141),IF($BC$4="暦月",SUM(U141:AY141),""))</f>
        <v>0</v>
      </c>
      <c r="BA141" s="809"/>
      <c r="BB141" s="810" t="n">
        <f aca="false">IF($BC$4="４週",AZ141/4,IF($BC$4="暦月",(AZ141/($BC$9/7)),""))</f>
        <v>0</v>
      </c>
      <c r="BC141" s="810"/>
      <c r="BD141" s="826"/>
      <c r="BE141" s="826"/>
      <c r="BF141" s="826"/>
      <c r="BG141" s="826"/>
      <c r="BH141" s="826"/>
    </row>
    <row r="142" customFormat="false" ht="20.25" hidden="false" customHeight="true" outlineLevel="0" collapsed="false">
      <c r="B142" s="811"/>
      <c r="C142" s="812"/>
      <c r="D142" s="812"/>
      <c r="E142" s="812"/>
      <c r="F142" s="813"/>
      <c r="G142" s="814"/>
      <c r="H142" s="815"/>
      <c r="I142" s="815"/>
      <c r="J142" s="815"/>
      <c r="K142" s="815"/>
      <c r="L142" s="815"/>
      <c r="M142" s="816"/>
      <c r="N142" s="816"/>
      <c r="O142" s="816"/>
      <c r="P142" s="843" t="s">
        <v>671</v>
      </c>
      <c r="Q142" s="844"/>
      <c r="R142" s="844"/>
      <c r="S142" s="845"/>
      <c r="T142" s="846"/>
      <c r="U142" s="821"/>
      <c r="V142" s="822"/>
      <c r="W142" s="822"/>
      <c r="X142" s="822"/>
      <c r="Y142" s="822"/>
      <c r="Z142" s="822"/>
      <c r="AA142" s="823"/>
      <c r="AB142" s="821"/>
      <c r="AC142" s="822"/>
      <c r="AD142" s="822"/>
      <c r="AE142" s="822"/>
      <c r="AF142" s="822"/>
      <c r="AG142" s="822"/>
      <c r="AH142" s="823"/>
      <c r="AI142" s="821"/>
      <c r="AJ142" s="822"/>
      <c r="AK142" s="822"/>
      <c r="AL142" s="822"/>
      <c r="AM142" s="822"/>
      <c r="AN142" s="822"/>
      <c r="AO142" s="823"/>
      <c r="AP142" s="821"/>
      <c r="AQ142" s="822"/>
      <c r="AR142" s="822"/>
      <c r="AS142" s="822"/>
      <c r="AT142" s="822"/>
      <c r="AU142" s="822"/>
      <c r="AV142" s="823"/>
      <c r="AW142" s="821"/>
      <c r="AX142" s="822"/>
      <c r="AY142" s="822"/>
      <c r="AZ142" s="824"/>
      <c r="BA142" s="824"/>
      <c r="BB142" s="825"/>
      <c r="BC142" s="825"/>
      <c r="BD142" s="826"/>
      <c r="BE142" s="826"/>
      <c r="BF142" s="826"/>
      <c r="BG142" s="826"/>
      <c r="BH142" s="826"/>
    </row>
    <row r="143" customFormat="false" ht="20.25" hidden="false" customHeight="true" outlineLevel="0" collapsed="false">
      <c r="B143" s="787" t="n">
        <f aca="false">B140+1</f>
        <v>41</v>
      </c>
      <c r="C143" s="812"/>
      <c r="D143" s="812"/>
      <c r="E143" s="812"/>
      <c r="F143" s="788" t="n">
        <f aca="false">C142</f>
        <v>0</v>
      </c>
      <c r="G143" s="789"/>
      <c r="H143" s="815"/>
      <c r="I143" s="815"/>
      <c r="J143" s="815"/>
      <c r="K143" s="815"/>
      <c r="L143" s="815"/>
      <c r="M143" s="816"/>
      <c r="N143" s="816"/>
      <c r="O143" s="816"/>
      <c r="P143" s="790" t="s">
        <v>672</v>
      </c>
      <c r="Q143" s="791"/>
      <c r="R143" s="791"/>
      <c r="S143" s="792"/>
      <c r="T143" s="793"/>
      <c r="U143" s="794" t="str">
        <f aca="false">IF(U142="","",VLOOKUP(U142,'標準様式１シフト記号表（勤務時間帯）'!$D$6:$X$47,21,FALSE()))</f>
        <v/>
      </c>
      <c r="V143" s="795" t="str">
        <f aca="false">IF(V142="","",VLOOKUP(V142,'標準様式１シフト記号表（勤務時間帯）'!$D$6:$X$47,21,FALSE()))</f>
        <v/>
      </c>
      <c r="W143" s="795" t="str">
        <f aca="false">IF(W142="","",VLOOKUP(W142,'標準様式１シフト記号表（勤務時間帯）'!$D$6:$X$47,21,FALSE()))</f>
        <v/>
      </c>
      <c r="X143" s="795" t="str">
        <f aca="false">IF(X142="","",VLOOKUP(X142,'標準様式１シフト記号表（勤務時間帯）'!$D$6:$X$47,21,FALSE()))</f>
        <v/>
      </c>
      <c r="Y143" s="795" t="str">
        <f aca="false">IF(Y142="","",VLOOKUP(Y142,'標準様式１シフト記号表（勤務時間帯）'!$D$6:$X$47,21,FALSE()))</f>
        <v/>
      </c>
      <c r="Z143" s="795" t="str">
        <f aca="false">IF(Z142="","",VLOOKUP(Z142,'標準様式１シフト記号表（勤務時間帯）'!$D$6:$X$47,21,FALSE()))</f>
        <v/>
      </c>
      <c r="AA143" s="796" t="str">
        <f aca="false">IF(AA142="","",VLOOKUP(AA142,'標準様式１シフト記号表（勤務時間帯）'!$D$6:$X$47,21,FALSE()))</f>
        <v/>
      </c>
      <c r="AB143" s="794" t="str">
        <f aca="false">IF(AB142="","",VLOOKUP(AB142,'標準様式１シフト記号表（勤務時間帯）'!$D$6:$X$47,21,FALSE()))</f>
        <v/>
      </c>
      <c r="AC143" s="795" t="str">
        <f aca="false">IF(AC142="","",VLOOKUP(AC142,'標準様式１シフト記号表（勤務時間帯）'!$D$6:$X$47,21,FALSE()))</f>
        <v/>
      </c>
      <c r="AD143" s="795" t="str">
        <f aca="false">IF(AD142="","",VLOOKUP(AD142,'標準様式１シフト記号表（勤務時間帯）'!$D$6:$X$47,21,FALSE()))</f>
        <v/>
      </c>
      <c r="AE143" s="795" t="str">
        <f aca="false">IF(AE142="","",VLOOKUP(AE142,'標準様式１シフト記号表（勤務時間帯）'!$D$6:$X$47,21,FALSE()))</f>
        <v/>
      </c>
      <c r="AF143" s="795" t="str">
        <f aca="false">IF(AF142="","",VLOOKUP(AF142,'標準様式１シフト記号表（勤務時間帯）'!$D$6:$X$47,21,FALSE()))</f>
        <v/>
      </c>
      <c r="AG143" s="795" t="str">
        <f aca="false">IF(AG142="","",VLOOKUP(AG142,'標準様式１シフト記号表（勤務時間帯）'!$D$6:$X$47,21,FALSE()))</f>
        <v/>
      </c>
      <c r="AH143" s="796" t="str">
        <f aca="false">IF(AH142="","",VLOOKUP(AH142,'標準様式１シフト記号表（勤務時間帯）'!$D$6:$X$47,21,FALSE()))</f>
        <v/>
      </c>
      <c r="AI143" s="794" t="str">
        <f aca="false">IF(AI142="","",VLOOKUP(AI142,'標準様式１シフト記号表（勤務時間帯）'!$D$6:$X$47,21,FALSE()))</f>
        <v/>
      </c>
      <c r="AJ143" s="795" t="str">
        <f aca="false">IF(AJ142="","",VLOOKUP(AJ142,'標準様式１シフト記号表（勤務時間帯）'!$D$6:$X$47,21,FALSE()))</f>
        <v/>
      </c>
      <c r="AK143" s="795" t="str">
        <f aca="false">IF(AK142="","",VLOOKUP(AK142,'標準様式１シフト記号表（勤務時間帯）'!$D$6:$X$47,21,FALSE()))</f>
        <v/>
      </c>
      <c r="AL143" s="795" t="str">
        <f aca="false">IF(AL142="","",VLOOKUP(AL142,'標準様式１シフト記号表（勤務時間帯）'!$D$6:$X$47,21,FALSE()))</f>
        <v/>
      </c>
      <c r="AM143" s="795" t="str">
        <f aca="false">IF(AM142="","",VLOOKUP(AM142,'標準様式１シフト記号表（勤務時間帯）'!$D$6:$X$47,21,FALSE()))</f>
        <v/>
      </c>
      <c r="AN143" s="795" t="str">
        <f aca="false">IF(AN142="","",VLOOKUP(AN142,'標準様式１シフト記号表（勤務時間帯）'!$D$6:$X$47,21,FALSE()))</f>
        <v/>
      </c>
      <c r="AO143" s="796" t="str">
        <f aca="false">IF(AO142="","",VLOOKUP(AO142,'標準様式１シフト記号表（勤務時間帯）'!$D$6:$X$47,21,FALSE()))</f>
        <v/>
      </c>
      <c r="AP143" s="794" t="str">
        <f aca="false">IF(AP142="","",VLOOKUP(AP142,'標準様式１シフト記号表（勤務時間帯）'!$D$6:$X$47,21,FALSE()))</f>
        <v/>
      </c>
      <c r="AQ143" s="795" t="str">
        <f aca="false">IF(AQ142="","",VLOOKUP(AQ142,'標準様式１シフト記号表（勤務時間帯）'!$D$6:$X$47,21,FALSE()))</f>
        <v/>
      </c>
      <c r="AR143" s="795" t="str">
        <f aca="false">IF(AR142="","",VLOOKUP(AR142,'標準様式１シフト記号表（勤務時間帯）'!$D$6:$X$47,21,FALSE()))</f>
        <v/>
      </c>
      <c r="AS143" s="795" t="str">
        <f aca="false">IF(AS142="","",VLOOKUP(AS142,'標準様式１シフト記号表（勤務時間帯）'!$D$6:$X$47,21,FALSE()))</f>
        <v/>
      </c>
      <c r="AT143" s="795" t="str">
        <f aca="false">IF(AT142="","",VLOOKUP(AT142,'標準様式１シフト記号表（勤務時間帯）'!$D$6:$X$47,21,FALSE()))</f>
        <v/>
      </c>
      <c r="AU143" s="795" t="str">
        <f aca="false">IF(AU142="","",VLOOKUP(AU142,'標準様式１シフト記号表（勤務時間帯）'!$D$6:$X$47,21,FALSE()))</f>
        <v/>
      </c>
      <c r="AV143" s="796" t="str">
        <f aca="false">IF(AV142="","",VLOOKUP(AV142,'標準様式１シフト記号表（勤務時間帯）'!$D$6:$X$47,21,FALSE()))</f>
        <v/>
      </c>
      <c r="AW143" s="794" t="str">
        <f aca="false">IF(AW142="","",VLOOKUP(AW142,'標準様式１シフト記号表（勤務時間帯）'!$D$6:$X$47,21,FALSE()))</f>
        <v/>
      </c>
      <c r="AX143" s="795" t="str">
        <f aca="false">IF(AX142="","",VLOOKUP(AX142,'標準様式１シフト記号表（勤務時間帯）'!$D$6:$X$47,21,FALSE()))</f>
        <v/>
      </c>
      <c r="AY143" s="795" t="str">
        <f aca="false">IF(AY142="","",VLOOKUP(AY142,'標準様式１シフト記号表（勤務時間帯）'!$D$6:$X$47,21,FALSE()))</f>
        <v/>
      </c>
      <c r="AZ143" s="797" t="n">
        <f aca="false">IF($BC$4="４週",SUM(U143:AV143),IF($BC$4="暦月",SUM(U143:AY143),""))</f>
        <v>0</v>
      </c>
      <c r="BA143" s="797"/>
      <c r="BB143" s="798" t="n">
        <f aca="false">IF($BC$4="４週",AZ143/4,IF($BC$4="暦月",(AZ143/($BC$9/7)),""))</f>
        <v>0</v>
      </c>
      <c r="BC143" s="798"/>
      <c r="BD143" s="826"/>
      <c r="BE143" s="826"/>
      <c r="BF143" s="826"/>
      <c r="BG143" s="826"/>
      <c r="BH143" s="826"/>
    </row>
    <row r="144" customFormat="false" ht="20.25" hidden="false" customHeight="true" outlineLevel="0" collapsed="false">
      <c r="B144" s="799"/>
      <c r="C144" s="812"/>
      <c r="D144" s="812"/>
      <c r="E144" s="812"/>
      <c r="F144" s="800"/>
      <c r="G144" s="801" t="n">
        <f aca="false">C142</f>
        <v>0</v>
      </c>
      <c r="H144" s="815"/>
      <c r="I144" s="815"/>
      <c r="J144" s="815"/>
      <c r="K144" s="815"/>
      <c r="L144" s="815"/>
      <c r="M144" s="816"/>
      <c r="N144" s="816"/>
      <c r="O144" s="816"/>
      <c r="P144" s="884" t="s">
        <v>673</v>
      </c>
      <c r="Q144" s="803"/>
      <c r="R144" s="803"/>
      <c r="S144" s="832"/>
      <c r="T144" s="833"/>
      <c r="U144" s="806" t="str">
        <f aca="false">IF(U142="","",VLOOKUP(U142,'標準様式１シフト記号表（勤務時間帯）'!$D$6:$Z$47,23,FALSE()))</f>
        <v/>
      </c>
      <c r="V144" s="807" t="str">
        <f aca="false">IF(V142="","",VLOOKUP(V142,'標準様式１シフト記号表（勤務時間帯）'!$D$6:$Z$47,23,FALSE()))</f>
        <v/>
      </c>
      <c r="W144" s="807" t="str">
        <f aca="false">IF(W142="","",VLOOKUP(W142,'標準様式１シフト記号表（勤務時間帯）'!$D$6:$Z$47,23,FALSE()))</f>
        <v/>
      </c>
      <c r="X144" s="807" t="str">
        <f aca="false">IF(X142="","",VLOOKUP(X142,'標準様式１シフト記号表（勤務時間帯）'!$D$6:$Z$47,23,FALSE()))</f>
        <v/>
      </c>
      <c r="Y144" s="807" t="str">
        <f aca="false">IF(Y142="","",VLOOKUP(Y142,'標準様式１シフト記号表（勤務時間帯）'!$D$6:$Z$47,23,FALSE()))</f>
        <v/>
      </c>
      <c r="Z144" s="807" t="str">
        <f aca="false">IF(Z142="","",VLOOKUP(Z142,'標準様式１シフト記号表（勤務時間帯）'!$D$6:$Z$47,23,FALSE()))</f>
        <v/>
      </c>
      <c r="AA144" s="808" t="str">
        <f aca="false">IF(AA142="","",VLOOKUP(AA142,'標準様式１シフト記号表（勤務時間帯）'!$D$6:$Z$47,23,FALSE()))</f>
        <v/>
      </c>
      <c r="AB144" s="806" t="str">
        <f aca="false">IF(AB142="","",VLOOKUP(AB142,'標準様式１シフト記号表（勤務時間帯）'!$D$6:$Z$47,23,FALSE()))</f>
        <v/>
      </c>
      <c r="AC144" s="807" t="str">
        <f aca="false">IF(AC142="","",VLOOKUP(AC142,'標準様式１シフト記号表（勤務時間帯）'!$D$6:$Z$47,23,FALSE()))</f>
        <v/>
      </c>
      <c r="AD144" s="807" t="str">
        <f aca="false">IF(AD142="","",VLOOKUP(AD142,'標準様式１シフト記号表（勤務時間帯）'!$D$6:$Z$47,23,FALSE()))</f>
        <v/>
      </c>
      <c r="AE144" s="807" t="str">
        <f aca="false">IF(AE142="","",VLOOKUP(AE142,'標準様式１シフト記号表（勤務時間帯）'!$D$6:$Z$47,23,FALSE()))</f>
        <v/>
      </c>
      <c r="AF144" s="807" t="str">
        <f aca="false">IF(AF142="","",VLOOKUP(AF142,'標準様式１シフト記号表（勤務時間帯）'!$D$6:$Z$47,23,FALSE()))</f>
        <v/>
      </c>
      <c r="AG144" s="807" t="str">
        <f aca="false">IF(AG142="","",VLOOKUP(AG142,'標準様式１シフト記号表（勤務時間帯）'!$D$6:$Z$47,23,FALSE()))</f>
        <v/>
      </c>
      <c r="AH144" s="808" t="str">
        <f aca="false">IF(AH142="","",VLOOKUP(AH142,'標準様式１シフト記号表（勤務時間帯）'!$D$6:$Z$47,23,FALSE()))</f>
        <v/>
      </c>
      <c r="AI144" s="806" t="str">
        <f aca="false">IF(AI142="","",VLOOKUP(AI142,'標準様式１シフト記号表（勤務時間帯）'!$D$6:$Z$47,23,FALSE()))</f>
        <v/>
      </c>
      <c r="AJ144" s="807" t="str">
        <f aca="false">IF(AJ142="","",VLOOKUP(AJ142,'標準様式１シフト記号表（勤務時間帯）'!$D$6:$Z$47,23,FALSE()))</f>
        <v/>
      </c>
      <c r="AK144" s="807" t="str">
        <f aca="false">IF(AK142="","",VLOOKUP(AK142,'標準様式１シフト記号表（勤務時間帯）'!$D$6:$Z$47,23,FALSE()))</f>
        <v/>
      </c>
      <c r="AL144" s="807" t="str">
        <f aca="false">IF(AL142="","",VLOOKUP(AL142,'標準様式１シフト記号表（勤務時間帯）'!$D$6:$Z$47,23,FALSE()))</f>
        <v/>
      </c>
      <c r="AM144" s="807" t="str">
        <f aca="false">IF(AM142="","",VLOOKUP(AM142,'標準様式１シフト記号表（勤務時間帯）'!$D$6:$Z$47,23,FALSE()))</f>
        <v/>
      </c>
      <c r="AN144" s="807" t="str">
        <f aca="false">IF(AN142="","",VLOOKUP(AN142,'標準様式１シフト記号表（勤務時間帯）'!$D$6:$Z$47,23,FALSE()))</f>
        <v/>
      </c>
      <c r="AO144" s="808" t="str">
        <f aca="false">IF(AO142="","",VLOOKUP(AO142,'標準様式１シフト記号表（勤務時間帯）'!$D$6:$Z$47,23,FALSE()))</f>
        <v/>
      </c>
      <c r="AP144" s="806" t="str">
        <f aca="false">IF(AP142="","",VLOOKUP(AP142,'標準様式１シフト記号表（勤務時間帯）'!$D$6:$Z$47,23,FALSE()))</f>
        <v/>
      </c>
      <c r="AQ144" s="807" t="str">
        <f aca="false">IF(AQ142="","",VLOOKUP(AQ142,'標準様式１シフト記号表（勤務時間帯）'!$D$6:$Z$47,23,FALSE()))</f>
        <v/>
      </c>
      <c r="AR144" s="807" t="str">
        <f aca="false">IF(AR142="","",VLOOKUP(AR142,'標準様式１シフト記号表（勤務時間帯）'!$D$6:$Z$47,23,FALSE()))</f>
        <v/>
      </c>
      <c r="AS144" s="807" t="str">
        <f aca="false">IF(AS142="","",VLOOKUP(AS142,'標準様式１シフト記号表（勤務時間帯）'!$D$6:$Z$47,23,FALSE()))</f>
        <v/>
      </c>
      <c r="AT144" s="807" t="str">
        <f aca="false">IF(AT142="","",VLOOKUP(AT142,'標準様式１シフト記号表（勤務時間帯）'!$D$6:$Z$47,23,FALSE()))</f>
        <v/>
      </c>
      <c r="AU144" s="807" t="str">
        <f aca="false">IF(AU142="","",VLOOKUP(AU142,'標準様式１シフト記号表（勤務時間帯）'!$D$6:$Z$47,23,FALSE()))</f>
        <v/>
      </c>
      <c r="AV144" s="808" t="str">
        <f aca="false">IF(AV142="","",VLOOKUP(AV142,'標準様式１シフト記号表（勤務時間帯）'!$D$6:$Z$47,23,FALSE()))</f>
        <v/>
      </c>
      <c r="AW144" s="806" t="str">
        <f aca="false">IF(AW142="","",VLOOKUP(AW142,'標準様式１シフト記号表（勤務時間帯）'!$D$6:$Z$47,23,FALSE()))</f>
        <v/>
      </c>
      <c r="AX144" s="807" t="str">
        <f aca="false">IF(AX142="","",VLOOKUP(AX142,'標準様式１シフト記号表（勤務時間帯）'!$D$6:$Z$47,23,FALSE()))</f>
        <v/>
      </c>
      <c r="AY144" s="807" t="str">
        <f aca="false">IF(AY142="","",VLOOKUP(AY142,'標準様式１シフト記号表（勤務時間帯）'!$D$6:$Z$47,23,FALSE()))</f>
        <v/>
      </c>
      <c r="AZ144" s="809" t="n">
        <f aca="false">IF($BC$4="４週",SUM(U144:AV144),IF($BC$4="暦月",SUM(U144:AY144),""))</f>
        <v>0</v>
      </c>
      <c r="BA144" s="809"/>
      <c r="BB144" s="810" t="n">
        <f aca="false">IF($BC$4="４週",AZ144/4,IF($BC$4="暦月",(AZ144/($BC$9/7)),""))</f>
        <v>0</v>
      </c>
      <c r="BC144" s="810"/>
      <c r="BD144" s="826"/>
      <c r="BE144" s="826"/>
      <c r="BF144" s="826"/>
      <c r="BG144" s="826"/>
      <c r="BH144" s="826"/>
    </row>
    <row r="145" customFormat="false" ht="20.25" hidden="false" customHeight="true" outlineLevel="0" collapsed="false">
      <c r="B145" s="811"/>
      <c r="C145" s="812"/>
      <c r="D145" s="812"/>
      <c r="E145" s="812"/>
      <c r="F145" s="813"/>
      <c r="G145" s="814"/>
      <c r="H145" s="815"/>
      <c r="I145" s="815"/>
      <c r="J145" s="815"/>
      <c r="K145" s="815"/>
      <c r="L145" s="815"/>
      <c r="M145" s="816"/>
      <c r="N145" s="816"/>
      <c r="O145" s="816"/>
      <c r="P145" s="843" t="s">
        <v>671</v>
      </c>
      <c r="Q145" s="844"/>
      <c r="R145" s="844"/>
      <c r="S145" s="845"/>
      <c r="T145" s="846"/>
      <c r="U145" s="821"/>
      <c r="V145" s="822"/>
      <c r="W145" s="822"/>
      <c r="X145" s="822"/>
      <c r="Y145" s="822"/>
      <c r="Z145" s="822"/>
      <c r="AA145" s="823"/>
      <c r="AB145" s="821"/>
      <c r="AC145" s="822"/>
      <c r="AD145" s="822"/>
      <c r="AE145" s="822"/>
      <c r="AF145" s="822"/>
      <c r="AG145" s="822"/>
      <c r="AH145" s="823"/>
      <c r="AI145" s="821"/>
      <c r="AJ145" s="822"/>
      <c r="AK145" s="822"/>
      <c r="AL145" s="822"/>
      <c r="AM145" s="822"/>
      <c r="AN145" s="822"/>
      <c r="AO145" s="823"/>
      <c r="AP145" s="821"/>
      <c r="AQ145" s="822"/>
      <c r="AR145" s="822"/>
      <c r="AS145" s="822"/>
      <c r="AT145" s="822"/>
      <c r="AU145" s="822"/>
      <c r="AV145" s="823"/>
      <c r="AW145" s="821"/>
      <c r="AX145" s="822"/>
      <c r="AY145" s="822"/>
      <c r="AZ145" s="824"/>
      <c r="BA145" s="824"/>
      <c r="BB145" s="825"/>
      <c r="BC145" s="825"/>
      <c r="BD145" s="826"/>
      <c r="BE145" s="826"/>
      <c r="BF145" s="826"/>
      <c r="BG145" s="826"/>
      <c r="BH145" s="826"/>
    </row>
    <row r="146" customFormat="false" ht="20.25" hidden="false" customHeight="true" outlineLevel="0" collapsed="false">
      <c r="B146" s="787" t="n">
        <f aca="false">B143+1</f>
        <v>42</v>
      </c>
      <c r="C146" s="812"/>
      <c r="D146" s="812"/>
      <c r="E146" s="812"/>
      <c r="F146" s="788" t="n">
        <f aca="false">C145</f>
        <v>0</v>
      </c>
      <c r="G146" s="789"/>
      <c r="H146" s="815"/>
      <c r="I146" s="815"/>
      <c r="J146" s="815"/>
      <c r="K146" s="815"/>
      <c r="L146" s="815"/>
      <c r="M146" s="816"/>
      <c r="N146" s="816"/>
      <c r="O146" s="816"/>
      <c r="P146" s="790" t="s">
        <v>672</v>
      </c>
      <c r="Q146" s="791"/>
      <c r="R146" s="791"/>
      <c r="S146" s="792"/>
      <c r="T146" s="793"/>
      <c r="U146" s="794" t="str">
        <f aca="false">IF(U145="","",VLOOKUP(U145,'標準様式１シフト記号表（勤務時間帯）'!$D$6:$X$47,21,FALSE()))</f>
        <v/>
      </c>
      <c r="V146" s="795" t="str">
        <f aca="false">IF(V145="","",VLOOKUP(V145,'標準様式１シフト記号表（勤務時間帯）'!$D$6:$X$47,21,FALSE()))</f>
        <v/>
      </c>
      <c r="W146" s="795" t="str">
        <f aca="false">IF(W145="","",VLOOKUP(W145,'標準様式１シフト記号表（勤務時間帯）'!$D$6:$X$47,21,FALSE()))</f>
        <v/>
      </c>
      <c r="X146" s="795" t="str">
        <f aca="false">IF(X145="","",VLOOKUP(X145,'標準様式１シフト記号表（勤務時間帯）'!$D$6:$X$47,21,FALSE()))</f>
        <v/>
      </c>
      <c r="Y146" s="795" t="str">
        <f aca="false">IF(Y145="","",VLOOKUP(Y145,'標準様式１シフト記号表（勤務時間帯）'!$D$6:$X$47,21,FALSE()))</f>
        <v/>
      </c>
      <c r="Z146" s="795" t="str">
        <f aca="false">IF(Z145="","",VLOOKUP(Z145,'標準様式１シフト記号表（勤務時間帯）'!$D$6:$X$47,21,FALSE()))</f>
        <v/>
      </c>
      <c r="AA146" s="796" t="str">
        <f aca="false">IF(AA145="","",VLOOKUP(AA145,'標準様式１シフト記号表（勤務時間帯）'!$D$6:$X$47,21,FALSE()))</f>
        <v/>
      </c>
      <c r="AB146" s="794" t="str">
        <f aca="false">IF(AB145="","",VLOOKUP(AB145,'標準様式１シフト記号表（勤務時間帯）'!$D$6:$X$47,21,FALSE()))</f>
        <v/>
      </c>
      <c r="AC146" s="795" t="str">
        <f aca="false">IF(AC145="","",VLOOKUP(AC145,'標準様式１シフト記号表（勤務時間帯）'!$D$6:$X$47,21,FALSE()))</f>
        <v/>
      </c>
      <c r="AD146" s="795" t="str">
        <f aca="false">IF(AD145="","",VLOOKUP(AD145,'標準様式１シフト記号表（勤務時間帯）'!$D$6:$X$47,21,FALSE()))</f>
        <v/>
      </c>
      <c r="AE146" s="795" t="str">
        <f aca="false">IF(AE145="","",VLOOKUP(AE145,'標準様式１シフト記号表（勤務時間帯）'!$D$6:$X$47,21,FALSE()))</f>
        <v/>
      </c>
      <c r="AF146" s="795" t="str">
        <f aca="false">IF(AF145="","",VLOOKUP(AF145,'標準様式１シフト記号表（勤務時間帯）'!$D$6:$X$47,21,FALSE()))</f>
        <v/>
      </c>
      <c r="AG146" s="795" t="str">
        <f aca="false">IF(AG145="","",VLOOKUP(AG145,'標準様式１シフト記号表（勤務時間帯）'!$D$6:$X$47,21,FALSE()))</f>
        <v/>
      </c>
      <c r="AH146" s="796" t="str">
        <f aca="false">IF(AH145="","",VLOOKUP(AH145,'標準様式１シフト記号表（勤務時間帯）'!$D$6:$X$47,21,FALSE()))</f>
        <v/>
      </c>
      <c r="AI146" s="794" t="str">
        <f aca="false">IF(AI145="","",VLOOKUP(AI145,'標準様式１シフト記号表（勤務時間帯）'!$D$6:$X$47,21,FALSE()))</f>
        <v/>
      </c>
      <c r="AJ146" s="795" t="str">
        <f aca="false">IF(AJ145="","",VLOOKUP(AJ145,'標準様式１シフト記号表（勤務時間帯）'!$D$6:$X$47,21,FALSE()))</f>
        <v/>
      </c>
      <c r="AK146" s="795" t="str">
        <f aca="false">IF(AK145="","",VLOOKUP(AK145,'標準様式１シフト記号表（勤務時間帯）'!$D$6:$X$47,21,FALSE()))</f>
        <v/>
      </c>
      <c r="AL146" s="795" t="str">
        <f aca="false">IF(AL145="","",VLOOKUP(AL145,'標準様式１シフト記号表（勤務時間帯）'!$D$6:$X$47,21,FALSE()))</f>
        <v/>
      </c>
      <c r="AM146" s="795" t="str">
        <f aca="false">IF(AM145="","",VLOOKUP(AM145,'標準様式１シフト記号表（勤務時間帯）'!$D$6:$X$47,21,FALSE()))</f>
        <v/>
      </c>
      <c r="AN146" s="795" t="str">
        <f aca="false">IF(AN145="","",VLOOKUP(AN145,'標準様式１シフト記号表（勤務時間帯）'!$D$6:$X$47,21,FALSE()))</f>
        <v/>
      </c>
      <c r="AO146" s="796" t="str">
        <f aca="false">IF(AO145="","",VLOOKUP(AO145,'標準様式１シフト記号表（勤務時間帯）'!$D$6:$X$47,21,FALSE()))</f>
        <v/>
      </c>
      <c r="AP146" s="794" t="str">
        <f aca="false">IF(AP145="","",VLOOKUP(AP145,'標準様式１シフト記号表（勤務時間帯）'!$D$6:$X$47,21,FALSE()))</f>
        <v/>
      </c>
      <c r="AQ146" s="795" t="str">
        <f aca="false">IF(AQ145="","",VLOOKUP(AQ145,'標準様式１シフト記号表（勤務時間帯）'!$D$6:$X$47,21,FALSE()))</f>
        <v/>
      </c>
      <c r="AR146" s="795" t="str">
        <f aca="false">IF(AR145="","",VLOOKUP(AR145,'標準様式１シフト記号表（勤務時間帯）'!$D$6:$X$47,21,FALSE()))</f>
        <v/>
      </c>
      <c r="AS146" s="795" t="str">
        <f aca="false">IF(AS145="","",VLOOKUP(AS145,'標準様式１シフト記号表（勤務時間帯）'!$D$6:$X$47,21,FALSE()))</f>
        <v/>
      </c>
      <c r="AT146" s="795" t="str">
        <f aca="false">IF(AT145="","",VLOOKUP(AT145,'標準様式１シフト記号表（勤務時間帯）'!$D$6:$X$47,21,FALSE()))</f>
        <v/>
      </c>
      <c r="AU146" s="795" t="str">
        <f aca="false">IF(AU145="","",VLOOKUP(AU145,'標準様式１シフト記号表（勤務時間帯）'!$D$6:$X$47,21,FALSE()))</f>
        <v/>
      </c>
      <c r="AV146" s="796" t="str">
        <f aca="false">IF(AV145="","",VLOOKUP(AV145,'標準様式１シフト記号表（勤務時間帯）'!$D$6:$X$47,21,FALSE()))</f>
        <v/>
      </c>
      <c r="AW146" s="794" t="str">
        <f aca="false">IF(AW145="","",VLOOKUP(AW145,'標準様式１シフト記号表（勤務時間帯）'!$D$6:$X$47,21,FALSE()))</f>
        <v/>
      </c>
      <c r="AX146" s="795" t="str">
        <f aca="false">IF(AX145="","",VLOOKUP(AX145,'標準様式１シフト記号表（勤務時間帯）'!$D$6:$X$47,21,FALSE()))</f>
        <v/>
      </c>
      <c r="AY146" s="795" t="str">
        <f aca="false">IF(AY145="","",VLOOKUP(AY145,'標準様式１シフト記号表（勤務時間帯）'!$D$6:$X$47,21,FALSE()))</f>
        <v/>
      </c>
      <c r="AZ146" s="797" t="n">
        <f aca="false">IF($BC$4="４週",SUM(U146:AV146),IF($BC$4="暦月",SUM(U146:AY146),""))</f>
        <v>0</v>
      </c>
      <c r="BA146" s="797"/>
      <c r="BB146" s="798" t="n">
        <f aca="false">IF($BC$4="４週",AZ146/4,IF($BC$4="暦月",(AZ146/($BC$9/7)),""))</f>
        <v>0</v>
      </c>
      <c r="BC146" s="798"/>
      <c r="BD146" s="826"/>
      <c r="BE146" s="826"/>
      <c r="BF146" s="826"/>
      <c r="BG146" s="826"/>
      <c r="BH146" s="826"/>
    </row>
    <row r="147" customFormat="false" ht="20.25" hidden="false" customHeight="true" outlineLevel="0" collapsed="false">
      <c r="B147" s="799"/>
      <c r="C147" s="812"/>
      <c r="D147" s="812"/>
      <c r="E147" s="812"/>
      <c r="F147" s="800"/>
      <c r="G147" s="801" t="n">
        <f aca="false">C145</f>
        <v>0</v>
      </c>
      <c r="H147" s="815"/>
      <c r="I147" s="815"/>
      <c r="J147" s="815"/>
      <c r="K147" s="815"/>
      <c r="L147" s="815"/>
      <c r="M147" s="816"/>
      <c r="N147" s="816"/>
      <c r="O147" s="816"/>
      <c r="P147" s="884" t="s">
        <v>673</v>
      </c>
      <c r="Q147" s="803"/>
      <c r="R147" s="803"/>
      <c r="S147" s="832"/>
      <c r="T147" s="833"/>
      <c r="U147" s="806" t="str">
        <f aca="false">IF(U145="","",VLOOKUP(U145,'標準様式１シフト記号表（勤務時間帯）'!$D$6:$Z$47,23,FALSE()))</f>
        <v/>
      </c>
      <c r="V147" s="807" t="str">
        <f aca="false">IF(V145="","",VLOOKUP(V145,'標準様式１シフト記号表（勤務時間帯）'!$D$6:$Z$47,23,FALSE()))</f>
        <v/>
      </c>
      <c r="W147" s="807" t="str">
        <f aca="false">IF(W145="","",VLOOKUP(W145,'標準様式１シフト記号表（勤務時間帯）'!$D$6:$Z$47,23,FALSE()))</f>
        <v/>
      </c>
      <c r="X147" s="807" t="str">
        <f aca="false">IF(X145="","",VLOOKUP(X145,'標準様式１シフト記号表（勤務時間帯）'!$D$6:$Z$47,23,FALSE()))</f>
        <v/>
      </c>
      <c r="Y147" s="807" t="str">
        <f aca="false">IF(Y145="","",VLOOKUP(Y145,'標準様式１シフト記号表（勤務時間帯）'!$D$6:$Z$47,23,FALSE()))</f>
        <v/>
      </c>
      <c r="Z147" s="807" t="str">
        <f aca="false">IF(Z145="","",VLOOKUP(Z145,'標準様式１シフト記号表（勤務時間帯）'!$D$6:$Z$47,23,FALSE()))</f>
        <v/>
      </c>
      <c r="AA147" s="808" t="str">
        <f aca="false">IF(AA145="","",VLOOKUP(AA145,'標準様式１シフト記号表（勤務時間帯）'!$D$6:$Z$47,23,FALSE()))</f>
        <v/>
      </c>
      <c r="AB147" s="806" t="str">
        <f aca="false">IF(AB145="","",VLOOKUP(AB145,'標準様式１シフト記号表（勤務時間帯）'!$D$6:$Z$47,23,FALSE()))</f>
        <v/>
      </c>
      <c r="AC147" s="807" t="str">
        <f aca="false">IF(AC145="","",VLOOKUP(AC145,'標準様式１シフト記号表（勤務時間帯）'!$D$6:$Z$47,23,FALSE()))</f>
        <v/>
      </c>
      <c r="AD147" s="807" t="str">
        <f aca="false">IF(AD145="","",VLOOKUP(AD145,'標準様式１シフト記号表（勤務時間帯）'!$D$6:$Z$47,23,FALSE()))</f>
        <v/>
      </c>
      <c r="AE147" s="807" t="str">
        <f aca="false">IF(AE145="","",VLOOKUP(AE145,'標準様式１シフト記号表（勤務時間帯）'!$D$6:$Z$47,23,FALSE()))</f>
        <v/>
      </c>
      <c r="AF147" s="807" t="str">
        <f aca="false">IF(AF145="","",VLOOKUP(AF145,'標準様式１シフト記号表（勤務時間帯）'!$D$6:$Z$47,23,FALSE()))</f>
        <v/>
      </c>
      <c r="AG147" s="807" t="str">
        <f aca="false">IF(AG145="","",VLOOKUP(AG145,'標準様式１シフト記号表（勤務時間帯）'!$D$6:$Z$47,23,FALSE()))</f>
        <v/>
      </c>
      <c r="AH147" s="808" t="str">
        <f aca="false">IF(AH145="","",VLOOKUP(AH145,'標準様式１シフト記号表（勤務時間帯）'!$D$6:$Z$47,23,FALSE()))</f>
        <v/>
      </c>
      <c r="AI147" s="806" t="str">
        <f aca="false">IF(AI145="","",VLOOKUP(AI145,'標準様式１シフト記号表（勤務時間帯）'!$D$6:$Z$47,23,FALSE()))</f>
        <v/>
      </c>
      <c r="AJ147" s="807" t="str">
        <f aca="false">IF(AJ145="","",VLOOKUP(AJ145,'標準様式１シフト記号表（勤務時間帯）'!$D$6:$Z$47,23,FALSE()))</f>
        <v/>
      </c>
      <c r="AK147" s="807" t="str">
        <f aca="false">IF(AK145="","",VLOOKUP(AK145,'標準様式１シフト記号表（勤務時間帯）'!$D$6:$Z$47,23,FALSE()))</f>
        <v/>
      </c>
      <c r="AL147" s="807" t="str">
        <f aca="false">IF(AL145="","",VLOOKUP(AL145,'標準様式１シフト記号表（勤務時間帯）'!$D$6:$Z$47,23,FALSE()))</f>
        <v/>
      </c>
      <c r="AM147" s="807" t="str">
        <f aca="false">IF(AM145="","",VLOOKUP(AM145,'標準様式１シフト記号表（勤務時間帯）'!$D$6:$Z$47,23,FALSE()))</f>
        <v/>
      </c>
      <c r="AN147" s="807" t="str">
        <f aca="false">IF(AN145="","",VLOOKUP(AN145,'標準様式１シフト記号表（勤務時間帯）'!$D$6:$Z$47,23,FALSE()))</f>
        <v/>
      </c>
      <c r="AO147" s="808" t="str">
        <f aca="false">IF(AO145="","",VLOOKUP(AO145,'標準様式１シフト記号表（勤務時間帯）'!$D$6:$Z$47,23,FALSE()))</f>
        <v/>
      </c>
      <c r="AP147" s="806" t="str">
        <f aca="false">IF(AP145="","",VLOOKUP(AP145,'標準様式１シフト記号表（勤務時間帯）'!$D$6:$Z$47,23,FALSE()))</f>
        <v/>
      </c>
      <c r="AQ147" s="807" t="str">
        <f aca="false">IF(AQ145="","",VLOOKUP(AQ145,'標準様式１シフト記号表（勤務時間帯）'!$D$6:$Z$47,23,FALSE()))</f>
        <v/>
      </c>
      <c r="AR147" s="807" t="str">
        <f aca="false">IF(AR145="","",VLOOKUP(AR145,'標準様式１シフト記号表（勤務時間帯）'!$D$6:$Z$47,23,FALSE()))</f>
        <v/>
      </c>
      <c r="AS147" s="807" t="str">
        <f aca="false">IF(AS145="","",VLOOKUP(AS145,'標準様式１シフト記号表（勤務時間帯）'!$D$6:$Z$47,23,FALSE()))</f>
        <v/>
      </c>
      <c r="AT147" s="807" t="str">
        <f aca="false">IF(AT145="","",VLOOKUP(AT145,'標準様式１シフト記号表（勤務時間帯）'!$D$6:$Z$47,23,FALSE()))</f>
        <v/>
      </c>
      <c r="AU147" s="807" t="str">
        <f aca="false">IF(AU145="","",VLOOKUP(AU145,'標準様式１シフト記号表（勤務時間帯）'!$D$6:$Z$47,23,FALSE()))</f>
        <v/>
      </c>
      <c r="AV147" s="808" t="str">
        <f aca="false">IF(AV145="","",VLOOKUP(AV145,'標準様式１シフト記号表（勤務時間帯）'!$D$6:$Z$47,23,FALSE()))</f>
        <v/>
      </c>
      <c r="AW147" s="806" t="str">
        <f aca="false">IF(AW145="","",VLOOKUP(AW145,'標準様式１シフト記号表（勤務時間帯）'!$D$6:$Z$47,23,FALSE()))</f>
        <v/>
      </c>
      <c r="AX147" s="807" t="str">
        <f aca="false">IF(AX145="","",VLOOKUP(AX145,'標準様式１シフト記号表（勤務時間帯）'!$D$6:$Z$47,23,FALSE()))</f>
        <v/>
      </c>
      <c r="AY147" s="807" t="str">
        <f aca="false">IF(AY145="","",VLOOKUP(AY145,'標準様式１シフト記号表（勤務時間帯）'!$D$6:$Z$47,23,FALSE()))</f>
        <v/>
      </c>
      <c r="AZ147" s="809" t="n">
        <f aca="false">IF($BC$4="４週",SUM(U147:AV147),IF($BC$4="暦月",SUM(U147:AY147),""))</f>
        <v>0</v>
      </c>
      <c r="BA147" s="809"/>
      <c r="BB147" s="810" t="n">
        <f aca="false">IF($BC$4="４週",AZ147/4,IF($BC$4="暦月",(AZ147/($BC$9/7)),""))</f>
        <v>0</v>
      </c>
      <c r="BC147" s="810"/>
      <c r="BD147" s="826"/>
      <c r="BE147" s="826"/>
      <c r="BF147" s="826"/>
      <c r="BG147" s="826"/>
      <c r="BH147" s="826"/>
    </row>
    <row r="148" customFormat="false" ht="20.25" hidden="false" customHeight="true" outlineLevel="0" collapsed="false">
      <c r="B148" s="811"/>
      <c r="C148" s="812"/>
      <c r="D148" s="812"/>
      <c r="E148" s="812"/>
      <c r="F148" s="813"/>
      <c r="G148" s="814"/>
      <c r="H148" s="815"/>
      <c r="I148" s="815"/>
      <c r="J148" s="815"/>
      <c r="K148" s="815"/>
      <c r="L148" s="815"/>
      <c r="M148" s="816"/>
      <c r="N148" s="816"/>
      <c r="O148" s="816"/>
      <c r="P148" s="843" t="s">
        <v>671</v>
      </c>
      <c r="Q148" s="844"/>
      <c r="R148" s="844"/>
      <c r="S148" s="845"/>
      <c r="T148" s="846"/>
      <c r="U148" s="821"/>
      <c r="V148" s="822"/>
      <c r="W148" s="822"/>
      <c r="X148" s="822"/>
      <c r="Y148" s="822"/>
      <c r="Z148" s="822"/>
      <c r="AA148" s="823"/>
      <c r="AB148" s="821"/>
      <c r="AC148" s="822"/>
      <c r="AD148" s="822"/>
      <c r="AE148" s="822"/>
      <c r="AF148" s="822"/>
      <c r="AG148" s="822"/>
      <c r="AH148" s="823"/>
      <c r="AI148" s="821"/>
      <c r="AJ148" s="822"/>
      <c r="AK148" s="822"/>
      <c r="AL148" s="822"/>
      <c r="AM148" s="822"/>
      <c r="AN148" s="822"/>
      <c r="AO148" s="823"/>
      <c r="AP148" s="821"/>
      <c r="AQ148" s="822"/>
      <c r="AR148" s="822"/>
      <c r="AS148" s="822"/>
      <c r="AT148" s="822"/>
      <c r="AU148" s="822"/>
      <c r="AV148" s="823"/>
      <c r="AW148" s="821"/>
      <c r="AX148" s="822"/>
      <c r="AY148" s="822"/>
      <c r="AZ148" s="824"/>
      <c r="BA148" s="824"/>
      <c r="BB148" s="825"/>
      <c r="BC148" s="825"/>
      <c r="BD148" s="826"/>
      <c r="BE148" s="826"/>
      <c r="BF148" s="826"/>
      <c r="BG148" s="826"/>
      <c r="BH148" s="826"/>
    </row>
    <row r="149" customFormat="false" ht="20.25" hidden="false" customHeight="true" outlineLevel="0" collapsed="false">
      <c r="B149" s="787" t="n">
        <f aca="false">B146+1</f>
        <v>43</v>
      </c>
      <c r="C149" s="812"/>
      <c r="D149" s="812"/>
      <c r="E149" s="812"/>
      <c r="F149" s="788" t="n">
        <f aca="false">C148</f>
        <v>0</v>
      </c>
      <c r="G149" s="789"/>
      <c r="H149" s="815"/>
      <c r="I149" s="815"/>
      <c r="J149" s="815"/>
      <c r="K149" s="815"/>
      <c r="L149" s="815"/>
      <c r="M149" s="816"/>
      <c r="N149" s="816"/>
      <c r="O149" s="816"/>
      <c r="P149" s="790" t="s">
        <v>672</v>
      </c>
      <c r="Q149" s="791"/>
      <c r="R149" s="791"/>
      <c r="S149" s="792"/>
      <c r="T149" s="793"/>
      <c r="U149" s="794" t="str">
        <f aca="false">IF(U148="","",VLOOKUP(U148,'標準様式１シフト記号表（勤務時間帯）'!$D$6:$X$47,21,FALSE()))</f>
        <v/>
      </c>
      <c r="V149" s="795" t="str">
        <f aca="false">IF(V148="","",VLOOKUP(V148,'標準様式１シフト記号表（勤務時間帯）'!$D$6:$X$47,21,FALSE()))</f>
        <v/>
      </c>
      <c r="W149" s="795" t="str">
        <f aca="false">IF(W148="","",VLOOKUP(W148,'標準様式１シフト記号表（勤務時間帯）'!$D$6:$X$47,21,FALSE()))</f>
        <v/>
      </c>
      <c r="X149" s="795" t="str">
        <f aca="false">IF(X148="","",VLOOKUP(X148,'標準様式１シフト記号表（勤務時間帯）'!$D$6:$X$47,21,FALSE()))</f>
        <v/>
      </c>
      <c r="Y149" s="795" t="str">
        <f aca="false">IF(Y148="","",VLOOKUP(Y148,'標準様式１シフト記号表（勤務時間帯）'!$D$6:$X$47,21,FALSE()))</f>
        <v/>
      </c>
      <c r="Z149" s="795" t="str">
        <f aca="false">IF(Z148="","",VLOOKUP(Z148,'標準様式１シフト記号表（勤務時間帯）'!$D$6:$X$47,21,FALSE()))</f>
        <v/>
      </c>
      <c r="AA149" s="796" t="str">
        <f aca="false">IF(AA148="","",VLOOKUP(AA148,'標準様式１シフト記号表（勤務時間帯）'!$D$6:$X$47,21,FALSE()))</f>
        <v/>
      </c>
      <c r="AB149" s="794" t="str">
        <f aca="false">IF(AB148="","",VLOOKUP(AB148,'標準様式１シフト記号表（勤務時間帯）'!$D$6:$X$47,21,FALSE()))</f>
        <v/>
      </c>
      <c r="AC149" s="795" t="str">
        <f aca="false">IF(AC148="","",VLOOKUP(AC148,'標準様式１シフト記号表（勤務時間帯）'!$D$6:$X$47,21,FALSE()))</f>
        <v/>
      </c>
      <c r="AD149" s="795" t="str">
        <f aca="false">IF(AD148="","",VLOOKUP(AD148,'標準様式１シフト記号表（勤務時間帯）'!$D$6:$X$47,21,FALSE()))</f>
        <v/>
      </c>
      <c r="AE149" s="795" t="str">
        <f aca="false">IF(AE148="","",VLOOKUP(AE148,'標準様式１シフト記号表（勤務時間帯）'!$D$6:$X$47,21,FALSE()))</f>
        <v/>
      </c>
      <c r="AF149" s="795" t="str">
        <f aca="false">IF(AF148="","",VLOOKUP(AF148,'標準様式１シフト記号表（勤務時間帯）'!$D$6:$X$47,21,FALSE()))</f>
        <v/>
      </c>
      <c r="AG149" s="795" t="str">
        <f aca="false">IF(AG148="","",VLOOKUP(AG148,'標準様式１シフト記号表（勤務時間帯）'!$D$6:$X$47,21,FALSE()))</f>
        <v/>
      </c>
      <c r="AH149" s="796" t="str">
        <f aca="false">IF(AH148="","",VLOOKUP(AH148,'標準様式１シフト記号表（勤務時間帯）'!$D$6:$X$47,21,FALSE()))</f>
        <v/>
      </c>
      <c r="AI149" s="794" t="str">
        <f aca="false">IF(AI148="","",VLOOKUP(AI148,'標準様式１シフト記号表（勤務時間帯）'!$D$6:$X$47,21,FALSE()))</f>
        <v/>
      </c>
      <c r="AJ149" s="795" t="str">
        <f aca="false">IF(AJ148="","",VLOOKUP(AJ148,'標準様式１シフト記号表（勤務時間帯）'!$D$6:$X$47,21,FALSE()))</f>
        <v/>
      </c>
      <c r="AK149" s="795" t="str">
        <f aca="false">IF(AK148="","",VLOOKUP(AK148,'標準様式１シフト記号表（勤務時間帯）'!$D$6:$X$47,21,FALSE()))</f>
        <v/>
      </c>
      <c r="AL149" s="795" t="str">
        <f aca="false">IF(AL148="","",VLOOKUP(AL148,'標準様式１シフト記号表（勤務時間帯）'!$D$6:$X$47,21,FALSE()))</f>
        <v/>
      </c>
      <c r="AM149" s="795" t="str">
        <f aca="false">IF(AM148="","",VLOOKUP(AM148,'標準様式１シフト記号表（勤務時間帯）'!$D$6:$X$47,21,FALSE()))</f>
        <v/>
      </c>
      <c r="AN149" s="795" t="str">
        <f aca="false">IF(AN148="","",VLOOKUP(AN148,'標準様式１シフト記号表（勤務時間帯）'!$D$6:$X$47,21,FALSE()))</f>
        <v/>
      </c>
      <c r="AO149" s="796" t="str">
        <f aca="false">IF(AO148="","",VLOOKUP(AO148,'標準様式１シフト記号表（勤務時間帯）'!$D$6:$X$47,21,FALSE()))</f>
        <v/>
      </c>
      <c r="AP149" s="794" t="str">
        <f aca="false">IF(AP148="","",VLOOKUP(AP148,'標準様式１シフト記号表（勤務時間帯）'!$D$6:$X$47,21,FALSE()))</f>
        <v/>
      </c>
      <c r="AQ149" s="795" t="str">
        <f aca="false">IF(AQ148="","",VLOOKUP(AQ148,'標準様式１シフト記号表（勤務時間帯）'!$D$6:$X$47,21,FALSE()))</f>
        <v/>
      </c>
      <c r="AR149" s="795" t="str">
        <f aca="false">IF(AR148="","",VLOOKUP(AR148,'標準様式１シフト記号表（勤務時間帯）'!$D$6:$X$47,21,FALSE()))</f>
        <v/>
      </c>
      <c r="AS149" s="795" t="str">
        <f aca="false">IF(AS148="","",VLOOKUP(AS148,'標準様式１シフト記号表（勤務時間帯）'!$D$6:$X$47,21,FALSE()))</f>
        <v/>
      </c>
      <c r="AT149" s="795" t="str">
        <f aca="false">IF(AT148="","",VLOOKUP(AT148,'標準様式１シフト記号表（勤務時間帯）'!$D$6:$X$47,21,FALSE()))</f>
        <v/>
      </c>
      <c r="AU149" s="795" t="str">
        <f aca="false">IF(AU148="","",VLOOKUP(AU148,'標準様式１シフト記号表（勤務時間帯）'!$D$6:$X$47,21,FALSE()))</f>
        <v/>
      </c>
      <c r="AV149" s="796" t="str">
        <f aca="false">IF(AV148="","",VLOOKUP(AV148,'標準様式１シフト記号表（勤務時間帯）'!$D$6:$X$47,21,FALSE()))</f>
        <v/>
      </c>
      <c r="AW149" s="794" t="str">
        <f aca="false">IF(AW148="","",VLOOKUP(AW148,'標準様式１シフト記号表（勤務時間帯）'!$D$6:$X$47,21,FALSE()))</f>
        <v/>
      </c>
      <c r="AX149" s="795" t="str">
        <f aca="false">IF(AX148="","",VLOOKUP(AX148,'標準様式１シフト記号表（勤務時間帯）'!$D$6:$X$47,21,FALSE()))</f>
        <v/>
      </c>
      <c r="AY149" s="795" t="str">
        <f aca="false">IF(AY148="","",VLOOKUP(AY148,'標準様式１シフト記号表（勤務時間帯）'!$D$6:$X$47,21,FALSE()))</f>
        <v/>
      </c>
      <c r="AZ149" s="797" t="n">
        <f aca="false">IF($BC$4="４週",SUM(U149:AV149),IF($BC$4="暦月",SUM(U149:AY149),""))</f>
        <v>0</v>
      </c>
      <c r="BA149" s="797"/>
      <c r="BB149" s="798" t="n">
        <f aca="false">IF($BC$4="４週",AZ149/4,IF($BC$4="暦月",(AZ149/($BC$9/7)),""))</f>
        <v>0</v>
      </c>
      <c r="BC149" s="798"/>
      <c r="BD149" s="826"/>
      <c r="BE149" s="826"/>
      <c r="BF149" s="826"/>
      <c r="BG149" s="826"/>
      <c r="BH149" s="826"/>
    </row>
    <row r="150" customFormat="false" ht="20.25" hidden="false" customHeight="true" outlineLevel="0" collapsed="false">
      <c r="B150" s="799"/>
      <c r="C150" s="812"/>
      <c r="D150" s="812"/>
      <c r="E150" s="812"/>
      <c r="F150" s="800"/>
      <c r="G150" s="801" t="n">
        <f aca="false">C148</f>
        <v>0</v>
      </c>
      <c r="H150" s="815"/>
      <c r="I150" s="815"/>
      <c r="J150" s="815"/>
      <c r="K150" s="815"/>
      <c r="L150" s="815"/>
      <c r="M150" s="816"/>
      <c r="N150" s="816"/>
      <c r="O150" s="816"/>
      <c r="P150" s="884" t="s">
        <v>673</v>
      </c>
      <c r="Q150" s="803"/>
      <c r="R150" s="803"/>
      <c r="S150" s="832"/>
      <c r="T150" s="833"/>
      <c r="U150" s="806" t="str">
        <f aca="false">IF(U148="","",VLOOKUP(U148,'標準様式１シフト記号表（勤務時間帯）'!$D$6:$Z$47,23,FALSE()))</f>
        <v/>
      </c>
      <c r="V150" s="807" t="str">
        <f aca="false">IF(V148="","",VLOOKUP(V148,'標準様式１シフト記号表（勤務時間帯）'!$D$6:$Z$47,23,FALSE()))</f>
        <v/>
      </c>
      <c r="W150" s="807" t="str">
        <f aca="false">IF(W148="","",VLOOKUP(W148,'標準様式１シフト記号表（勤務時間帯）'!$D$6:$Z$47,23,FALSE()))</f>
        <v/>
      </c>
      <c r="X150" s="807" t="str">
        <f aca="false">IF(X148="","",VLOOKUP(X148,'標準様式１シフト記号表（勤務時間帯）'!$D$6:$Z$47,23,FALSE()))</f>
        <v/>
      </c>
      <c r="Y150" s="807" t="str">
        <f aca="false">IF(Y148="","",VLOOKUP(Y148,'標準様式１シフト記号表（勤務時間帯）'!$D$6:$Z$47,23,FALSE()))</f>
        <v/>
      </c>
      <c r="Z150" s="807" t="str">
        <f aca="false">IF(Z148="","",VLOOKUP(Z148,'標準様式１シフト記号表（勤務時間帯）'!$D$6:$Z$47,23,FALSE()))</f>
        <v/>
      </c>
      <c r="AA150" s="808" t="str">
        <f aca="false">IF(AA148="","",VLOOKUP(AA148,'標準様式１シフト記号表（勤務時間帯）'!$D$6:$Z$47,23,FALSE()))</f>
        <v/>
      </c>
      <c r="AB150" s="806" t="str">
        <f aca="false">IF(AB148="","",VLOOKUP(AB148,'標準様式１シフト記号表（勤務時間帯）'!$D$6:$Z$47,23,FALSE()))</f>
        <v/>
      </c>
      <c r="AC150" s="807" t="str">
        <f aca="false">IF(AC148="","",VLOOKUP(AC148,'標準様式１シフト記号表（勤務時間帯）'!$D$6:$Z$47,23,FALSE()))</f>
        <v/>
      </c>
      <c r="AD150" s="807" t="str">
        <f aca="false">IF(AD148="","",VLOOKUP(AD148,'標準様式１シフト記号表（勤務時間帯）'!$D$6:$Z$47,23,FALSE()))</f>
        <v/>
      </c>
      <c r="AE150" s="807" t="str">
        <f aca="false">IF(AE148="","",VLOOKUP(AE148,'標準様式１シフト記号表（勤務時間帯）'!$D$6:$Z$47,23,FALSE()))</f>
        <v/>
      </c>
      <c r="AF150" s="807" t="str">
        <f aca="false">IF(AF148="","",VLOOKUP(AF148,'標準様式１シフト記号表（勤務時間帯）'!$D$6:$Z$47,23,FALSE()))</f>
        <v/>
      </c>
      <c r="AG150" s="807" t="str">
        <f aca="false">IF(AG148="","",VLOOKUP(AG148,'標準様式１シフト記号表（勤務時間帯）'!$D$6:$Z$47,23,FALSE()))</f>
        <v/>
      </c>
      <c r="AH150" s="808" t="str">
        <f aca="false">IF(AH148="","",VLOOKUP(AH148,'標準様式１シフト記号表（勤務時間帯）'!$D$6:$Z$47,23,FALSE()))</f>
        <v/>
      </c>
      <c r="AI150" s="806" t="str">
        <f aca="false">IF(AI148="","",VLOOKUP(AI148,'標準様式１シフト記号表（勤務時間帯）'!$D$6:$Z$47,23,FALSE()))</f>
        <v/>
      </c>
      <c r="AJ150" s="807" t="str">
        <f aca="false">IF(AJ148="","",VLOOKUP(AJ148,'標準様式１シフト記号表（勤務時間帯）'!$D$6:$Z$47,23,FALSE()))</f>
        <v/>
      </c>
      <c r="AK150" s="807" t="str">
        <f aca="false">IF(AK148="","",VLOOKUP(AK148,'標準様式１シフト記号表（勤務時間帯）'!$D$6:$Z$47,23,FALSE()))</f>
        <v/>
      </c>
      <c r="AL150" s="807" t="str">
        <f aca="false">IF(AL148="","",VLOOKUP(AL148,'標準様式１シフト記号表（勤務時間帯）'!$D$6:$Z$47,23,FALSE()))</f>
        <v/>
      </c>
      <c r="AM150" s="807" t="str">
        <f aca="false">IF(AM148="","",VLOOKUP(AM148,'標準様式１シフト記号表（勤務時間帯）'!$D$6:$Z$47,23,FALSE()))</f>
        <v/>
      </c>
      <c r="AN150" s="807" t="str">
        <f aca="false">IF(AN148="","",VLOOKUP(AN148,'標準様式１シフト記号表（勤務時間帯）'!$D$6:$Z$47,23,FALSE()))</f>
        <v/>
      </c>
      <c r="AO150" s="808" t="str">
        <f aca="false">IF(AO148="","",VLOOKUP(AO148,'標準様式１シフト記号表（勤務時間帯）'!$D$6:$Z$47,23,FALSE()))</f>
        <v/>
      </c>
      <c r="AP150" s="806" t="str">
        <f aca="false">IF(AP148="","",VLOOKUP(AP148,'標準様式１シフト記号表（勤務時間帯）'!$D$6:$Z$47,23,FALSE()))</f>
        <v/>
      </c>
      <c r="AQ150" s="807" t="str">
        <f aca="false">IF(AQ148="","",VLOOKUP(AQ148,'標準様式１シフト記号表（勤務時間帯）'!$D$6:$Z$47,23,FALSE()))</f>
        <v/>
      </c>
      <c r="AR150" s="807" t="str">
        <f aca="false">IF(AR148="","",VLOOKUP(AR148,'標準様式１シフト記号表（勤務時間帯）'!$D$6:$Z$47,23,FALSE()))</f>
        <v/>
      </c>
      <c r="AS150" s="807" t="str">
        <f aca="false">IF(AS148="","",VLOOKUP(AS148,'標準様式１シフト記号表（勤務時間帯）'!$D$6:$Z$47,23,FALSE()))</f>
        <v/>
      </c>
      <c r="AT150" s="807" t="str">
        <f aca="false">IF(AT148="","",VLOOKUP(AT148,'標準様式１シフト記号表（勤務時間帯）'!$D$6:$Z$47,23,FALSE()))</f>
        <v/>
      </c>
      <c r="AU150" s="807" t="str">
        <f aca="false">IF(AU148="","",VLOOKUP(AU148,'標準様式１シフト記号表（勤務時間帯）'!$D$6:$Z$47,23,FALSE()))</f>
        <v/>
      </c>
      <c r="AV150" s="808" t="str">
        <f aca="false">IF(AV148="","",VLOOKUP(AV148,'標準様式１シフト記号表（勤務時間帯）'!$D$6:$Z$47,23,FALSE()))</f>
        <v/>
      </c>
      <c r="AW150" s="806" t="str">
        <f aca="false">IF(AW148="","",VLOOKUP(AW148,'標準様式１シフト記号表（勤務時間帯）'!$D$6:$Z$47,23,FALSE()))</f>
        <v/>
      </c>
      <c r="AX150" s="807" t="str">
        <f aca="false">IF(AX148="","",VLOOKUP(AX148,'標準様式１シフト記号表（勤務時間帯）'!$D$6:$Z$47,23,FALSE()))</f>
        <v/>
      </c>
      <c r="AY150" s="807" t="str">
        <f aca="false">IF(AY148="","",VLOOKUP(AY148,'標準様式１シフト記号表（勤務時間帯）'!$D$6:$Z$47,23,FALSE()))</f>
        <v/>
      </c>
      <c r="AZ150" s="809" t="n">
        <f aca="false">IF($BC$4="４週",SUM(U150:AV150),IF($BC$4="暦月",SUM(U150:AY150),""))</f>
        <v>0</v>
      </c>
      <c r="BA150" s="809"/>
      <c r="BB150" s="810" t="n">
        <f aca="false">IF($BC$4="４週",AZ150/4,IF($BC$4="暦月",(AZ150/($BC$9/7)),""))</f>
        <v>0</v>
      </c>
      <c r="BC150" s="810"/>
      <c r="BD150" s="826"/>
      <c r="BE150" s="826"/>
      <c r="BF150" s="826"/>
      <c r="BG150" s="826"/>
      <c r="BH150" s="826"/>
    </row>
    <row r="151" customFormat="false" ht="20.25" hidden="false" customHeight="true" outlineLevel="0" collapsed="false">
      <c r="B151" s="811"/>
      <c r="C151" s="812"/>
      <c r="D151" s="812"/>
      <c r="E151" s="812"/>
      <c r="F151" s="813"/>
      <c r="G151" s="814"/>
      <c r="H151" s="815"/>
      <c r="I151" s="815"/>
      <c r="J151" s="815"/>
      <c r="K151" s="815"/>
      <c r="L151" s="815"/>
      <c r="M151" s="816"/>
      <c r="N151" s="816"/>
      <c r="O151" s="816"/>
      <c r="P151" s="843" t="s">
        <v>671</v>
      </c>
      <c r="Q151" s="844"/>
      <c r="R151" s="844"/>
      <c r="S151" s="845"/>
      <c r="T151" s="846"/>
      <c r="U151" s="821"/>
      <c r="V151" s="822"/>
      <c r="W151" s="822"/>
      <c r="X151" s="822"/>
      <c r="Y151" s="822"/>
      <c r="Z151" s="822"/>
      <c r="AA151" s="823"/>
      <c r="AB151" s="821"/>
      <c r="AC151" s="822"/>
      <c r="AD151" s="822"/>
      <c r="AE151" s="822"/>
      <c r="AF151" s="822"/>
      <c r="AG151" s="822"/>
      <c r="AH151" s="823"/>
      <c r="AI151" s="821"/>
      <c r="AJ151" s="822"/>
      <c r="AK151" s="822"/>
      <c r="AL151" s="822"/>
      <c r="AM151" s="822"/>
      <c r="AN151" s="822"/>
      <c r="AO151" s="823"/>
      <c r="AP151" s="821"/>
      <c r="AQ151" s="822"/>
      <c r="AR151" s="822"/>
      <c r="AS151" s="822"/>
      <c r="AT151" s="822"/>
      <c r="AU151" s="822"/>
      <c r="AV151" s="823"/>
      <c r="AW151" s="821"/>
      <c r="AX151" s="822"/>
      <c r="AY151" s="822"/>
      <c r="AZ151" s="824"/>
      <c r="BA151" s="824"/>
      <c r="BB151" s="825"/>
      <c r="BC151" s="825"/>
      <c r="BD151" s="826"/>
      <c r="BE151" s="826"/>
      <c r="BF151" s="826"/>
      <c r="BG151" s="826"/>
      <c r="BH151" s="826"/>
    </row>
    <row r="152" customFormat="false" ht="20.25" hidden="false" customHeight="true" outlineLevel="0" collapsed="false">
      <c r="B152" s="787" t="n">
        <f aca="false">B149+1</f>
        <v>44</v>
      </c>
      <c r="C152" s="812"/>
      <c r="D152" s="812"/>
      <c r="E152" s="812"/>
      <c r="F152" s="788" t="n">
        <f aca="false">C151</f>
        <v>0</v>
      </c>
      <c r="G152" s="789"/>
      <c r="H152" s="815"/>
      <c r="I152" s="815"/>
      <c r="J152" s="815"/>
      <c r="K152" s="815"/>
      <c r="L152" s="815"/>
      <c r="M152" s="816"/>
      <c r="N152" s="816"/>
      <c r="O152" s="816"/>
      <c r="P152" s="790" t="s">
        <v>672</v>
      </c>
      <c r="Q152" s="791"/>
      <c r="R152" s="791"/>
      <c r="S152" s="792"/>
      <c r="T152" s="793"/>
      <c r="U152" s="794" t="str">
        <f aca="false">IF(U151="","",VLOOKUP(U151,'標準様式１シフト記号表（勤務時間帯）'!$D$6:$X$47,21,FALSE()))</f>
        <v/>
      </c>
      <c r="V152" s="795" t="str">
        <f aca="false">IF(V151="","",VLOOKUP(V151,'標準様式１シフト記号表（勤務時間帯）'!$D$6:$X$47,21,FALSE()))</f>
        <v/>
      </c>
      <c r="W152" s="795" t="str">
        <f aca="false">IF(W151="","",VLOOKUP(W151,'標準様式１シフト記号表（勤務時間帯）'!$D$6:$X$47,21,FALSE()))</f>
        <v/>
      </c>
      <c r="X152" s="795" t="str">
        <f aca="false">IF(X151="","",VLOOKUP(X151,'標準様式１シフト記号表（勤務時間帯）'!$D$6:$X$47,21,FALSE()))</f>
        <v/>
      </c>
      <c r="Y152" s="795" t="str">
        <f aca="false">IF(Y151="","",VLOOKUP(Y151,'標準様式１シフト記号表（勤務時間帯）'!$D$6:$X$47,21,FALSE()))</f>
        <v/>
      </c>
      <c r="Z152" s="795" t="str">
        <f aca="false">IF(Z151="","",VLOOKUP(Z151,'標準様式１シフト記号表（勤務時間帯）'!$D$6:$X$47,21,FALSE()))</f>
        <v/>
      </c>
      <c r="AA152" s="796" t="str">
        <f aca="false">IF(AA151="","",VLOOKUP(AA151,'標準様式１シフト記号表（勤務時間帯）'!$D$6:$X$47,21,FALSE()))</f>
        <v/>
      </c>
      <c r="AB152" s="794" t="str">
        <f aca="false">IF(AB151="","",VLOOKUP(AB151,'標準様式１シフト記号表（勤務時間帯）'!$D$6:$X$47,21,FALSE()))</f>
        <v/>
      </c>
      <c r="AC152" s="795" t="str">
        <f aca="false">IF(AC151="","",VLOOKUP(AC151,'標準様式１シフト記号表（勤務時間帯）'!$D$6:$X$47,21,FALSE()))</f>
        <v/>
      </c>
      <c r="AD152" s="795" t="str">
        <f aca="false">IF(AD151="","",VLOOKUP(AD151,'標準様式１シフト記号表（勤務時間帯）'!$D$6:$X$47,21,FALSE()))</f>
        <v/>
      </c>
      <c r="AE152" s="795" t="str">
        <f aca="false">IF(AE151="","",VLOOKUP(AE151,'標準様式１シフト記号表（勤務時間帯）'!$D$6:$X$47,21,FALSE()))</f>
        <v/>
      </c>
      <c r="AF152" s="795" t="str">
        <f aca="false">IF(AF151="","",VLOOKUP(AF151,'標準様式１シフト記号表（勤務時間帯）'!$D$6:$X$47,21,FALSE()))</f>
        <v/>
      </c>
      <c r="AG152" s="795" t="str">
        <f aca="false">IF(AG151="","",VLOOKUP(AG151,'標準様式１シフト記号表（勤務時間帯）'!$D$6:$X$47,21,FALSE()))</f>
        <v/>
      </c>
      <c r="AH152" s="796" t="str">
        <f aca="false">IF(AH151="","",VLOOKUP(AH151,'標準様式１シフト記号表（勤務時間帯）'!$D$6:$X$47,21,FALSE()))</f>
        <v/>
      </c>
      <c r="AI152" s="794" t="str">
        <f aca="false">IF(AI151="","",VLOOKUP(AI151,'標準様式１シフト記号表（勤務時間帯）'!$D$6:$X$47,21,FALSE()))</f>
        <v/>
      </c>
      <c r="AJ152" s="795" t="str">
        <f aca="false">IF(AJ151="","",VLOOKUP(AJ151,'標準様式１シフト記号表（勤務時間帯）'!$D$6:$X$47,21,FALSE()))</f>
        <v/>
      </c>
      <c r="AK152" s="795" t="str">
        <f aca="false">IF(AK151="","",VLOOKUP(AK151,'標準様式１シフト記号表（勤務時間帯）'!$D$6:$X$47,21,FALSE()))</f>
        <v/>
      </c>
      <c r="AL152" s="795" t="str">
        <f aca="false">IF(AL151="","",VLOOKUP(AL151,'標準様式１シフト記号表（勤務時間帯）'!$D$6:$X$47,21,FALSE()))</f>
        <v/>
      </c>
      <c r="AM152" s="795" t="str">
        <f aca="false">IF(AM151="","",VLOOKUP(AM151,'標準様式１シフト記号表（勤務時間帯）'!$D$6:$X$47,21,FALSE()))</f>
        <v/>
      </c>
      <c r="AN152" s="795" t="str">
        <f aca="false">IF(AN151="","",VLOOKUP(AN151,'標準様式１シフト記号表（勤務時間帯）'!$D$6:$X$47,21,FALSE()))</f>
        <v/>
      </c>
      <c r="AO152" s="796" t="str">
        <f aca="false">IF(AO151="","",VLOOKUP(AO151,'標準様式１シフト記号表（勤務時間帯）'!$D$6:$X$47,21,FALSE()))</f>
        <v/>
      </c>
      <c r="AP152" s="794" t="str">
        <f aca="false">IF(AP151="","",VLOOKUP(AP151,'標準様式１シフト記号表（勤務時間帯）'!$D$6:$X$47,21,FALSE()))</f>
        <v/>
      </c>
      <c r="AQ152" s="795" t="str">
        <f aca="false">IF(AQ151="","",VLOOKUP(AQ151,'標準様式１シフト記号表（勤務時間帯）'!$D$6:$X$47,21,FALSE()))</f>
        <v/>
      </c>
      <c r="AR152" s="795" t="str">
        <f aca="false">IF(AR151="","",VLOOKUP(AR151,'標準様式１シフト記号表（勤務時間帯）'!$D$6:$X$47,21,FALSE()))</f>
        <v/>
      </c>
      <c r="AS152" s="795" t="str">
        <f aca="false">IF(AS151="","",VLOOKUP(AS151,'標準様式１シフト記号表（勤務時間帯）'!$D$6:$X$47,21,FALSE()))</f>
        <v/>
      </c>
      <c r="AT152" s="795" t="str">
        <f aca="false">IF(AT151="","",VLOOKUP(AT151,'標準様式１シフト記号表（勤務時間帯）'!$D$6:$X$47,21,FALSE()))</f>
        <v/>
      </c>
      <c r="AU152" s="795" t="str">
        <f aca="false">IF(AU151="","",VLOOKUP(AU151,'標準様式１シフト記号表（勤務時間帯）'!$D$6:$X$47,21,FALSE()))</f>
        <v/>
      </c>
      <c r="AV152" s="796" t="str">
        <f aca="false">IF(AV151="","",VLOOKUP(AV151,'標準様式１シフト記号表（勤務時間帯）'!$D$6:$X$47,21,FALSE()))</f>
        <v/>
      </c>
      <c r="AW152" s="794" t="str">
        <f aca="false">IF(AW151="","",VLOOKUP(AW151,'標準様式１シフト記号表（勤務時間帯）'!$D$6:$X$47,21,FALSE()))</f>
        <v/>
      </c>
      <c r="AX152" s="795" t="str">
        <f aca="false">IF(AX151="","",VLOOKUP(AX151,'標準様式１シフト記号表（勤務時間帯）'!$D$6:$X$47,21,FALSE()))</f>
        <v/>
      </c>
      <c r="AY152" s="795" t="str">
        <f aca="false">IF(AY151="","",VLOOKUP(AY151,'標準様式１シフト記号表（勤務時間帯）'!$D$6:$X$47,21,FALSE()))</f>
        <v/>
      </c>
      <c r="AZ152" s="797" t="n">
        <f aca="false">IF($BC$4="４週",SUM(U152:AV152),IF($BC$4="暦月",SUM(U152:AY152),""))</f>
        <v>0</v>
      </c>
      <c r="BA152" s="797"/>
      <c r="BB152" s="798" t="n">
        <f aca="false">IF($BC$4="４週",AZ152/4,IF($BC$4="暦月",(AZ152/($BC$9/7)),""))</f>
        <v>0</v>
      </c>
      <c r="BC152" s="798"/>
      <c r="BD152" s="826"/>
      <c r="BE152" s="826"/>
      <c r="BF152" s="826"/>
      <c r="BG152" s="826"/>
      <c r="BH152" s="826"/>
    </row>
    <row r="153" customFormat="false" ht="20.25" hidden="false" customHeight="true" outlineLevel="0" collapsed="false">
      <c r="B153" s="799"/>
      <c r="C153" s="812"/>
      <c r="D153" s="812"/>
      <c r="E153" s="812"/>
      <c r="F153" s="800"/>
      <c r="G153" s="801" t="n">
        <f aca="false">C151</f>
        <v>0</v>
      </c>
      <c r="H153" s="815"/>
      <c r="I153" s="815"/>
      <c r="J153" s="815"/>
      <c r="K153" s="815"/>
      <c r="L153" s="815"/>
      <c r="M153" s="816"/>
      <c r="N153" s="816"/>
      <c r="O153" s="816"/>
      <c r="P153" s="884" t="s">
        <v>673</v>
      </c>
      <c r="Q153" s="803"/>
      <c r="R153" s="803"/>
      <c r="S153" s="832"/>
      <c r="T153" s="833"/>
      <c r="U153" s="806" t="str">
        <f aca="false">IF(U151="","",VLOOKUP(U151,'標準様式１シフト記号表（勤務時間帯）'!$D$6:$Z$47,23,FALSE()))</f>
        <v/>
      </c>
      <c r="V153" s="807" t="str">
        <f aca="false">IF(V151="","",VLOOKUP(V151,'標準様式１シフト記号表（勤務時間帯）'!$D$6:$Z$47,23,FALSE()))</f>
        <v/>
      </c>
      <c r="W153" s="807" t="str">
        <f aca="false">IF(W151="","",VLOOKUP(W151,'標準様式１シフト記号表（勤務時間帯）'!$D$6:$Z$47,23,FALSE()))</f>
        <v/>
      </c>
      <c r="X153" s="807" t="str">
        <f aca="false">IF(X151="","",VLOOKUP(X151,'標準様式１シフト記号表（勤務時間帯）'!$D$6:$Z$47,23,FALSE()))</f>
        <v/>
      </c>
      <c r="Y153" s="807" t="str">
        <f aca="false">IF(Y151="","",VLOOKUP(Y151,'標準様式１シフト記号表（勤務時間帯）'!$D$6:$Z$47,23,FALSE()))</f>
        <v/>
      </c>
      <c r="Z153" s="807" t="str">
        <f aca="false">IF(Z151="","",VLOOKUP(Z151,'標準様式１シフト記号表（勤務時間帯）'!$D$6:$Z$47,23,FALSE()))</f>
        <v/>
      </c>
      <c r="AA153" s="808" t="str">
        <f aca="false">IF(AA151="","",VLOOKUP(AA151,'標準様式１シフト記号表（勤務時間帯）'!$D$6:$Z$47,23,FALSE()))</f>
        <v/>
      </c>
      <c r="AB153" s="806" t="str">
        <f aca="false">IF(AB151="","",VLOOKUP(AB151,'標準様式１シフト記号表（勤務時間帯）'!$D$6:$Z$47,23,FALSE()))</f>
        <v/>
      </c>
      <c r="AC153" s="807" t="str">
        <f aca="false">IF(AC151="","",VLOOKUP(AC151,'標準様式１シフト記号表（勤務時間帯）'!$D$6:$Z$47,23,FALSE()))</f>
        <v/>
      </c>
      <c r="AD153" s="807" t="str">
        <f aca="false">IF(AD151="","",VLOOKUP(AD151,'標準様式１シフト記号表（勤務時間帯）'!$D$6:$Z$47,23,FALSE()))</f>
        <v/>
      </c>
      <c r="AE153" s="807" t="str">
        <f aca="false">IF(AE151="","",VLOOKUP(AE151,'標準様式１シフト記号表（勤務時間帯）'!$D$6:$Z$47,23,FALSE()))</f>
        <v/>
      </c>
      <c r="AF153" s="807" t="str">
        <f aca="false">IF(AF151="","",VLOOKUP(AF151,'標準様式１シフト記号表（勤務時間帯）'!$D$6:$Z$47,23,FALSE()))</f>
        <v/>
      </c>
      <c r="AG153" s="807" t="str">
        <f aca="false">IF(AG151="","",VLOOKUP(AG151,'標準様式１シフト記号表（勤務時間帯）'!$D$6:$Z$47,23,FALSE()))</f>
        <v/>
      </c>
      <c r="AH153" s="808" t="str">
        <f aca="false">IF(AH151="","",VLOOKUP(AH151,'標準様式１シフト記号表（勤務時間帯）'!$D$6:$Z$47,23,FALSE()))</f>
        <v/>
      </c>
      <c r="AI153" s="806" t="str">
        <f aca="false">IF(AI151="","",VLOOKUP(AI151,'標準様式１シフト記号表（勤務時間帯）'!$D$6:$Z$47,23,FALSE()))</f>
        <v/>
      </c>
      <c r="AJ153" s="807" t="str">
        <f aca="false">IF(AJ151="","",VLOOKUP(AJ151,'標準様式１シフト記号表（勤務時間帯）'!$D$6:$Z$47,23,FALSE()))</f>
        <v/>
      </c>
      <c r="AK153" s="807" t="str">
        <f aca="false">IF(AK151="","",VLOOKUP(AK151,'標準様式１シフト記号表（勤務時間帯）'!$D$6:$Z$47,23,FALSE()))</f>
        <v/>
      </c>
      <c r="AL153" s="807" t="str">
        <f aca="false">IF(AL151="","",VLOOKUP(AL151,'標準様式１シフト記号表（勤務時間帯）'!$D$6:$Z$47,23,FALSE()))</f>
        <v/>
      </c>
      <c r="AM153" s="807" t="str">
        <f aca="false">IF(AM151="","",VLOOKUP(AM151,'標準様式１シフト記号表（勤務時間帯）'!$D$6:$Z$47,23,FALSE()))</f>
        <v/>
      </c>
      <c r="AN153" s="807" t="str">
        <f aca="false">IF(AN151="","",VLOOKUP(AN151,'標準様式１シフト記号表（勤務時間帯）'!$D$6:$Z$47,23,FALSE()))</f>
        <v/>
      </c>
      <c r="AO153" s="808" t="str">
        <f aca="false">IF(AO151="","",VLOOKUP(AO151,'標準様式１シフト記号表（勤務時間帯）'!$D$6:$Z$47,23,FALSE()))</f>
        <v/>
      </c>
      <c r="AP153" s="806" t="str">
        <f aca="false">IF(AP151="","",VLOOKUP(AP151,'標準様式１シフト記号表（勤務時間帯）'!$D$6:$Z$47,23,FALSE()))</f>
        <v/>
      </c>
      <c r="AQ153" s="807" t="str">
        <f aca="false">IF(AQ151="","",VLOOKUP(AQ151,'標準様式１シフト記号表（勤務時間帯）'!$D$6:$Z$47,23,FALSE()))</f>
        <v/>
      </c>
      <c r="AR153" s="807" t="str">
        <f aca="false">IF(AR151="","",VLOOKUP(AR151,'標準様式１シフト記号表（勤務時間帯）'!$D$6:$Z$47,23,FALSE()))</f>
        <v/>
      </c>
      <c r="AS153" s="807" t="str">
        <f aca="false">IF(AS151="","",VLOOKUP(AS151,'標準様式１シフト記号表（勤務時間帯）'!$D$6:$Z$47,23,FALSE()))</f>
        <v/>
      </c>
      <c r="AT153" s="807" t="str">
        <f aca="false">IF(AT151="","",VLOOKUP(AT151,'標準様式１シフト記号表（勤務時間帯）'!$D$6:$Z$47,23,FALSE()))</f>
        <v/>
      </c>
      <c r="AU153" s="807" t="str">
        <f aca="false">IF(AU151="","",VLOOKUP(AU151,'標準様式１シフト記号表（勤務時間帯）'!$D$6:$Z$47,23,FALSE()))</f>
        <v/>
      </c>
      <c r="AV153" s="808" t="str">
        <f aca="false">IF(AV151="","",VLOOKUP(AV151,'標準様式１シフト記号表（勤務時間帯）'!$D$6:$Z$47,23,FALSE()))</f>
        <v/>
      </c>
      <c r="AW153" s="806" t="str">
        <f aca="false">IF(AW151="","",VLOOKUP(AW151,'標準様式１シフト記号表（勤務時間帯）'!$D$6:$Z$47,23,FALSE()))</f>
        <v/>
      </c>
      <c r="AX153" s="807" t="str">
        <f aca="false">IF(AX151="","",VLOOKUP(AX151,'標準様式１シフト記号表（勤務時間帯）'!$D$6:$Z$47,23,FALSE()))</f>
        <v/>
      </c>
      <c r="AY153" s="807" t="str">
        <f aca="false">IF(AY151="","",VLOOKUP(AY151,'標準様式１シフト記号表（勤務時間帯）'!$D$6:$Z$47,23,FALSE()))</f>
        <v/>
      </c>
      <c r="AZ153" s="809" t="n">
        <f aca="false">IF($BC$4="４週",SUM(U153:AV153),IF($BC$4="暦月",SUM(U153:AY153),""))</f>
        <v>0</v>
      </c>
      <c r="BA153" s="809"/>
      <c r="BB153" s="810" t="n">
        <f aca="false">IF($BC$4="４週",AZ153/4,IF($BC$4="暦月",(AZ153/($BC$9/7)),""))</f>
        <v>0</v>
      </c>
      <c r="BC153" s="810"/>
      <c r="BD153" s="826"/>
      <c r="BE153" s="826"/>
      <c r="BF153" s="826"/>
      <c r="BG153" s="826"/>
      <c r="BH153" s="826"/>
    </row>
    <row r="154" customFormat="false" ht="20.25" hidden="false" customHeight="true" outlineLevel="0" collapsed="false">
      <c r="B154" s="811"/>
      <c r="C154" s="812"/>
      <c r="D154" s="812"/>
      <c r="E154" s="812"/>
      <c r="F154" s="813"/>
      <c r="G154" s="814"/>
      <c r="H154" s="815"/>
      <c r="I154" s="815"/>
      <c r="J154" s="815"/>
      <c r="K154" s="815"/>
      <c r="L154" s="815"/>
      <c r="M154" s="816"/>
      <c r="N154" s="816"/>
      <c r="O154" s="816"/>
      <c r="P154" s="843" t="s">
        <v>671</v>
      </c>
      <c r="Q154" s="844"/>
      <c r="R154" s="844"/>
      <c r="S154" s="845"/>
      <c r="T154" s="846"/>
      <c r="U154" s="821"/>
      <c r="V154" s="822"/>
      <c r="W154" s="822"/>
      <c r="X154" s="822"/>
      <c r="Y154" s="822"/>
      <c r="Z154" s="822"/>
      <c r="AA154" s="823"/>
      <c r="AB154" s="821"/>
      <c r="AC154" s="822"/>
      <c r="AD154" s="822"/>
      <c r="AE154" s="822"/>
      <c r="AF154" s="822"/>
      <c r="AG154" s="822"/>
      <c r="AH154" s="823"/>
      <c r="AI154" s="821"/>
      <c r="AJ154" s="822"/>
      <c r="AK154" s="822"/>
      <c r="AL154" s="822"/>
      <c r="AM154" s="822"/>
      <c r="AN154" s="822"/>
      <c r="AO154" s="823"/>
      <c r="AP154" s="821"/>
      <c r="AQ154" s="822"/>
      <c r="AR154" s="822"/>
      <c r="AS154" s="822"/>
      <c r="AT154" s="822"/>
      <c r="AU154" s="822"/>
      <c r="AV154" s="823"/>
      <c r="AW154" s="821"/>
      <c r="AX154" s="822"/>
      <c r="AY154" s="822"/>
      <c r="AZ154" s="824"/>
      <c r="BA154" s="824"/>
      <c r="BB154" s="825"/>
      <c r="BC154" s="825"/>
      <c r="BD154" s="826"/>
      <c r="BE154" s="826"/>
      <c r="BF154" s="826"/>
      <c r="BG154" s="826"/>
      <c r="BH154" s="826"/>
    </row>
    <row r="155" customFormat="false" ht="20.25" hidden="false" customHeight="true" outlineLevel="0" collapsed="false">
      <c r="B155" s="787" t="n">
        <f aca="false">B152+1</f>
        <v>45</v>
      </c>
      <c r="C155" s="812"/>
      <c r="D155" s="812"/>
      <c r="E155" s="812"/>
      <c r="F155" s="788" t="n">
        <f aca="false">C154</f>
        <v>0</v>
      </c>
      <c r="G155" s="789"/>
      <c r="H155" s="815"/>
      <c r="I155" s="815"/>
      <c r="J155" s="815"/>
      <c r="K155" s="815"/>
      <c r="L155" s="815"/>
      <c r="M155" s="816"/>
      <c r="N155" s="816"/>
      <c r="O155" s="816"/>
      <c r="P155" s="790" t="s">
        <v>672</v>
      </c>
      <c r="Q155" s="791"/>
      <c r="R155" s="791"/>
      <c r="S155" s="792"/>
      <c r="T155" s="793"/>
      <c r="U155" s="794" t="str">
        <f aca="false">IF(U154="","",VLOOKUP(U154,'標準様式１シフト記号表（勤務時間帯）'!$D$6:$X$47,21,FALSE()))</f>
        <v/>
      </c>
      <c r="V155" s="795" t="str">
        <f aca="false">IF(V154="","",VLOOKUP(V154,'標準様式１シフト記号表（勤務時間帯）'!$D$6:$X$47,21,FALSE()))</f>
        <v/>
      </c>
      <c r="W155" s="795" t="str">
        <f aca="false">IF(W154="","",VLOOKUP(W154,'標準様式１シフト記号表（勤務時間帯）'!$D$6:$X$47,21,FALSE()))</f>
        <v/>
      </c>
      <c r="X155" s="795" t="str">
        <f aca="false">IF(X154="","",VLOOKUP(X154,'標準様式１シフト記号表（勤務時間帯）'!$D$6:$X$47,21,FALSE()))</f>
        <v/>
      </c>
      <c r="Y155" s="795" t="str">
        <f aca="false">IF(Y154="","",VLOOKUP(Y154,'標準様式１シフト記号表（勤務時間帯）'!$D$6:$X$47,21,FALSE()))</f>
        <v/>
      </c>
      <c r="Z155" s="795" t="str">
        <f aca="false">IF(Z154="","",VLOOKUP(Z154,'標準様式１シフト記号表（勤務時間帯）'!$D$6:$X$47,21,FALSE()))</f>
        <v/>
      </c>
      <c r="AA155" s="796" t="str">
        <f aca="false">IF(AA154="","",VLOOKUP(AA154,'標準様式１シフト記号表（勤務時間帯）'!$D$6:$X$47,21,FALSE()))</f>
        <v/>
      </c>
      <c r="AB155" s="794" t="str">
        <f aca="false">IF(AB154="","",VLOOKUP(AB154,'標準様式１シフト記号表（勤務時間帯）'!$D$6:$X$47,21,FALSE()))</f>
        <v/>
      </c>
      <c r="AC155" s="795" t="str">
        <f aca="false">IF(AC154="","",VLOOKUP(AC154,'標準様式１シフト記号表（勤務時間帯）'!$D$6:$X$47,21,FALSE()))</f>
        <v/>
      </c>
      <c r="AD155" s="795" t="str">
        <f aca="false">IF(AD154="","",VLOOKUP(AD154,'標準様式１シフト記号表（勤務時間帯）'!$D$6:$X$47,21,FALSE()))</f>
        <v/>
      </c>
      <c r="AE155" s="795" t="str">
        <f aca="false">IF(AE154="","",VLOOKUP(AE154,'標準様式１シフト記号表（勤務時間帯）'!$D$6:$X$47,21,FALSE()))</f>
        <v/>
      </c>
      <c r="AF155" s="795" t="str">
        <f aca="false">IF(AF154="","",VLOOKUP(AF154,'標準様式１シフト記号表（勤務時間帯）'!$D$6:$X$47,21,FALSE()))</f>
        <v/>
      </c>
      <c r="AG155" s="795" t="str">
        <f aca="false">IF(AG154="","",VLOOKUP(AG154,'標準様式１シフト記号表（勤務時間帯）'!$D$6:$X$47,21,FALSE()))</f>
        <v/>
      </c>
      <c r="AH155" s="796" t="str">
        <f aca="false">IF(AH154="","",VLOOKUP(AH154,'標準様式１シフト記号表（勤務時間帯）'!$D$6:$X$47,21,FALSE()))</f>
        <v/>
      </c>
      <c r="AI155" s="794" t="str">
        <f aca="false">IF(AI154="","",VLOOKUP(AI154,'標準様式１シフト記号表（勤務時間帯）'!$D$6:$X$47,21,FALSE()))</f>
        <v/>
      </c>
      <c r="AJ155" s="795" t="str">
        <f aca="false">IF(AJ154="","",VLOOKUP(AJ154,'標準様式１シフト記号表（勤務時間帯）'!$D$6:$X$47,21,FALSE()))</f>
        <v/>
      </c>
      <c r="AK155" s="795" t="str">
        <f aca="false">IF(AK154="","",VLOOKUP(AK154,'標準様式１シフト記号表（勤務時間帯）'!$D$6:$X$47,21,FALSE()))</f>
        <v/>
      </c>
      <c r="AL155" s="795" t="str">
        <f aca="false">IF(AL154="","",VLOOKUP(AL154,'標準様式１シフト記号表（勤務時間帯）'!$D$6:$X$47,21,FALSE()))</f>
        <v/>
      </c>
      <c r="AM155" s="795" t="str">
        <f aca="false">IF(AM154="","",VLOOKUP(AM154,'標準様式１シフト記号表（勤務時間帯）'!$D$6:$X$47,21,FALSE()))</f>
        <v/>
      </c>
      <c r="AN155" s="795" t="str">
        <f aca="false">IF(AN154="","",VLOOKUP(AN154,'標準様式１シフト記号表（勤務時間帯）'!$D$6:$X$47,21,FALSE()))</f>
        <v/>
      </c>
      <c r="AO155" s="796" t="str">
        <f aca="false">IF(AO154="","",VLOOKUP(AO154,'標準様式１シフト記号表（勤務時間帯）'!$D$6:$X$47,21,FALSE()))</f>
        <v/>
      </c>
      <c r="AP155" s="794" t="str">
        <f aca="false">IF(AP154="","",VLOOKUP(AP154,'標準様式１シフト記号表（勤務時間帯）'!$D$6:$X$47,21,FALSE()))</f>
        <v/>
      </c>
      <c r="AQ155" s="795" t="str">
        <f aca="false">IF(AQ154="","",VLOOKUP(AQ154,'標準様式１シフト記号表（勤務時間帯）'!$D$6:$X$47,21,FALSE()))</f>
        <v/>
      </c>
      <c r="AR155" s="795" t="str">
        <f aca="false">IF(AR154="","",VLOOKUP(AR154,'標準様式１シフト記号表（勤務時間帯）'!$D$6:$X$47,21,FALSE()))</f>
        <v/>
      </c>
      <c r="AS155" s="795" t="str">
        <f aca="false">IF(AS154="","",VLOOKUP(AS154,'標準様式１シフト記号表（勤務時間帯）'!$D$6:$X$47,21,FALSE()))</f>
        <v/>
      </c>
      <c r="AT155" s="795" t="str">
        <f aca="false">IF(AT154="","",VLOOKUP(AT154,'標準様式１シフト記号表（勤務時間帯）'!$D$6:$X$47,21,FALSE()))</f>
        <v/>
      </c>
      <c r="AU155" s="795" t="str">
        <f aca="false">IF(AU154="","",VLOOKUP(AU154,'標準様式１シフト記号表（勤務時間帯）'!$D$6:$X$47,21,FALSE()))</f>
        <v/>
      </c>
      <c r="AV155" s="796" t="str">
        <f aca="false">IF(AV154="","",VLOOKUP(AV154,'標準様式１シフト記号表（勤務時間帯）'!$D$6:$X$47,21,FALSE()))</f>
        <v/>
      </c>
      <c r="AW155" s="794" t="str">
        <f aca="false">IF(AW154="","",VLOOKUP(AW154,'標準様式１シフト記号表（勤務時間帯）'!$D$6:$X$47,21,FALSE()))</f>
        <v/>
      </c>
      <c r="AX155" s="795" t="str">
        <f aca="false">IF(AX154="","",VLOOKUP(AX154,'標準様式１シフト記号表（勤務時間帯）'!$D$6:$X$47,21,FALSE()))</f>
        <v/>
      </c>
      <c r="AY155" s="795" t="str">
        <f aca="false">IF(AY154="","",VLOOKUP(AY154,'標準様式１シフト記号表（勤務時間帯）'!$D$6:$X$47,21,FALSE()))</f>
        <v/>
      </c>
      <c r="AZ155" s="797" t="n">
        <f aca="false">IF($BC$4="４週",SUM(U155:AV155),IF($BC$4="暦月",SUM(U155:AY155),""))</f>
        <v>0</v>
      </c>
      <c r="BA155" s="797"/>
      <c r="BB155" s="798" t="n">
        <f aca="false">IF($BC$4="４週",AZ155/4,IF($BC$4="暦月",(AZ155/($BC$9/7)),""))</f>
        <v>0</v>
      </c>
      <c r="BC155" s="798"/>
      <c r="BD155" s="826"/>
      <c r="BE155" s="826"/>
      <c r="BF155" s="826"/>
      <c r="BG155" s="826"/>
      <c r="BH155" s="826"/>
    </row>
    <row r="156" customFormat="false" ht="20.25" hidden="false" customHeight="true" outlineLevel="0" collapsed="false">
      <c r="B156" s="799"/>
      <c r="C156" s="812"/>
      <c r="D156" s="812"/>
      <c r="E156" s="812"/>
      <c r="F156" s="800"/>
      <c r="G156" s="801" t="n">
        <f aca="false">C154</f>
        <v>0</v>
      </c>
      <c r="H156" s="815"/>
      <c r="I156" s="815"/>
      <c r="J156" s="815"/>
      <c r="K156" s="815"/>
      <c r="L156" s="815"/>
      <c r="M156" s="816"/>
      <c r="N156" s="816"/>
      <c r="O156" s="816"/>
      <c r="P156" s="884" t="s">
        <v>673</v>
      </c>
      <c r="Q156" s="803"/>
      <c r="R156" s="803"/>
      <c r="S156" s="832"/>
      <c r="T156" s="833"/>
      <c r="U156" s="806" t="str">
        <f aca="false">IF(U154="","",VLOOKUP(U154,'標準様式１シフト記号表（勤務時間帯）'!$D$6:$Z$47,23,FALSE()))</f>
        <v/>
      </c>
      <c r="V156" s="807" t="str">
        <f aca="false">IF(V154="","",VLOOKUP(V154,'標準様式１シフト記号表（勤務時間帯）'!$D$6:$Z$47,23,FALSE()))</f>
        <v/>
      </c>
      <c r="W156" s="807" t="str">
        <f aca="false">IF(W154="","",VLOOKUP(W154,'標準様式１シフト記号表（勤務時間帯）'!$D$6:$Z$47,23,FALSE()))</f>
        <v/>
      </c>
      <c r="X156" s="807" t="str">
        <f aca="false">IF(X154="","",VLOOKUP(X154,'標準様式１シフト記号表（勤務時間帯）'!$D$6:$Z$47,23,FALSE()))</f>
        <v/>
      </c>
      <c r="Y156" s="807" t="str">
        <f aca="false">IF(Y154="","",VLOOKUP(Y154,'標準様式１シフト記号表（勤務時間帯）'!$D$6:$Z$47,23,FALSE()))</f>
        <v/>
      </c>
      <c r="Z156" s="807" t="str">
        <f aca="false">IF(Z154="","",VLOOKUP(Z154,'標準様式１シフト記号表（勤務時間帯）'!$D$6:$Z$47,23,FALSE()))</f>
        <v/>
      </c>
      <c r="AA156" s="808" t="str">
        <f aca="false">IF(AA154="","",VLOOKUP(AA154,'標準様式１シフト記号表（勤務時間帯）'!$D$6:$Z$47,23,FALSE()))</f>
        <v/>
      </c>
      <c r="AB156" s="806" t="str">
        <f aca="false">IF(AB154="","",VLOOKUP(AB154,'標準様式１シフト記号表（勤務時間帯）'!$D$6:$Z$47,23,FALSE()))</f>
        <v/>
      </c>
      <c r="AC156" s="807" t="str">
        <f aca="false">IF(AC154="","",VLOOKUP(AC154,'標準様式１シフト記号表（勤務時間帯）'!$D$6:$Z$47,23,FALSE()))</f>
        <v/>
      </c>
      <c r="AD156" s="807" t="str">
        <f aca="false">IF(AD154="","",VLOOKUP(AD154,'標準様式１シフト記号表（勤務時間帯）'!$D$6:$Z$47,23,FALSE()))</f>
        <v/>
      </c>
      <c r="AE156" s="807" t="str">
        <f aca="false">IF(AE154="","",VLOOKUP(AE154,'標準様式１シフト記号表（勤務時間帯）'!$D$6:$Z$47,23,FALSE()))</f>
        <v/>
      </c>
      <c r="AF156" s="807" t="str">
        <f aca="false">IF(AF154="","",VLOOKUP(AF154,'標準様式１シフト記号表（勤務時間帯）'!$D$6:$Z$47,23,FALSE()))</f>
        <v/>
      </c>
      <c r="AG156" s="807" t="str">
        <f aca="false">IF(AG154="","",VLOOKUP(AG154,'標準様式１シフト記号表（勤務時間帯）'!$D$6:$Z$47,23,FALSE()))</f>
        <v/>
      </c>
      <c r="AH156" s="808" t="str">
        <f aca="false">IF(AH154="","",VLOOKUP(AH154,'標準様式１シフト記号表（勤務時間帯）'!$D$6:$Z$47,23,FALSE()))</f>
        <v/>
      </c>
      <c r="AI156" s="806" t="str">
        <f aca="false">IF(AI154="","",VLOOKUP(AI154,'標準様式１シフト記号表（勤務時間帯）'!$D$6:$Z$47,23,FALSE()))</f>
        <v/>
      </c>
      <c r="AJ156" s="807" t="str">
        <f aca="false">IF(AJ154="","",VLOOKUP(AJ154,'標準様式１シフト記号表（勤務時間帯）'!$D$6:$Z$47,23,FALSE()))</f>
        <v/>
      </c>
      <c r="AK156" s="807" t="str">
        <f aca="false">IF(AK154="","",VLOOKUP(AK154,'標準様式１シフト記号表（勤務時間帯）'!$D$6:$Z$47,23,FALSE()))</f>
        <v/>
      </c>
      <c r="AL156" s="807" t="str">
        <f aca="false">IF(AL154="","",VLOOKUP(AL154,'標準様式１シフト記号表（勤務時間帯）'!$D$6:$Z$47,23,FALSE()))</f>
        <v/>
      </c>
      <c r="AM156" s="807" t="str">
        <f aca="false">IF(AM154="","",VLOOKUP(AM154,'標準様式１シフト記号表（勤務時間帯）'!$D$6:$Z$47,23,FALSE()))</f>
        <v/>
      </c>
      <c r="AN156" s="807" t="str">
        <f aca="false">IF(AN154="","",VLOOKUP(AN154,'標準様式１シフト記号表（勤務時間帯）'!$D$6:$Z$47,23,FALSE()))</f>
        <v/>
      </c>
      <c r="AO156" s="808" t="str">
        <f aca="false">IF(AO154="","",VLOOKUP(AO154,'標準様式１シフト記号表（勤務時間帯）'!$D$6:$Z$47,23,FALSE()))</f>
        <v/>
      </c>
      <c r="AP156" s="806" t="str">
        <f aca="false">IF(AP154="","",VLOOKUP(AP154,'標準様式１シフト記号表（勤務時間帯）'!$D$6:$Z$47,23,FALSE()))</f>
        <v/>
      </c>
      <c r="AQ156" s="807" t="str">
        <f aca="false">IF(AQ154="","",VLOOKUP(AQ154,'標準様式１シフト記号表（勤務時間帯）'!$D$6:$Z$47,23,FALSE()))</f>
        <v/>
      </c>
      <c r="AR156" s="807" t="str">
        <f aca="false">IF(AR154="","",VLOOKUP(AR154,'標準様式１シフト記号表（勤務時間帯）'!$D$6:$Z$47,23,FALSE()))</f>
        <v/>
      </c>
      <c r="AS156" s="807" t="str">
        <f aca="false">IF(AS154="","",VLOOKUP(AS154,'標準様式１シフト記号表（勤務時間帯）'!$D$6:$Z$47,23,FALSE()))</f>
        <v/>
      </c>
      <c r="AT156" s="807" t="str">
        <f aca="false">IF(AT154="","",VLOOKUP(AT154,'標準様式１シフト記号表（勤務時間帯）'!$D$6:$Z$47,23,FALSE()))</f>
        <v/>
      </c>
      <c r="AU156" s="807" t="str">
        <f aca="false">IF(AU154="","",VLOOKUP(AU154,'標準様式１シフト記号表（勤務時間帯）'!$D$6:$Z$47,23,FALSE()))</f>
        <v/>
      </c>
      <c r="AV156" s="808" t="str">
        <f aca="false">IF(AV154="","",VLOOKUP(AV154,'標準様式１シフト記号表（勤務時間帯）'!$D$6:$Z$47,23,FALSE()))</f>
        <v/>
      </c>
      <c r="AW156" s="806" t="str">
        <f aca="false">IF(AW154="","",VLOOKUP(AW154,'標準様式１シフト記号表（勤務時間帯）'!$D$6:$Z$47,23,FALSE()))</f>
        <v/>
      </c>
      <c r="AX156" s="807" t="str">
        <f aca="false">IF(AX154="","",VLOOKUP(AX154,'標準様式１シフト記号表（勤務時間帯）'!$D$6:$Z$47,23,FALSE()))</f>
        <v/>
      </c>
      <c r="AY156" s="807" t="str">
        <f aca="false">IF(AY154="","",VLOOKUP(AY154,'標準様式１シフト記号表（勤務時間帯）'!$D$6:$Z$47,23,FALSE()))</f>
        <v/>
      </c>
      <c r="AZ156" s="809" t="n">
        <f aca="false">IF($BC$4="４週",SUM(U156:AV156),IF($BC$4="暦月",SUM(U156:AY156),""))</f>
        <v>0</v>
      </c>
      <c r="BA156" s="809"/>
      <c r="BB156" s="810" t="n">
        <f aca="false">IF($BC$4="４週",AZ156/4,IF($BC$4="暦月",(AZ156/($BC$9/7)),""))</f>
        <v>0</v>
      </c>
      <c r="BC156" s="810"/>
      <c r="BD156" s="826"/>
      <c r="BE156" s="826"/>
      <c r="BF156" s="826"/>
      <c r="BG156" s="826"/>
      <c r="BH156" s="826"/>
    </row>
    <row r="157" customFormat="false" ht="20.25" hidden="false" customHeight="true" outlineLevel="0" collapsed="false">
      <c r="B157" s="811"/>
      <c r="C157" s="812"/>
      <c r="D157" s="812"/>
      <c r="E157" s="812"/>
      <c r="F157" s="813"/>
      <c r="G157" s="814"/>
      <c r="H157" s="815"/>
      <c r="I157" s="815"/>
      <c r="J157" s="815"/>
      <c r="K157" s="815"/>
      <c r="L157" s="815"/>
      <c r="M157" s="816"/>
      <c r="N157" s="816"/>
      <c r="O157" s="816"/>
      <c r="P157" s="843" t="s">
        <v>671</v>
      </c>
      <c r="Q157" s="844"/>
      <c r="R157" s="844"/>
      <c r="S157" s="845"/>
      <c r="T157" s="846"/>
      <c r="U157" s="821"/>
      <c r="V157" s="822"/>
      <c r="W157" s="822"/>
      <c r="X157" s="822"/>
      <c r="Y157" s="822"/>
      <c r="Z157" s="822"/>
      <c r="AA157" s="823"/>
      <c r="AB157" s="821"/>
      <c r="AC157" s="822"/>
      <c r="AD157" s="822"/>
      <c r="AE157" s="822"/>
      <c r="AF157" s="822"/>
      <c r="AG157" s="822"/>
      <c r="AH157" s="823"/>
      <c r="AI157" s="821"/>
      <c r="AJ157" s="822"/>
      <c r="AK157" s="822"/>
      <c r="AL157" s="822"/>
      <c r="AM157" s="822"/>
      <c r="AN157" s="822"/>
      <c r="AO157" s="823"/>
      <c r="AP157" s="821"/>
      <c r="AQ157" s="822"/>
      <c r="AR157" s="822"/>
      <c r="AS157" s="822"/>
      <c r="AT157" s="822"/>
      <c r="AU157" s="822"/>
      <c r="AV157" s="823"/>
      <c r="AW157" s="821"/>
      <c r="AX157" s="822"/>
      <c r="AY157" s="822"/>
      <c r="AZ157" s="824"/>
      <c r="BA157" s="824"/>
      <c r="BB157" s="825"/>
      <c r="BC157" s="825"/>
      <c r="BD157" s="826"/>
      <c r="BE157" s="826"/>
      <c r="BF157" s="826"/>
      <c r="BG157" s="826"/>
      <c r="BH157" s="826"/>
    </row>
    <row r="158" customFormat="false" ht="20.25" hidden="false" customHeight="true" outlineLevel="0" collapsed="false">
      <c r="B158" s="787" t="n">
        <f aca="false">B155+1</f>
        <v>46</v>
      </c>
      <c r="C158" s="812"/>
      <c r="D158" s="812"/>
      <c r="E158" s="812"/>
      <c r="F158" s="788" t="n">
        <f aca="false">C157</f>
        <v>0</v>
      </c>
      <c r="G158" s="789"/>
      <c r="H158" s="815"/>
      <c r="I158" s="815"/>
      <c r="J158" s="815"/>
      <c r="K158" s="815"/>
      <c r="L158" s="815"/>
      <c r="M158" s="816"/>
      <c r="N158" s="816"/>
      <c r="O158" s="816"/>
      <c r="P158" s="790" t="s">
        <v>672</v>
      </c>
      <c r="Q158" s="791"/>
      <c r="R158" s="791"/>
      <c r="S158" s="792"/>
      <c r="T158" s="793"/>
      <c r="U158" s="794" t="str">
        <f aca="false">IF(U157="","",VLOOKUP(U157,'標準様式１シフト記号表（勤務時間帯）'!$D$6:$X$47,21,FALSE()))</f>
        <v/>
      </c>
      <c r="V158" s="795" t="str">
        <f aca="false">IF(V157="","",VLOOKUP(V157,'標準様式１シフト記号表（勤務時間帯）'!$D$6:$X$47,21,FALSE()))</f>
        <v/>
      </c>
      <c r="W158" s="795" t="str">
        <f aca="false">IF(W157="","",VLOOKUP(W157,'標準様式１シフト記号表（勤務時間帯）'!$D$6:$X$47,21,FALSE()))</f>
        <v/>
      </c>
      <c r="X158" s="795" t="str">
        <f aca="false">IF(X157="","",VLOOKUP(X157,'標準様式１シフト記号表（勤務時間帯）'!$D$6:$X$47,21,FALSE()))</f>
        <v/>
      </c>
      <c r="Y158" s="795" t="str">
        <f aca="false">IF(Y157="","",VLOOKUP(Y157,'標準様式１シフト記号表（勤務時間帯）'!$D$6:$X$47,21,FALSE()))</f>
        <v/>
      </c>
      <c r="Z158" s="795" t="str">
        <f aca="false">IF(Z157="","",VLOOKUP(Z157,'標準様式１シフト記号表（勤務時間帯）'!$D$6:$X$47,21,FALSE()))</f>
        <v/>
      </c>
      <c r="AA158" s="796" t="str">
        <f aca="false">IF(AA157="","",VLOOKUP(AA157,'標準様式１シフト記号表（勤務時間帯）'!$D$6:$X$47,21,FALSE()))</f>
        <v/>
      </c>
      <c r="AB158" s="794" t="str">
        <f aca="false">IF(AB157="","",VLOOKUP(AB157,'標準様式１シフト記号表（勤務時間帯）'!$D$6:$X$47,21,FALSE()))</f>
        <v/>
      </c>
      <c r="AC158" s="795" t="str">
        <f aca="false">IF(AC157="","",VLOOKUP(AC157,'標準様式１シフト記号表（勤務時間帯）'!$D$6:$X$47,21,FALSE()))</f>
        <v/>
      </c>
      <c r="AD158" s="795" t="str">
        <f aca="false">IF(AD157="","",VLOOKUP(AD157,'標準様式１シフト記号表（勤務時間帯）'!$D$6:$X$47,21,FALSE()))</f>
        <v/>
      </c>
      <c r="AE158" s="795" t="str">
        <f aca="false">IF(AE157="","",VLOOKUP(AE157,'標準様式１シフト記号表（勤務時間帯）'!$D$6:$X$47,21,FALSE()))</f>
        <v/>
      </c>
      <c r="AF158" s="795" t="str">
        <f aca="false">IF(AF157="","",VLOOKUP(AF157,'標準様式１シフト記号表（勤務時間帯）'!$D$6:$X$47,21,FALSE()))</f>
        <v/>
      </c>
      <c r="AG158" s="795" t="str">
        <f aca="false">IF(AG157="","",VLOOKUP(AG157,'標準様式１シフト記号表（勤務時間帯）'!$D$6:$X$47,21,FALSE()))</f>
        <v/>
      </c>
      <c r="AH158" s="796" t="str">
        <f aca="false">IF(AH157="","",VLOOKUP(AH157,'標準様式１シフト記号表（勤務時間帯）'!$D$6:$X$47,21,FALSE()))</f>
        <v/>
      </c>
      <c r="AI158" s="794" t="str">
        <f aca="false">IF(AI157="","",VLOOKUP(AI157,'標準様式１シフト記号表（勤務時間帯）'!$D$6:$X$47,21,FALSE()))</f>
        <v/>
      </c>
      <c r="AJ158" s="795" t="str">
        <f aca="false">IF(AJ157="","",VLOOKUP(AJ157,'標準様式１シフト記号表（勤務時間帯）'!$D$6:$X$47,21,FALSE()))</f>
        <v/>
      </c>
      <c r="AK158" s="795" t="str">
        <f aca="false">IF(AK157="","",VLOOKUP(AK157,'標準様式１シフト記号表（勤務時間帯）'!$D$6:$X$47,21,FALSE()))</f>
        <v/>
      </c>
      <c r="AL158" s="795" t="str">
        <f aca="false">IF(AL157="","",VLOOKUP(AL157,'標準様式１シフト記号表（勤務時間帯）'!$D$6:$X$47,21,FALSE()))</f>
        <v/>
      </c>
      <c r="AM158" s="795" t="str">
        <f aca="false">IF(AM157="","",VLOOKUP(AM157,'標準様式１シフト記号表（勤務時間帯）'!$D$6:$X$47,21,FALSE()))</f>
        <v/>
      </c>
      <c r="AN158" s="795" t="str">
        <f aca="false">IF(AN157="","",VLOOKUP(AN157,'標準様式１シフト記号表（勤務時間帯）'!$D$6:$X$47,21,FALSE()))</f>
        <v/>
      </c>
      <c r="AO158" s="796" t="str">
        <f aca="false">IF(AO157="","",VLOOKUP(AO157,'標準様式１シフト記号表（勤務時間帯）'!$D$6:$X$47,21,FALSE()))</f>
        <v/>
      </c>
      <c r="AP158" s="794" t="str">
        <f aca="false">IF(AP157="","",VLOOKUP(AP157,'標準様式１シフト記号表（勤務時間帯）'!$D$6:$X$47,21,FALSE()))</f>
        <v/>
      </c>
      <c r="AQ158" s="795" t="str">
        <f aca="false">IF(AQ157="","",VLOOKUP(AQ157,'標準様式１シフト記号表（勤務時間帯）'!$D$6:$X$47,21,FALSE()))</f>
        <v/>
      </c>
      <c r="AR158" s="795" t="str">
        <f aca="false">IF(AR157="","",VLOOKUP(AR157,'標準様式１シフト記号表（勤務時間帯）'!$D$6:$X$47,21,FALSE()))</f>
        <v/>
      </c>
      <c r="AS158" s="795" t="str">
        <f aca="false">IF(AS157="","",VLOOKUP(AS157,'標準様式１シフト記号表（勤務時間帯）'!$D$6:$X$47,21,FALSE()))</f>
        <v/>
      </c>
      <c r="AT158" s="795" t="str">
        <f aca="false">IF(AT157="","",VLOOKUP(AT157,'標準様式１シフト記号表（勤務時間帯）'!$D$6:$X$47,21,FALSE()))</f>
        <v/>
      </c>
      <c r="AU158" s="795" t="str">
        <f aca="false">IF(AU157="","",VLOOKUP(AU157,'標準様式１シフト記号表（勤務時間帯）'!$D$6:$X$47,21,FALSE()))</f>
        <v/>
      </c>
      <c r="AV158" s="796" t="str">
        <f aca="false">IF(AV157="","",VLOOKUP(AV157,'標準様式１シフト記号表（勤務時間帯）'!$D$6:$X$47,21,FALSE()))</f>
        <v/>
      </c>
      <c r="AW158" s="794" t="str">
        <f aca="false">IF(AW157="","",VLOOKUP(AW157,'標準様式１シフト記号表（勤務時間帯）'!$D$6:$X$47,21,FALSE()))</f>
        <v/>
      </c>
      <c r="AX158" s="795" t="str">
        <f aca="false">IF(AX157="","",VLOOKUP(AX157,'標準様式１シフト記号表（勤務時間帯）'!$D$6:$X$47,21,FALSE()))</f>
        <v/>
      </c>
      <c r="AY158" s="795" t="str">
        <f aca="false">IF(AY157="","",VLOOKUP(AY157,'標準様式１シフト記号表（勤務時間帯）'!$D$6:$X$47,21,FALSE()))</f>
        <v/>
      </c>
      <c r="AZ158" s="797" t="n">
        <f aca="false">IF($BC$4="４週",SUM(U158:AV158),IF($BC$4="暦月",SUM(U158:AY158),""))</f>
        <v>0</v>
      </c>
      <c r="BA158" s="797"/>
      <c r="BB158" s="798" t="n">
        <f aca="false">IF($BC$4="４週",AZ158/4,IF($BC$4="暦月",(AZ158/($BC$9/7)),""))</f>
        <v>0</v>
      </c>
      <c r="BC158" s="798"/>
      <c r="BD158" s="826"/>
      <c r="BE158" s="826"/>
      <c r="BF158" s="826"/>
      <c r="BG158" s="826"/>
      <c r="BH158" s="826"/>
    </row>
    <row r="159" customFormat="false" ht="20.25" hidden="false" customHeight="true" outlineLevel="0" collapsed="false">
      <c r="B159" s="799"/>
      <c r="C159" s="812"/>
      <c r="D159" s="812"/>
      <c r="E159" s="812"/>
      <c r="F159" s="800"/>
      <c r="G159" s="801" t="n">
        <f aca="false">C157</f>
        <v>0</v>
      </c>
      <c r="H159" s="815"/>
      <c r="I159" s="815"/>
      <c r="J159" s="815"/>
      <c r="K159" s="815"/>
      <c r="L159" s="815"/>
      <c r="M159" s="816"/>
      <c r="N159" s="816"/>
      <c r="O159" s="816"/>
      <c r="P159" s="884" t="s">
        <v>673</v>
      </c>
      <c r="Q159" s="803"/>
      <c r="R159" s="803"/>
      <c r="S159" s="832"/>
      <c r="T159" s="833"/>
      <c r="U159" s="806" t="str">
        <f aca="false">IF(U157="","",VLOOKUP(U157,'標準様式１シフト記号表（勤務時間帯）'!$D$6:$Z$47,23,FALSE()))</f>
        <v/>
      </c>
      <c r="V159" s="807" t="str">
        <f aca="false">IF(V157="","",VLOOKUP(V157,'標準様式１シフト記号表（勤務時間帯）'!$D$6:$Z$47,23,FALSE()))</f>
        <v/>
      </c>
      <c r="W159" s="807" t="str">
        <f aca="false">IF(W157="","",VLOOKUP(W157,'標準様式１シフト記号表（勤務時間帯）'!$D$6:$Z$47,23,FALSE()))</f>
        <v/>
      </c>
      <c r="X159" s="807" t="str">
        <f aca="false">IF(X157="","",VLOOKUP(X157,'標準様式１シフト記号表（勤務時間帯）'!$D$6:$Z$47,23,FALSE()))</f>
        <v/>
      </c>
      <c r="Y159" s="807" t="str">
        <f aca="false">IF(Y157="","",VLOOKUP(Y157,'標準様式１シフト記号表（勤務時間帯）'!$D$6:$Z$47,23,FALSE()))</f>
        <v/>
      </c>
      <c r="Z159" s="807" t="str">
        <f aca="false">IF(Z157="","",VLOOKUP(Z157,'標準様式１シフト記号表（勤務時間帯）'!$D$6:$Z$47,23,FALSE()))</f>
        <v/>
      </c>
      <c r="AA159" s="808" t="str">
        <f aca="false">IF(AA157="","",VLOOKUP(AA157,'標準様式１シフト記号表（勤務時間帯）'!$D$6:$Z$47,23,FALSE()))</f>
        <v/>
      </c>
      <c r="AB159" s="806" t="str">
        <f aca="false">IF(AB157="","",VLOOKUP(AB157,'標準様式１シフト記号表（勤務時間帯）'!$D$6:$Z$47,23,FALSE()))</f>
        <v/>
      </c>
      <c r="AC159" s="807" t="str">
        <f aca="false">IF(AC157="","",VLOOKUP(AC157,'標準様式１シフト記号表（勤務時間帯）'!$D$6:$Z$47,23,FALSE()))</f>
        <v/>
      </c>
      <c r="AD159" s="807" t="str">
        <f aca="false">IF(AD157="","",VLOOKUP(AD157,'標準様式１シフト記号表（勤務時間帯）'!$D$6:$Z$47,23,FALSE()))</f>
        <v/>
      </c>
      <c r="AE159" s="807" t="str">
        <f aca="false">IF(AE157="","",VLOOKUP(AE157,'標準様式１シフト記号表（勤務時間帯）'!$D$6:$Z$47,23,FALSE()))</f>
        <v/>
      </c>
      <c r="AF159" s="807" t="str">
        <f aca="false">IF(AF157="","",VLOOKUP(AF157,'標準様式１シフト記号表（勤務時間帯）'!$D$6:$Z$47,23,FALSE()))</f>
        <v/>
      </c>
      <c r="AG159" s="807" t="str">
        <f aca="false">IF(AG157="","",VLOOKUP(AG157,'標準様式１シフト記号表（勤務時間帯）'!$D$6:$Z$47,23,FALSE()))</f>
        <v/>
      </c>
      <c r="AH159" s="808" t="str">
        <f aca="false">IF(AH157="","",VLOOKUP(AH157,'標準様式１シフト記号表（勤務時間帯）'!$D$6:$Z$47,23,FALSE()))</f>
        <v/>
      </c>
      <c r="AI159" s="806" t="str">
        <f aca="false">IF(AI157="","",VLOOKUP(AI157,'標準様式１シフト記号表（勤務時間帯）'!$D$6:$Z$47,23,FALSE()))</f>
        <v/>
      </c>
      <c r="AJ159" s="807" t="str">
        <f aca="false">IF(AJ157="","",VLOOKUP(AJ157,'標準様式１シフト記号表（勤務時間帯）'!$D$6:$Z$47,23,FALSE()))</f>
        <v/>
      </c>
      <c r="AK159" s="807" t="str">
        <f aca="false">IF(AK157="","",VLOOKUP(AK157,'標準様式１シフト記号表（勤務時間帯）'!$D$6:$Z$47,23,FALSE()))</f>
        <v/>
      </c>
      <c r="AL159" s="807" t="str">
        <f aca="false">IF(AL157="","",VLOOKUP(AL157,'標準様式１シフト記号表（勤務時間帯）'!$D$6:$Z$47,23,FALSE()))</f>
        <v/>
      </c>
      <c r="AM159" s="807" t="str">
        <f aca="false">IF(AM157="","",VLOOKUP(AM157,'標準様式１シフト記号表（勤務時間帯）'!$D$6:$Z$47,23,FALSE()))</f>
        <v/>
      </c>
      <c r="AN159" s="807" t="str">
        <f aca="false">IF(AN157="","",VLOOKUP(AN157,'標準様式１シフト記号表（勤務時間帯）'!$D$6:$Z$47,23,FALSE()))</f>
        <v/>
      </c>
      <c r="AO159" s="808" t="str">
        <f aca="false">IF(AO157="","",VLOOKUP(AO157,'標準様式１シフト記号表（勤務時間帯）'!$D$6:$Z$47,23,FALSE()))</f>
        <v/>
      </c>
      <c r="AP159" s="806" t="str">
        <f aca="false">IF(AP157="","",VLOOKUP(AP157,'標準様式１シフト記号表（勤務時間帯）'!$D$6:$Z$47,23,FALSE()))</f>
        <v/>
      </c>
      <c r="AQ159" s="807" t="str">
        <f aca="false">IF(AQ157="","",VLOOKUP(AQ157,'標準様式１シフト記号表（勤務時間帯）'!$D$6:$Z$47,23,FALSE()))</f>
        <v/>
      </c>
      <c r="AR159" s="807" t="str">
        <f aca="false">IF(AR157="","",VLOOKUP(AR157,'標準様式１シフト記号表（勤務時間帯）'!$D$6:$Z$47,23,FALSE()))</f>
        <v/>
      </c>
      <c r="AS159" s="807" t="str">
        <f aca="false">IF(AS157="","",VLOOKUP(AS157,'標準様式１シフト記号表（勤務時間帯）'!$D$6:$Z$47,23,FALSE()))</f>
        <v/>
      </c>
      <c r="AT159" s="807" t="str">
        <f aca="false">IF(AT157="","",VLOOKUP(AT157,'標準様式１シフト記号表（勤務時間帯）'!$D$6:$Z$47,23,FALSE()))</f>
        <v/>
      </c>
      <c r="AU159" s="807" t="str">
        <f aca="false">IF(AU157="","",VLOOKUP(AU157,'標準様式１シフト記号表（勤務時間帯）'!$D$6:$Z$47,23,FALSE()))</f>
        <v/>
      </c>
      <c r="AV159" s="808" t="str">
        <f aca="false">IF(AV157="","",VLOOKUP(AV157,'標準様式１シフト記号表（勤務時間帯）'!$D$6:$Z$47,23,FALSE()))</f>
        <v/>
      </c>
      <c r="AW159" s="806" t="str">
        <f aca="false">IF(AW157="","",VLOOKUP(AW157,'標準様式１シフト記号表（勤務時間帯）'!$D$6:$Z$47,23,FALSE()))</f>
        <v/>
      </c>
      <c r="AX159" s="807" t="str">
        <f aca="false">IF(AX157="","",VLOOKUP(AX157,'標準様式１シフト記号表（勤務時間帯）'!$D$6:$Z$47,23,FALSE()))</f>
        <v/>
      </c>
      <c r="AY159" s="807" t="str">
        <f aca="false">IF(AY157="","",VLOOKUP(AY157,'標準様式１シフト記号表（勤務時間帯）'!$D$6:$Z$47,23,FALSE()))</f>
        <v/>
      </c>
      <c r="AZ159" s="809" t="n">
        <f aca="false">IF($BC$4="４週",SUM(U159:AV159),IF($BC$4="暦月",SUM(U159:AY159),""))</f>
        <v>0</v>
      </c>
      <c r="BA159" s="809"/>
      <c r="BB159" s="810" t="n">
        <f aca="false">IF($BC$4="４週",AZ159/4,IF($BC$4="暦月",(AZ159/($BC$9/7)),""))</f>
        <v>0</v>
      </c>
      <c r="BC159" s="810"/>
      <c r="BD159" s="826"/>
      <c r="BE159" s="826"/>
      <c r="BF159" s="826"/>
      <c r="BG159" s="826"/>
      <c r="BH159" s="826"/>
    </row>
    <row r="160" customFormat="false" ht="20.25" hidden="false" customHeight="true" outlineLevel="0" collapsed="false">
      <c r="B160" s="811"/>
      <c r="C160" s="812"/>
      <c r="D160" s="812"/>
      <c r="E160" s="812"/>
      <c r="F160" s="813"/>
      <c r="G160" s="814"/>
      <c r="H160" s="815"/>
      <c r="I160" s="815"/>
      <c r="J160" s="815"/>
      <c r="K160" s="815"/>
      <c r="L160" s="815"/>
      <c r="M160" s="816"/>
      <c r="N160" s="816"/>
      <c r="O160" s="816"/>
      <c r="P160" s="843" t="s">
        <v>671</v>
      </c>
      <c r="Q160" s="844"/>
      <c r="R160" s="844"/>
      <c r="S160" s="845"/>
      <c r="T160" s="846"/>
      <c r="U160" s="821"/>
      <c r="V160" s="822"/>
      <c r="W160" s="822"/>
      <c r="X160" s="822"/>
      <c r="Y160" s="822"/>
      <c r="Z160" s="822"/>
      <c r="AA160" s="823"/>
      <c r="AB160" s="821"/>
      <c r="AC160" s="822"/>
      <c r="AD160" s="822"/>
      <c r="AE160" s="822"/>
      <c r="AF160" s="822"/>
      <c r="AG160" s="822"/>
      <c r="AH160" s="823"/>
      <c r="AI160" s="821"/>
      <c r="AJ160" s="822"/>
      <c r="AK160" s="822"/>
      <c r="AL160" s="822"/>
      <c r="AM160" s="822"/>
      <c r="AN160" s="822"/>
      <c r="AO160" s="823"/>
      <c r="AP160" s="821"/>
      <c r="AQ160" s="822"/>
      <c r="AR160" s="822"/>
      <c r="AS160" s="822"/>
      <c r="AT160" s="822"/>
      <c r="AU160" s="822"/>
      <c r="AV160" s="823"/>
      <c r="AW160" s="821"/>
      <c r="AX160" s="822"/>
      <c r="AY160" s="822"/>
      <c r="AZ160" s="824"/>
      <c r="BA160" s="824"/>
      <c r="BB160" s="825"/>
      <c r="BC160" s="825"/>
      <c r="BD160" s="826"/>
      <c r="BE160" s="826"/>
      <c r="BF160" s="826"/>
      <c r="BG160" s="826"/>
      <c r="BH160" s="826"/>
    </row>
    <row r="161" customFormat="false" ht="20.25" hidden="false" customHeight="true" outlineLevel="0" collapsed="false">
      <c r="B161" s="787" t="n">
        <f aca="false">B158+1</f>
        <v>47</v>
      </c>
      <c r="C161" s="812"/>
      <c r="D161" s="812"/>
      <c r="E161" s="812"/>
      <c r="F161" s="788" t="n">
        <f aca="false">C160</f>
        <v>0</v>
      </c>
      <c r="G161" s="789"/>
      <c r="H161" s="815"/>
      <c r="I161" s="815"/>
      <c r="J161" s="815"/>
      <c r="K161" s="815"/>
      <c r="L161" s="815"/>
      <c r="M161" s="816"/>
      <c r="N161" s="816"/>
      <c r="O161" s="816"/>
      <c r="P161" s="790" t="s">
        <v>672</v>
      </c>
      <c r="Q161" s="791"/>
      <c r="R161" s="791"/>
      <c r="S161" s="792"/>
      <c r="T161" s="793"/>
      <c r="U161" s="794" t="str">
        <f aca="false">IF(U160="","",VLOOKUP(U160,'標準様式１シフト記号表（勤務時間帯）'!$D$6:$X$47,21,FALSE()))</f>
        <v/>
      </c>
      <c r="V161" s="795" t="str">
        <f aca="false">IF(V160="","",VLOOKUP(V160,'標準様式１シフト記号表（勤務時間帯）'!$D$6:$X$47,21,FALSE()))</f>
        <v/>
      </c>
      <c r="W161" s="795" t="str">
        <f aca="false">IF(W160="","",VLOOKUP(W160,'標準様式１シフト記号表（勤務時間帯）'!$D$6:$X$47,21,FALSE()))</f>
        <v/>
      </c>
      <c r="X161" s="795" t="str">
        <f aca="false">IF(X160="","",VLOOKUP(X160,'標準様式１シフト記号表（勤務時間帯）'!$D$6:$X$47,21,FALSE()))</f>
        <v/>
      </c>
      <c r="Y161" s="795" t="str">
        <f aca="false">IF(Y160="","",VLOOKUP(Y160,'標準様式１シフト記号表（勤務時間帯）'!$D$6:$X$47,21,FALSE()))</f>
        <v/>
      </c>
      <c r="Z161" s="795" t="str">
        <f aca="false">IF(Z160="","",VLOOKUP(Z160,'標準様式１シフト記号表（勤務時間帯）'!$D$6:$X$47,21,FALSE()))</f>
        <v/>
      </c>
      <c r="AA161" s="796" t="str">
        <f aca="false">IF(AA160="","",VLOOKUP(AA160,'標準様式１シフト記号表（勤務時間帯）'!$D$6:$X$47,21,FALSE()))</f>
        <v/>
      </c>
      <c r="AB161" s="794" t="str">
        <f aca="false">IF(AB160="","",VLOOKUP(AB160,'標準様式１シフト記号表（勤務時間帯）'!$D$6:$X$47,21,FALSE()))</f>
        <v/>
      </c>
      <c r="AC161" s="795" t="str">
        <f aca="false">IF(AC160="","",VLOOKUP(AC160,'標準様式１シフト記号表（勤務時間帯）'!$D$6:$X$47,21,FALSE()))</f>
        <v/>
      </c>
      <c r="AD161" s="795" t="str">
        <f aca="false">IF(AD160="","",VLOOKUP(AD160,'標準様式１シフト記号表（勤務時間帯）'!$D$6:$X$47,21,FALSE()))</f>
        <v/>
      </c>
      <c r="AE161" s="795" t="str">
        <f aca="false">IF(AE160="","",VLOOKUP(AE160,'標準様式１シフト記号表（勤務時間帯）'!$D$6:$X$47,21,FALSE()))</f>
        <v/>
      </c>
      <c r="AF161" s="795" t="str">
        <f aca="false">IF(AF160="","",VLOOKUP(AF160,'標準様式１シフト記号表（勤務時間帯）'!$D$6:$X$47,21,FALSE()))</f>
        <v/>
      </c>
      <c r="AG161" s="795" t="str">
        <f aca="false">IF(AG160="","",VLOOKUP(AG160,'標準様式１シフト記号表（勤務時間帯）'!$D$6:$X$47,21,FALSE()))</f>
        <v/>
      </c>
      <c r="AH161" s="796" t="str">
        <f aca="false">IF(AH160="","",VLOOKUP(AH160,'標準様式１シフト記号表（勤務時間帯）'!$D$6:$X$47,21,FALSE()))</f>
        <v/>
      </c>
      <c r="AI161" s="794" t="str">
        <f aca="false">IF(AI160="","",VLOOKUP(AI160,'標準様式１シフト記号表（勤務時間帯）'!$D$6:$X$47,21,FALSE()))</f>
        <v/>
      </c>
      <c r="AJ161" s="795" t="str">
        <f aca="false">IF(AJ160="","",VLOOKUP(AJ160,'標準様式１シフト記号表（勤務時間帯）'!$D$6:$X$47,21,FALSE()))</f>
        <v/>
      </c>
      <c r="AK161" s="795" t="str">
        <f aca="false">IF(AK160="","",VLOOKUP(AK160,'標準様式１シフト記号表（勤務時間帯）'!$D$6:$X$47,21,FALSE()))</f>
        <v/>
      </c>
      <c r="AL161" s="795" t="str">
        <f aca="false">IF(AL160="","",VLOOKUP(AL160,'標準様式１シフト記号表（勤務時間帯）'!$D$6:$X$47,21,FALSE()))</f>
        <v/>
      </c>
      <c r="AM161" s="795" t="str">
        <f aca="false">IF(AM160="","",VLOOKUP(AM160,'標準様式１シフト記号表（勤務時間帯）'!$D$6:$X$47,21,FALSE()))</f>
        <v/>
      </c>
      <c r="AN161" s="795" t="str">
        <f aca="false">IF(AN160="","",VLOOKUP(AN160,'標準様式１シフト記号表（勤務時間帯）'!$D$6:$X$47,21,FALSE()))</f>
        <v/>
      </c>
      <c r="AO161" s="796" t="str">
        <f aca="false">IF(AO160="","",VLOOKUP(AO160,'標準様式１シフト記号表（勤務時間帯）'!$D$6:$X$47,21,FALSE()))</f>
        <v/>
      </c>
      <c r="AP161" s="794" t="str">
        <f aca="false">IF(AP160="","",VLOOKUP(AP160,'標準様式１シフト記号表（勤務時間帯）'!$D$6:$X$47,21,FALSE()))</f>
        <v/>
      </c>
      <c r="AQ161" s="795" t="str">
        <f aca="false">IF(AQ160="","",VLOOKUP(AQ160,'標準様式１シフト記号表（勤務時間帯）'!$D$6:$X$47,21,FALSE()))</f>
        <v/>
      </c>
      <c r="AR161" s="795" t="str">
        <f aca="false">IF(AR160="","",VLOOKUP(AR160,'標準様式１シフト記号表（勤務時間帯）'!$D$6:$X$47,21,FALSE()))</f>
        <v/>
      </c>
      <c r="AS161" s="795" t="str">
        <f aca="false">IF(AS160="","",VLOOKUP(AS160,'標準様式１シフト記号表（勤務時間帯）'!$D$6:$X$47,21,FALSE()))</f>
        <v/>
      </c>
      <c r="AT161" s="795" t="str">
        <f aca="false">IF(AT160="","",VLOOKUP(AT160,'標準様式１シフト記号表（勤務時間帯）'!$D$6:$X$47,21,FALSE()))</f>
        <v/>
      </c>
      <c r="AU161" s="795" t="str">
        <f aca="false">IF(AU160="","",VLOOKUP(AU160,'標準様式１シフト記号表（勤務時間帯）'!$D$6:$X$47,21,FALSE()))</f>
        <v/>
      </c>
      <c r="AV161" s="796" t="str">
        <f aca="false">IF(AV160="","",VLOOKUP(AV160,'標準様式１シフト記号表（勤務時間帯）'!$D$6:$X$47,21,FALSE()))</f>
        <v/>
      </c>
      <c r="AW161" s="794" t="str">
        <f aca="false">IF(AW160="","",VLOOKUP(AW160,'標準様式１シフト記号表（勤務時間帯）'!$D$6:$X$47,21,FALSE()))</f>
        <v/>
      </c>
      <c r="AX161" s="795" t="str">
        <f aca="false">IF(AX160="","",VLOOKUP(AX160,'標準様式１シフト記号表（勤務時間帯）'!$D$6:$X$47,21,FALSE()))</f>
        <v/>
      </c>
      <c r="AY161" s="795" t="str">
        <f aca="false">IF(AY160="","",VLOOKUP(AY160,'標準様式１シフト記号表（勤務時間帯）'!$D$6:$X$47,21,FALSE()))</f>
        <v/>
      </c>
      <c r="AZ161" s="797" t="n">
        <f aca="false">IF($BC$4="４週",SUM(U161:AV161),IF($BC$4="暦月",SUM(U161:AY161),""))</f>
        <v>0</v>
      </c>
      <c r="BA161" s="797"/>
      <c r="BB161" s="798" t="n">
        <f aca="false">IF($BC$4="４週",AZ161/4,IF($BC$4="暦月",(AZ161/($BC$9/7)),""))</f>
        <v>0</v>
      </c>
      <c r="BC161" s="798"/>
      <c r="BD161" s="826"/>
      <c r="BE161" s="826"/>
      <c r="BF161" s="826"/>
      <c r="BG161" s="826"/>
      <c r="BH161" s="826"/>
    </row>
    <row r="162" customFormat="false" ht="20.25" hidden="false" customHeight="true" outlineLevel="0" collapsed="false">
      <c r="B162" s="799"/>
      <c r="C162" s="812"/>
      <c r="D162" s="812"/>
      <c r="E162" s="812"/>
      <c r="F162" s="800"/>
      <c r="G162" s="801" t="n">
        <f aca="false">C160</f>
        <v>0</v>
      </c>
      <c r="H162" s="815"/>
      <c r="I162" s="815"/>
      <c r="J162" s="815"/>
      <c r="K162" s="815"/>
      <c r="L162" s="815"/>
      <c r="M162" s="816"/>
      <c r="N162" s="816"/>
      <c r="O162" s="816"/>
      <c r="P162" s="884" t="s">
        <v>673</v>
      </c>
      <c r="Q162" s="803"/>
      <c r="R162" s="803"/>
      <c r="S162" s="832"/>
      <c r="T162" s="833"/>
      <c r="U162" s="806" t="str">
        <f aca="false">IF(U160="","",VLOOKUP(U160,'標準様式１シフト記号表（勤務時間帯）'!$D$6:$Z$47,23,FALSE()))</f>
        <v/>
      </c>
      <c r="V162" s="807" t="str">
        <f aca="false">IF(V160="","",VLOOKUP(V160,'標準様式１シフト記号表（勤務時間帯）'!$D$6:$Z$47,23,FALSE()))</f>
        <v/>
      </c>
      <c r="W162" s="807" t="str">
        <f aca="false">IF(W160="","",VLOOKUP(W160,'標準様式１シフト記号表（勤務時間帯）'!$D$6:$Z$47,23,FALSE()))</f>
        <v/>
      </c>
      <c r="X162" s="807" t="str">
        <f aca="false">IF(X160="","",VLOOKUP(X160,'標準様式１シフト記号表（勤務時間帯）'!$D$6:$Z$47,23,FALSE()))</f>
        <v/>
      </c>
      <c r="Y162" s="807" t="str">
        <f aca="false">IF(Y160="","",VLOOKUP(Y160,'標準様式１シフト記号表（勤務時間帯）'!$D$6:$Z$47,23,FALSE()))</f>
        <v/>
      </c>
      <c r="Z162" s="807" t="str">
        <f aca="false">IF(Z160="","",VLOOKUP(Z160,'標準様式１シフト記号表（勤務時間帯）'!$D$6:$Z$47,23,FALSE()))</f>
        <v/>
      </c>
      <c r="AA162" s="808" t="str">
        <f aca="false">IF(AA160="","",VLOOKUP(AA160,'標準様式１シフト記号表（勤務時間帯）'!$D$6:$Z$47,23,FALSE()))</f>
        <v/>
      </c>
      <c r="AB162" s="806" t="str">
        <f aca="false">IF(AB160="","",VLOOKUP(AB160,'標準様式１シフト記号表（勤務時間帯）'!$D$6:$Z$47,23,FALSE()))</f>
        <v/>
      </c>
      <c r="AC162" s="807" t="str">
        <f aca="false">IF(AC160="","",VLOOKUP(AC160,'標準様式１シフト記号表（勤務時間帯）'!$D$6:$Z$47,23,FALSE()))</f>
        <v/>
      </c>
      <c r="AD162" s="807" t="str">
        <f aca="false">IF(AD160="","",VLOOKUP(AD160,'標準様式１シフト記号表（勤務時間帯）'!$D$6:$Z$47,23,FALSE()))</f>
        <v/>
      </c>
      <c r="AE162" s="807" t="str">
        <f aca="false">IF(AE160="","",VLOOKUP(AE160,'標準様式１シフト記号表（勤務時間帯）'!$D$6:$Z$47,23,FALSE()))</f>
        <v/>
      </c>
      <c r="AF162" s="807" t="str">
        <f aca="false">IF(AF160="","",VLOOKUP(AF160,'標準様式１シフト記号表（勤務時間帯）'!$D$6:$Z$47,23,FALSE()))</f>
        <v/>
      </c>
      <c r="AG162" s="807" t="str">
        <f aca="false">IF(AG160="","",VLOOKUP(AG160,'標準様式１シフト記号表（勤務時間帯）'!$D$6:$Z$47,23,FALSE()))</f>
        <v/>
      </c>
      <c r="AH162" s="808" t="str">
        <f aca="false">IF(AH160="","",VLOOKUP(AH160,'標準様式１シフト記号表（勤務時間帯）'!$D$6:$Z$47,23,FALSE()))</f>
        <v/>
      </c>
      <c r="AI162" s="806" t="str">
        <f aca="false">IF(AI160="","",VLOOKUP(AI160,'標準様式１シフト記号表（勤務時間帯）'!$D$6:$Z$47,23,FALSE()))</f>
        <v/>
      </c>
      <c r="AJ162" s="807" t="str">
        <f aca="false">IF(AJ160="","",VLOOKUP(AJ160,'標準様式１シフト記号表（勤務時間帯）'!$D$6:$Z$47,23,FALSE()))</f>
        <v/>
      </c>
      <c r="AK162" s="807" t="str">
        <f aca="false">IF(AK160="","",VLOOKUP(AK160,'標準様式１シフト記号表（勤務時間帯）'!$D$6:$Z$47,23,FALSE()))</f>
        <v/>
      </c>
      <c r="AL162" s="807" t="str">
        <f aca="false">IF(AL160="","",VLOOKUP(AL160,'標準様式１シフト記号表（勤務時間帯）'!$D$6:$Z$47,23,FALSE()))</f>
        <v/>
      </c>
      <c r="AM162" s="807" t="str">
        <f aca="false">IF(AM160="","",VLOOKUP(AM160,'標準様式１シフト記号表（勤務時間帯）'!$D$6:$Z$47,23,FALSE()))</f>
        <v/>
      </c>
      <c r="AN162" s="807" t="str">
        <f aca="false">IF(AN160="","",VLOOKUP(AN160,'標準様式１シフト記号表（勤務時間帯）'!$D$6:$Z$47,23,FALSE()))</f>
        <v/>
      </c>
      <c r="AO162" s="808" t="str">
        <f aca="false">IF(AO160="","",VLOOKUP(AO160,'標準様式１シフト記号表（勤務時間帯）'!$D$6:$Z$47,23,FALSE()))</f>
        <v/>
      </c>
      <c r="AP162" s="806" t="str">
        <f aca="false">IF(AP160="","",VLOOKUP(AP160,'標準様式１シフト記号表（勤務時間帯）'!$D$6:$Z$47,23,FALSE()))</f>
        <v/>
      </c>
      <c r="AQ162" s="807" t="str">
        <f aca="false">IF(AQ160="","",VLOOKUP(AQ160,'標準様式１シフト記号表（勤務時間帯）'!$D$6:$Z$47,23,FALSE()))</f>
        <v/>
      </c>
      <c r="AR162" s="807" t="str">
        <f aca="false">IF(AR160="","",VLOOKUP(AR160,'標準様式１シフト記号表（勤務時間帯）'!$D$6:$Z$47,23,FALSE()))</f>
        <v/>
      </c>
      <c r="AS162" s="807" t="str">
        <f aca="false">IF(AS160="","",VLOOKUP(AS160,'標準様式１シフト記号表（勤務時間帯）'!$D$6:$Z$47,23,FALSE()))</f>
        <v/>
      </c>
      <c r="AT162" s="807" t="str">
        <f aca="false">IF(AT160="","",VLOOKUP(AT160,'標準様式１シフト記号表（勤務時間帯）'!$D$6:$Z$47,23,FALSE()))</f>
        <v/>
      </c>
      <c r="AU162" s="807" t="str">
        <f aca="false">IF(AU160="","",VLOOKUP(AU160,'標準様式１シフト記号表（勤務時間帯）'!$D$6:$Z$47,23,FALSE()))</f>
        <v/>
      </c>
      <c r="AV162" s="808" t="str">
        <f aca="false">IF(AV160="","",VLOOKUP(AV160,'標準様式１シフト記号表（勤務時間帯）'!$D$6:$Z$47,23,FALSE()))</f>
        <v/>
      </c>
      <c r="AW162" s="806" t="str">
        <f aca="false">IF(AW160="","",VLOOKUP(AW160,'標準様式１シフト記号表（勤務時間帯）'!$D$6:$Z$47,23,FALSE()))</f>
        <v/>
      </c>
      <c r="AX162" s="807" t="str">
        <f aca="false">IF(AX160="","",VLOOKUP(AX160,'標準様式１シフト記号表（勤務時間帯）'!$D$6:$Z$47,23,FALSE()))</f>
        <v/>
      </c>
      <c r="AY162" s="807" t="str">
        <f aca="false">IF(AY160="","",VLOOKUP(AY160,'標準様式１シフト記号表（勤務時間帯）'!$D$6:$Z$47,23,FALSE()))</f>
        <v/>
      </c>
      <c r="AZ162" s="809" t="n">
        <f aca="false">IF($BC$4="４週",SUM(U162:AV162),IF($BC$4="暦月",SUM(U162:AY162),""))</f>
        <v>0</v>
      </c>
      <c r="BA162" s="809"/>
      <c r="BB162" s="810" t="n">
        <f aca="false">IF($BC$4="４週",AZ162/4,IF($BC$4="暦月",(AZ162/($BC$9/7)),""))</f>
        <v>0</v>
      </c>
      <c r="BC162" s="810"/>
      <c r="BD162" s="826"/>
      <c r="BE162" s="826"/>
      <c r="BF162" s="826"/>
      <c r="BG162" s="826"/>
      <c r="BH162" s="826"/>
    </row>
    <row r="163" customFormat="false" ht="20.25" hidden="false" customHeight="true" outlineLevel="0" collapsed="false">
      <c r="B163" s="811"/>
      <c r="C163" s="812"/>
      <c r="D163" s="812"/>
      <c r="E163" s="812"/>
      <c r="F163" s="813"/>
      <c r="G163" s="814"/>
      <c r="H163" s="815"/>
      <c r="I163" s="815"/>
      <c r="J163" s="815"/>
      <c r="K163" s="815"/>
      <c r="L163" s="815"/>
      <c r="M163" s="816"/>
      <c r="N163" s="816"/>
      <c r="O163" s="816"/>
      <c r="P163" s="843" t="s">
        <v>671</v>
      </c>
      <c r="Q163" s="844"/>
      <c r="R163" s="844"/>
      <c r="S163" s="845"/>
      <c r="T163" s="846"/>
      <c r="U163" s="821"/>
      <c r="V163" s="822"/>
      <c r="W163" s="822"/>
      <c r="X163" s="822"/>
      <c r="Y163" s="822"/>
      <c r="Z163" s="822"/>
      <c r="AA163" s="823"/>
      <c r="AB163" s="821"/>
      <c r="AC163" s="822"/>
      <c r="AD163" s="822"/>
      <c r="AE163" s="822"/>
      <c r="AF163" s="822"/>
      <c r="AG163" s="822"/>
      <c r="AH163" s="823"/>
      <c r="AI163" s="821"/>
      <c r="AJ163" s="822"/>
      <c r="AK163" s="822"/>
      <c r="AL163" s="822"/>
      <c r="AM163" s="822"/>
      <c r="AN163" s="822"/>
      <c r="AO163" s="823"/>
      <c r="AP163" s="821"/>
      <c r="AQ163" s="822"/>
      <c r="AR163" s="822"/>
      <c r="AS163" s="822"/>
      <c r="AT163" s="822"/>
      <c r="AU163" s="822"/>
      <c r="AV163" s="823"/>
      <c r="AW163" s="821"/>
      <c r="AX163" s="822"/>
      <c r="AY163" s="822"/>
      <c r="AZ163" s="824"/>
      <c r="BA163" s="824"/>
      <c r="BB163" s="825"/>
      <c r="BC163" s="825"/>
      <c r="BD163" s="826"/>
      <c r="BE163" s="826"/>
      <c r="BF163" s="826"/>
      <c r="BG163" s="826"/>
      <c r="BH163" s="826"/>
    </row>
    <row r="164" customFormat="false" ht="20.25" hidden="false" customHeight="true" outlineLevel="0" collapsed="false">
      <c r="B164" s="787" t="n">
        <f aca="false">B161+1</f>
        <v>48</v>
      </c>
      <c r="C164" s="812"/>
      <c r="D164" s="812"/>
      <c r="E164" s="812"/>
      <c r="F164" s="788" t="n">
        <f aca="false">C163</f>
        <v>0</v>
      </c>
      <c r="G164" s="789"/>
      <c r="H164" s="815"/>
      <c r="I164" s="815"/>
      <c r="J164" s="815"/>
      <c r="K164" s="815"/>
      <c r="L164" s="815"/>
      <c r="M164" s="816"/>
      <c r="N164" s="816"/>
      <c r="O164" s="816"/>
      <c r="P164" s="790" t="s">
        <v>672</v>
      </c>
      <c r="Q164" s="791"/>
      <c r="R164" s="791"/>
      <c r="S164" s="792"/>
      <c r="T164" s="793"/>
      <c r="U164" s="794" t="str">
        <f aca="false">IF(U163="","",VLOOKUP(U163,'標準様式１シフト記号表（勤務時間帯）'!$D$6:$X$47,21,FALSE()))</f>
        <v/>
      </c>
      <c r="V164" s="795" t="str">
        <f aca="false">IF(V163="","",VLOOKUP(V163,'標準様式１シフト記号表（勤務時間帯）'!$D$6:$X$47,21,FALSE()))</f>
        <v/>
      </c>
      <c r="W164" s="795" t="str">
        <f aca="false">IF(W163="","",VLOOKUP(W163,'標準様式１シフト記号表（勤務時間帯）'!$D$6:$X$47,21,FALSE()))</f>
        <v/>
      </c>
      <c r="X164" s="795" t="str">
        <f aca="false">IF(X163="","",VLOOKUP(X163,'標準様式１シフト記号表（勤務時間帯）'!$D$6:$X$47,21,FALSE()))</f>
        <v/>
      </c>
      <c r="Y164" s="795" t="str">
        <f aca="false">IF(Y163="","",VLOOKUP(Y163,'標準様式１シフト記号表（勤務時間帯）'!$D$6:$X$47,21,FALSE()))</f>
        <v/>
      </c>
      <c r="Z164" s="795" t="str">
        <f aca="false">IF(Z163="","",VLOOKUP(Z163,'標準様式１シフト記号表（勤務時間帯）'!$D$6:$X$47,21,FALSE()))</f>
        <v/>
      </c>
      <c r="AA164" s="796" t="str">
        <f aca="false">IF(AA163="","",VLOOKUP(AA163,'標準様式１シフト記号表（勤務時間帯）'!$D$6:$X$47,21,FALSE()))</f>
        <v/>
      </c>
      <c r="AB164" s="794" t="str">
        <f aca="false">IF(AB163="","",VLOOKUP(AB163,'標準様式１シフト記号表（勤務時間帯）'!$D$6:$X$47,21,FALSE()))</f>
        <v/>
      </c>
      <c r="AC164" s="795" t="str">
        <f aca="false">IF(AC163="","",VLOOKUP(AC163,'標準様式１シフト記号表（勤務時間帯）'!$D$6:$X$47,21,FALSE()))</f>
        <v/>
      </c>
      <c r="AD164" s="795" t="str">
        <f aca="false">IF(AD163="","",VLOOKUP(AD163,'標準様式１シフト記号表（勤務時間帯）'!$D$6:$X$47,21,FALSE()))</f>
        <v/>
      </c>
      <c r="AE164" s="795" t="str">
        <f aca="false">IF(AE163="","",VLOOKUP(AE163,'標準様式１シフト記号表（勤務時間帯）'!$D$6:$X$47,21,FALSE()))</f>
        <v/>
      </c>
      <c r="AF164" s="795" t="str">
        <f aca="false">IF(AF163="","",VLOOKUP(AF163,'標準様式１シフト記号表（勤務時間帯）'!$D$6:$X$47,21,FALSE()))</f>
        <v/>
      </c>
      <c r="AG164" s="795" t="str">
        <f aca="false">IF(AG163="","",VLOOKUP(AG163,'標準様式１シフト記号表（勤務時間帯）'!$D$6:$X$47,21,FALSE()))</f>
        <v/>
      </c>
      <c r="AH164" s="796" t="str">
        <f aca="false">IF(AH163="","",VLOOKUP(AH163,'標準様式１シフト記号表（勤務時間帯）'!$D$6:$X$47,21,FALSE()))</f>
        <v/>
      </c>
      <c r="AI164" s="794" t="str">
        <f aca="false">IF(AI163="","",VLOOKUP(AI163,'標準様式１シフト記号表（勤務時間帯）'!$D$6:$X$47,21,FALSE()))</f>
        <v/>
      </c>
      <c r="AJ164" s="795" t="str">
        <f aca="false">IF(AJ163="","",VLOOKUP(AJ163,'標準様式１シフト記号表（勤務時間帯）'!$D$6:$X$47,21,FALSE()))</f>
        <v/>
      </c>
      <c r="AK164" s="795" t="str">
        <f aca="false">IF(AK163="","",VLOOKUP(AK163,'標準様式１シフト記号表（勤務時間帯）'!$D$6:$X$47,21,FALSE()))</f>
        <v/>
      </c>
      <c r="AL164" s="795" t="str">
        <f aca="false">IF(AL163="","",VLOOKUP(AL163,'標準様式１シフト記号表（勤務時間帯）'!$D$6:$X$47,21,FALSE()))</f>
        <v/>
      </c>
      <c r="AM164" s="795" t="str">
        <f aca="false">IF(AM163="","",VLOOKUP(AM163,'標準様式１シフト記号表（勤務時間帯）'!$D$6:$X$47,21,FALSE()))</f>
        <v/>
      </c>
      <c r="AN164" s="795" t="str">
        <f aca="false">IF(AN163="","",VLOOKUP(AN163,'標準様式１シフト記号表（勤務時間帯）'!$D$6:$X$47,21,FALSE()))</f>
        <v/>
      </c>
      <c r="AO164" s="796" t="str">
        <f aca="false">IF(AO163="","",VLOOKUP(AO163,'標準様式１シフト記号表（勤務時間帯）'!$D$6:$X$47,21,FALSE()))</f>
        <v/>
      </c>
      <c r="AP164" s="794" t="str">
        <f aca="false">IF(AP163="","",VLOOKUP(AP163,'標準様式１シフト記号表（勤務時間帯）'!$D$6:$X$47,21,FALSE()))</f>
        <v/>
      </c>
      <c r="AQ164" s="795" t="str">
        <f aca="false">IF(AQ163="","",VLOOKUP(AQ163,'標準様式１シフト記号表（勤務時間帯）'!$D$6:$X$47,21,FALSE()))</f>
        <v/>
      </c>
      <c r="AR164" s="795" t="str">
        <f aca="false">IF(AR163="","",VLOOKUP(AR163,'標準様式１シフト記号表（勤務時間帯）'!$D$6:$X$47,21,FALSE()))</f>
        <v/>
      </c>
      <c r="AS164" s="795" t="str">
        <f aca="false">IF(AS163="","",VLOOKUP(AS163,'標準様式１シフト記号表（勤務時間帯）'!$D$6:$X$47,21,FALSE()))</f>
        <v/>
      </c>
      <c r="AT164" s="795" t="str">
        <f aca="false">IF(AT163="","",VLOOKUP(AT163,'標準様式１シフト記号表（勤務時間帯）'!$D$6:$X$47,21,FALSE()))</f>
        <v/>
      </c>
      <c r="AU164" s="795" t="str">
        <f aca="false">IF(AU163="","",VLOOKUP(AU163,'標準様式１シフト記号表（勤務時間帯）'!$D$6:$X$47,21,FALSE()))</f>
        <v/>
      </c>
      <c r="AV164" s="796" t="str">
        <f aca="false">IF(AV163="","",VLOOKUP(AV163,'標準様式１シフト記号表（勤務時間帯）'!$D$6:$X$47,21,FALSE()))</f>
        <v/>
      </c>
      <c r="AW164" s="794" t="str">
        <f aca="false">IF(AW163="","",VLOOKUP(AW163,'標準様式１シフト記号表（勤務時間帯）'!$D$6:$X$47,21,FALSE()))</f>
        <v/>
      </c>
      <c r="AX164" s="795" t="str">
        <f aca="false">IF(AX163="","",VLOOKUP(AX163,'標準様式１シフト記号表（勤務時間帯）'!$D$6:$X$47,21,FALSE()))</f>
        <v/>
      </c>
      <c r="AY164" s="795" t="str">
        <f aca="false">IF(AY163="","",VLOOKUP(AY163,'標準様式１シフト記号表（勤務時間帯）'!$D$6:$X$47,21,FALSE()))</f>
        <v/>
      </c>
      <c r="AZ164" s="797" t="n">
        <f aca="false">IF($BC$4="４週",SUM(U164:AV164),IF($BC$4="暦月",SUM(U164:AY164),""))</f>
        <v>0</v>
      </c>
      <c r="BA164" s="797"/>
      <c r="BB164" s="798" t="n">
        <f aca="false">IF($BC$4="４週",AZ164/4,IF($BC$4="暦月",(AZ164/($BC$9/7)),""))</f>
        <v>0</v>
      </c>
      <c r="BC164" s="798"/>
      <c r="BD164" s="826"/>
      <c r="BE164" s="826"/>
      <c r="BF164" s="826"/>
      <c r="BG164" s="826"/>
      <c r="BH164" s="826"/>
    </row>
    <row r="165" customFormat="false" ht="20.25" hidden="false" customHeight="true" outlineLevel="0" collapsed="false">
      <c r="B165" s="799"/>
      <c r="C165" s="812"/>
      <c r="D165" s="812"/>
      <c r="E165" s="812"/>
      <c r="F165" s="800"/>
      <c r="G165" s="801" t="n">
        <f aca="false">C163</f>
        <v>0</v>
      </c>
      <c r="H165" s="815"/>
      <c r="I165" s="815"/>
      <c r="J165" s="815"/>
      <c r="K165" s="815"/>
      <c r="L165" s="815"/>
      <c r="M165" s="816"/>
      <c r="N165" s="816"/>
      <c r="O165" s="816"/>
      <c r="P165" s="884" t="s">
        <v>673</v>
      </c>
      <c r="Q165" s="803"/>
      <c r="R165" s="803"/>
      <c r="S165" s="832"/>
      <c r="T165" s="833"/>
      <c r="U165" s="806" t="str">
        <f aca="false">IF(U163="","",VLOOKUP(U163,'標準様式１シフト記号表（勤務時間帯）'!$D$6:$Z$47,23,FALSE()))</f>
        <v/>
      </c>
      <c r="V165" s="807" t="str">
        <f aca="false">IF(V163="","",VLOOKUP(V163,'標準様式１シフト記号表（勤務時間帯）'!$D$6:$Z$47,23,FALSE()))</f>
        <v/>
      </c>
      <c r="W165" s="807" t="str">
        <f aca="false">IF(W163="","",VLOOKUP(W163,'標準様式１シフト記号表（勤務時間帯）'!$D$6:$Z$47,23,FALSE()))</f>
        <v/>
      </c>
      <c r="X165" s="807" t="str">
        <f aca="false">IF(X163="","",VLOOKUP(X163,'標準様式１シフト記号表（勤務時間帯）'!$D$6:$Z$47,23,FALSE()))</f>
        <v/>
      </c>
      <c r="Y165" s="807" t="str">
        <f aca="false">IF(Y163="","",VLOOKUP(Y163,'標準様式１シフト記号表（勤務時間帯）'!$D$6:$Z$47,23,FALSE()))</f>
        <v/>
      </c>
      <c r="Z165" s="807" t="str">
        <f aca="false">IF(Z163="","",VLOOKUP(Z163,'標準様式１シフト記号表（勤務時間帯）'!$D$6:$Z$47,23,FALSE()))</f>
        <v/>
      </c>
      <c r="AA165" s="808" t="str">
        <f aca="false">IF(AA163="","",VLOOKUP(AA163,'標準様式１シフト記号表（勤務時間帯）'!$D$6:$Z$47,23,FALSE()))</f>
        <v/>
      </c>
      <c r="AB165" s="806" t="str">
        <f aca="false">IF(AB163="","",VLOOKUP(AB163,'標準様式１シフト記号表（勤務時間帯）'!$D$6:$Z$47,23,FALSE()))</f>
        <v/>
      </c>
      <c r="AC165" s="807" t="str">
        <f aca="false">IF(AC163="","",VLOOKUP(AC163,'標準様式１シフト記号表（勤務時間帯）'!$D$6:$Z$47,23,FALSE()))</f>
        <v/>
      </c>
      <c r="AD165" s="807" t="str">
        <f aca="false">IF(AD163="","",VLOOKUP(AD163,'標準様式１シフト記号表（勤務時間帯）'!$D$6:$Z$47,23,FALSE()))</f>
        <v/>
      </c>
      <c r="AE165" s="807" t="str">
        <f aca="false">IF(AE163="","",VLOOKUP(AE163,'標準様式１シフト記号表（勤務時間帯）'!$D$6:$Z$47,23,FALSE()))</f>
        <v/>
      </c>
      <c r="AF165" s="807" t="str">
        <f aca="false">IF(AF163="","",VLOOKUP(AF163,'標準様式１シフト記号表（勤務時間帯）'!$D$6:$Z$47,23,FALSE()))</f>
        <v/>
      </c>
      <c r="AG165" s="807" t="str">
        <f aca="false">IF(AG163="","",VLOOKUP(AG163,'標準様式１シフト記号表（勤務時間帯）'!$D$6:$Z$47,23,FALSE()))</f>
        <v/>
      </c>
      <c r="AH165" s="808" t="str">
        <f aca="false">IF(AH163="","",VLOOKUP(AH163,'標準様式１シフト記号表（勤務時間帯）'!$D$6:$Z$47,23,FALSE()))</f>
        <v/>
      </c>
      <c r="AI165" s="806" t="str">
        <f aca="false">IF(AI163="","",VLOOKUP(AI163,'標準様式１シフト記号表（勤務時間帯）'!$D$6:$Z$47,23,FALSE()))</f>
        <v/>
      </c>
      <c r="AJ165" s="807" t="str">
        <f aca="false">IF(AJ163="","",VLOOKUP(AJ163,'標準様式１シフト記号表（勤務時間帯）'!$D$6:$Z$47,23,FALSE()))</f>
        <v/>
      </c>
      <c r="AK165" s="807" t="str">
        <f aca="false">IF(AK163="","",VLOOKUP(AK163,'標準様式１シフト記号表（勤務時間帯）'!$D$6:$Z$47,23,FALSE()))</f>
        <v/>
      </c>
      <c r="AL165" s="807" t="str">
        <f aca="false">IF(AL163="","",VLOOKUP(AL163,'標準様式１シフト記号表（勤務時間帯）'!$D$6:$Z$47,23,FALSE()))</f>
        <v/>
      </c>
      <c r="AM165" s="807" t="str">
        <f aca="false">IF(AM163="","",VLOOKUP(AM163,'標準様式１シフト記号表（勤務時間帯）'!$D$6:$Z$47,23,FALSE()))</f>
        <v/>
      </c>
      <c r="AN165" s="807" t="str">
        <f aca="false">IF(AN163="","",VLOOKUP(AN163,'標準様式１シフト記号表（勤務時間帯）'!$D$6:$Z$47,23,FALSE()))</f>
        <v/>
      </c>
      <c r="AO165" s="808" t="str">
        <f aca="false">IF(AO163="","",VLOOKUP(AO163,'標準様式１シフト記号表（勤務時間帯）'!$D$6:$Z$47,23,FALSE()))</f>
        <v/>
      </c>
      <c r="AP165" s="806" t="str">
        <f aca="false">IF(AP163="","",VLOOKUP(AP163,'標準様式１シフト記号表（勤務時間帯）'!$D$6:$Z$47,23,FALSE()))</f>
        <v/>
      </c>
      <c r="AQ165" s="807" t="str">
        <f aca="false">IF(AQ163="","",VLOOKUP(AQ163,'標準様式１シフト記号表（勤務時間帯）'!$D$6:$Z$47,23,FALSE()))</f>
        <v/>
      </c>
      <c r="AR165" s="807" t="str">
        <f aca="false">IF(AR163="","",VLOOKUP(AR163,'標準様式１シフト記号表（勤務時間帯）'!$D$6:$Z$47,23,FALSE()))</f>
        <v/>
      </c>
      <c r="AS165" s="807" t="str">
        <f aca="false">IF(AS163="","",VLOOKUP(AS163,'標準様式１シフト記号表（勤務時間帯）'!$D$6:$Z$47,23,FALSE()))</f>
        <v/>
      </c>
      <c r="AT165" s="807" t="str">
        <f aca="false">IF(AT163="","",VLOOKUP(AT163,'標準様式１シフト記号表（勤務時間帯）'!$D$6:$Z$47,23,FALSE()))</f>
        <v/>
      </c>
      <c r="AU165" s="807" t="str">
        <f aca="false">IF(AU163="","",VLOOKUP(AU163,'標準様式１シフト記号表（勤務時間帯）'!$D$6:$Z$47,23,FALSE()))</f>
        <v/>
      </c>
      <c r="AV165" s="808" t="str">
        <f aca="false">IF(AV163="","",VLOOKUP(AV163,'標準様式１シフト記号表（勤務時間帯）'!$D$6:$Z$47,23,FALSE()))</f>
        <v/>
      </c>
      <c r="AW165" s="806" t="str">
        <f aca="false">IF(AW163="","",VLOOKUP(AW163,'標準様式１シフト記号表（勤務時間帯）'!$D$6:$Z$47,23,FALSE()))</f>
        <v/>
      </c>
      <c r="AX165" s="807" t="str">
        <f aca="false">IF(AX163="","",VLOOKUP(AX163,'標準様式１シフト記号表（勤務時間帯）'!$D$6:$Z$47,23,FALSE()))</f>
        <v/>
      </c>
      <c r="AY165" s="807" t="str">
        <f aca="false">IF(AY163="","",VLOOKUP(AY163,'標準様式１シフト記号表（勤務時間帯）'!$D$6:$Z$47,23,FALSE()))</f>
        <v/>
      </c>
      <c r="AZ165" s="809" t="n">
        <f aca="false">IF($BC$4="４週",SUM(U165:AV165),IF($BC$4="暦月",SUM(U165:AY165),""))</f>
        <v>0</v>
      </c>
      <c r="BA165" s="809"/>
      <c r="BB165" s="810" t="n">
        <f aca="false">IF($BC$4="４週",AZ165/4,IF($BC$4="暦月",(AZ165/($BC$9/7)),""))</f>
        <v>0</v>
      </c>
      <c r="BC165" s="810"/>
      <c r="BD165" s="826"/>
      <c r="BE165" s="826"/>
      <c r="BF165" s="826"/>
      <c r="BG165" s="826"/>
      <c r="BH165" s="826"/>
    </row>
    <row r="166" customFormat="false" ht="20.25" hidden="false" customHeight="true" outlineLevel="0" collapsed="false">
      <c r="B166" s="811"/>
      <c r="C166" s="812"/>
      <c r="D166" s="812"/>
      <c r="E166" s="812"/>
      <c r="F166" s="813"/>
      <c r="G166" s="814"/>
      <c r="H166" s="815"/>
      <c r="I166" s="815"/>
      <c r="J166" s="815"/>
      <c r="K166" s="815"/>
      <c r="L166" s="815"/>
      <c r="M166" s="816"/>
      <c r="N166" s="816"/>
      <c r="O166" s="816"/>
      <c r="P166" s="843" t="s">
        <v>671</v>
      </c>
      <c r="Q166" s="844"/>
      <c r="R166" s="844"/>
      <c r="S166" s="845"/>
      <c r="T166" s="846"/>
      <c r="U166" s="821"/>
      <c r="V166" s="822"/>
      <c r="W166" s="822"/>
      <c r="X166" s="822"/>
      <c r="Y166" s="822"/>
      <c r="Z166" s="822"/>
      <c r="AA166" s="823"/>
      <c r="AB166" s="821"/>
      <c r="AC166" s="822"/>
      <c r="AD166" s="822"/>
      <c r="AE166" s="822"/>
      <c r="AF166" s="822"/>
      <c r="AG166" s="822"/>
      <c r="AH166" s="823"/>
      <c r="AI166" s="821"/>
      <c r="AJ166" s="822"/>
      <c r="AK166" s="822"/>
      <c r="AL166" s="822"/>
      <c r="AM166" s="822"/>
      <c r="AN166" s="822"/>
      <c r="AO166" s="823"/>
      <c r="AP166" s="821"/>
      <c r="AQ166" s="822"/>
      <c r="AR166" s="822"/>
      <c r="AS166" s="822"/>
      <c r="AT166" s="822"/>
      <c r="AU166" s="822"/>
      <c r="AV166" s="823"/>
      <c r="AW166" s="821"/>
      <c r="AX166" s="822"/>
      <c r="AY166" s="822"/>
      <c r="AZ166" s="824"/>
      <c r="BA166" s="824"/>
      <c r="BB166" s="825"/>
      <c r="BC166" s="825"/>
      <c r="BD166" s="826"/>
      <c r="BE166" s="826"/>
      <c r="BF166" s="826"/>
      <c r="BG166" s="826"/>
      <c r="BH166" s="826"/>
    </row>
    <row r="167" customFormat="false" ht="20.25" hidden="false" customHeight="true" outlineLevel="0" collapsed="false">
      <c r="B167" s="787" t="n">
        <f aca="false">B164+1</f>
        <v>49</v>
      </c>
      <c r="C167" s="812"/>
      <c r="D167" s="812"/>
      <c r="E167" s="812"/>
      <c r="F167" s="788" t="n">
        <f aca="false">C166</f>
        <v>0</v>
      </c>
      <c r="G167" s="789"/>
      <c r="H167" s="815"/>
      <c r="I167" s="815"/>
      <c r="J167" s="815"/>
      <c r="K167" s="815"/>
      <c r="L167" s="815"/>
      <c r="M167" s="816"/>
      <c r="N167" s="816"/>
      <c r="O167" s="816"/>
      <c r="P167" s="790" t="s">
        <v>672</v>
      </c>
      <c r="Q167" s="791"/>
      <c r="R167" s="791"/>
      <c r="S167" s="792"/>
      <c r="T167" s="793"/>
      <c r="U167" s="794" t="str">
        <f aca="false">IF(U166="","",VLOOKUP(U166,'標準様式１シフト記号表（勤務時間帯）'!$D$6:$X$47,21,FALSE()))</f>
        <v/>
      </c>
      <c r="V167" s="795" t="str">
        <f aca="false">IF(V166="","",VLOOKUP(V166,'標準様式１シフト記号表（勤務時間帯）'!$D$6:$X$47,21,FALSE()))</f>
        <v/>
      </c>
      <c r="W167" s="795" t="str">
        <f aca="false">IF(W166="","",VLOOKUP(W166,'標準様式１シフト記号表（勤務時間帯）'!$D$6:$X$47,21,FALSE()))</f>
        <v/>
      </c>
      <c r="X167" s="795" t="str">
        <f aca="false">IF(X166="","",VLOOKUP(X166,'標準様式１シフト記号表（勤務時間帯）'!$D$6:$X$47,21,FALSE()))</f>
        <v/>
      </c>
      <c r="Y167" s="795" t="str">
        <f aca="false">IF(Y166="","",VLOOKUP(Y166,'標準様式１シフト記号表（勤務時間帯）'!$D$6:$X$47,21,FALSE()))</f>
        <v/>
      </c>
      <c r="Z167" s="795" t="str">
        <f aca="false">IF(Z166="","",VLOOKUP(Z166,'標準様式１シフト記号表（勤務時間帯）'!$D$6:$X$47,21,FALSE()))</f>
        <v/>
      </c>
      <c r="AA167" s="796" t="str">
        <f aca="false">IF(AA166="","",VLOOKUP(AA166,'標準様式１シフト記号表（勤務時間帯）'!$D$6:$X$47,21,FALSE()))</f>
        <v/>
      </c>
      <c r="AB167" s="794" t="str">
        <f aca="false">IF(AB166="","",VLOOKUP(AB166,'標準様式１シフト記号表（勤務時間帯）'!$D$6:$X$47,21,FALSE()))</f>
        <v/>
      </c>
      <c r="AC167" s="795" t="str">
        <f aca="false">IF(AC166="","",VLOOKUP(AC166,'標準様式１シフト記号表（勤務時間帯）'!$D$6:$X$47,21,FALSE()))</f>
        <v/>
      </c>
      <c r="AD167" s="795" t="str">
        <f aca="false">IF(AD166="","",VLOOKUP(AD166,'標準様式１シフト記号表（勤務時間帯）'!$D$6:$X$47,21,FALSE()))</f>
        <v/>
      </c>
      <c r="AE167" s="795" t="str">
        <f aca="false">IF(AE166="","",VLOOKUP(AE166,'標準様式１シフト記号表（勤務時間帯）'!$D$6:$X$47,21,FALSE()))</f>
        <v/>
      </c>
      <c r="AF167" s="795" t="str">
        <f aca="false">IF(AF166="","",VLOOKUP(AF166,'標準様式１シフト記号表（勤務時間帯）'!$D$6:$X$47,21,FALSE()))</f>
        <v/>
      </c>
      <c r="AG167" s="795" t="str">
        <f aca="false">IF(AG166="","",VLOOKUP(AG166,'標準様式１シフト記号表（勤務時間帯）'!$D$6:$X$47,21,FALSE()))</f>
        <v/>
      </c>
      <c r="AH167" s="796" t="str">
        <f aca="false">IF(AH166="","",VLOOKUP(AH166,'標準様式１シフト記号表（勤務時間帯）'!$D$6:$X$47,21,FALSE()))</f>
        <v/>
      </c>
      <c r="AI167" s="794" t="str">
        <f aca="false">IF(AI166="","",VLOOKUP(AI166,'標準様式１シフト記号表（勤務時間帯）'!$D$6:$X$47,21,FALSE()))</f>
        <v/>
      </c>
      <c r="AJ167" s="795" t="str">
        <f aca="false">IF(AJ166="","",VLOOKUP(AJ166,'標準様式１シフト記号表（勤務時間帯）'!$D$6:$X$47,21,FALSE()))</f>
        <v/>
      </c>
      <c r="AK167" s="795" t="str">
        <f aca="false">IF(AK166="","",VLOOKUP(AK166,'標準様式１シフト記号表（勤務時間帯）'!$D$6:$X$47,21,FALSE()))</f>
        <v/>
      </c>
      <c r="AL167" s="795" t="str">
        <f aca="false">IF(AL166="","",VLOOKUP(AL166,'標準様式１シフト記号表（勤務時間帯）'!$D$6:$X$47,21,FALSE()))</f>
        <v/>
      </c>
      <c r="AM167" s="795" t="str">
        <f aca="false">IF(AM166="","",VLOOKUP(AM166,'標準様式１シフト記号表（勤務時間帯）'!$D$6:$X$47,21,FALSE()))</f>
        <v/>
      </c>
      <c r="AN167" s="795" t="str">
        <f aca="false">IF(AN166="","",VLOOKUP(AN166,'標準様式１シフト記号表（勤務時間帯）'!$D$6:$X$47,21,FALSE()))</f>
        <v/>
      </c>
      <c r="AO167" s="796" t="str">
        <f aca="false">IF(AO166="","",VLOOKUP(AO166,'標準様式１シフト記号表（勤務時間帯）'!$D$6:$X$47,21,FALSE()))</f>
        <v/>
      </c>
      <c r="AP167" s="794" t="str">
        <f aca="false">IF(AP166="","",VLOOKUP(AP166,'標準様式１シフト記号表（勤務時間帯）'!$D$6:$X$47,21,FALSE()))</f>
        <v/>
      </c>
      <c r="AQ167" s="795" t="str">
        <f aca="false">IF(AQ166="","",VLOOKUP(AQ166,'標準様式１シフト記号表（勤務時間帯）'!$D$6:$X$47,21,FALSE()))</f>
        <v/>
      </c>
      <c r="AR167" s="795" t="str">
        <f aca="false">IF(AR166="","",VLOOKUP(AR166,'標準様式１シフト記号表（勤務時間帯）'!$D$6:$X$47,21,FALSE()))</f>
        <v/>
      </c>
      <c r="AS167" s="795" t="str">
        <f aca="false">IF(AS166="","",VLOOKUP(AS166,'標準様式１シフト記号表（勤務時間帯）'!$D$6:$X$47,21,FALSE()))</f>
        <v/>
      </c>
      <c r="AT167" s="795" t="str">
        <f aca="false">IF(AT166="","",VLOOKUP(AT166,'標準様式１シフト記号表（勤務時間帯）'!$D$6:$X$47,21,FALSE()))</f>
        <v/>
      </c>
      <c r="AU167" s="795" t="str">
        <f aca="false">IF(AU166="","",VLOOKUP(AU166,'標準様式１シフト記号表（勤務時間帯）'!$D$6:$X$47,21,FALSE()))</f>
        <v/>
      </c>
      <c r="AV167" s="796" t="str">
        <f aca="false">IF(AV166="","",VLOOKUP(AV166,'標準様式１シフト記号表（勤務時間帯）'!$D$6:$X$47,21,FALSE()))</f>
        <v/>
      </c>
      <c r="AW167" s="794" t="str">
        <f aca="false">IF(AW166="","",VLOOKUP(AW166,'標準様式１シフト記号表（勤務時間帯）'!$D$6:$X$47,21,FALSE()))</f>
        <v/>
      </c>
      <c r="AX167" s="795" t="str">
        <f aca="false">IF(AX166="","",VLOOKUP(AX166,'標準様式１シフト記号表（勤務時間帯）'!$D$6:$X$47,21,FALSE()))</f>
        <v/>
      </c>
      <c r="AY167" s="795" t="str">
        <f aca="false">IF(AY166="","",VLOOKUP(AY166,'標準様式１シフト記号表（勤務時間帯）'!$D$6:$X$47,21,FALSE()))</f>
        <v/>
      </c>
      <c r="AZ167" s="797" t="n">
        <f aca="false">IF($BC$4="４週",SUM(U167:AV167),IF($BC$4="暦月",SUM(U167:AY167),""))</f>
        <v>0</v>
      </c>
      <c r="BA167" s="797"/>
      <c r="BB167" s="798" t="n">
        <f aca="false">IF($BC$4="４週",AZ167/4,IF($BC$4="暦月",(AZ167/($BC$9/7)),""))</f>
        <v>0</v>
      </c>
      <c r="BC167" s="798"/>
      <c r="BD167" s="826"/>
      <c r="BE167" s="826"/>
      <c r="BF167" s="826"/>
      <c r="BG167" s="826"/>
      <c r="BH167" s="826"/>
    </row>
    <row r="168" customFormat="false" ht="20.25" hidden="false" customHeight="true" outlineLevel="0" collapsed="false">
      <c r="B168" s="799"/>
      <c r="C168" s="812"/>
      <c r="D168" s="812"/>
      <c r="E168" s="812"/>
      <c r="F168" s="800"/>
      <c r="G168" s="801" t="n">
        <f aca="false">C166</f>
        <v>0</v>
      </c>
      <c r="H168" s="815"/>
      <c r="I168" s="815"/>
      <c r="J168" s="815"/>
      <c r="K168" s="815"/>
      <c r="L168" s="815"/>
      <c r="M168" s="816"/>
      <c r="N168" s="816"/>
      <c r="O168" s="816"/>
      <c r="P168" s="884" t="s">
        <v>673</v>
      </c>
      <c r="Q168" s="803"/>
      <c r="R168" s="803"/>
      <c r="S168" s="832"/>
      <c r="T168" s="833"/>
      <c r="U168" s="806" t="str">
        <f aca="false">IF(U166="","",VLOOKUP(U166,'標準様式１シフト記号表（勤務時間帯）'!$D$6:$Z$47,23,FALSE()))</f>
        <v/>
      </c>
      <c r="V168" s="807" t="str">
        <f aca="false">IF(V166="","",VLOOKUP(V166,'標準様式１シフト記号表（勤務時間帯）'!$D$6:$Z$47,23,FALSE()))</f>
        <v/>
      </c>
      <c r="W168" s="807" t="str">
        <f aca="false">IF(W166="","",VLOOKUP(W166,'標準様式１シフト記号表（勤務時間帯）'!$D$6:$Z$47,23,FALSE()))</f>
        <v/>
      </c>
      <c r="X168" s="807" t="str">
        <f aca="false">IF(X166="","",VLOOKUP(X166,'標準様式１シフト記号表（勤務時間帯）'!$D$6:$Z$47,23,FALSE()))</f>
        <v/>
      </c>
      <c r="Y168" s="807" t="str">
        <f aca="false">IF(Y166="","",VLOOKUP(Y166,'標準様式１シフト記号表（勤務時間帯）'!$D$6:$Z$47,23,FALSE()))</f>
        <v/>
      </c>
      <c r="Z168" s="807" t="str">
        <f aca="false">IF(Z166="","",VLOOKUP(Z166,'標準様式１シフト記号表（勤務時間帯）'!$D$6:$Z$47,23,FALSE()))</f>
        <v/>
      </c>
      <c r="AA168" s="808" t="str">
        <f aca="false">IF(AA166="","",VLOOKUP(AA166,'標準様式１シフト記号表（勤務時間帯）'!$D$6:$Z$47,23,FALSE()))</f>
        <v/>
      </c>
      <c r="AB168" s="806" t="str">
        <f aca="false">IF(AB166="","",VLOOKUP(AB166,'標準様式１シフト記号表（勤務時間帯）'!$D$6:$Z$47,23,FALSE()))</f>
        <v/>
      </c>
      <c r="AC168" s="807" t="str">
        <f aca="false">IF(AC166="","",VLOOKUP(AC166,'標準様式１シフト記号表（勤務時間帯）'!$D$6:$Z$47,23,FALSE()))</f>
        <v/>
      </c>
      <c r="AD168" s="807" t="str">
        <f aca="false">IF(AD166="","",VLOOKUP(AD166,'標準様式１シフト記号表（勤務時間帯）'!$D$6:$Z$47,23,FALSE()))</f>
        <v/>
      </c>
      <c r="AE168" s="807" t="str">
        <f aca="false">IF(AE166="","",VLOOKUP(AE166,'標準様式１シフト記号表（勤務時間帯）'!$D$6:$Z$47,23,FALSE()))</f>
        <v/>
      </c>
      <c r="AF168" s="807" t="str">
        <f aca="false">IF(AF166="","",VLOOKUP(AF166,'標準様式１シフト記号表（勤務時間帯）'!$D$6:$Z$47,23,FALSE()))</f>
        <v/>
      </c>
      <c r="AG168" s="807" t="str">
        <f aca="false">IF(AG166="","",VLOOKUP(AG166,'標準様式１シフト記号表（勤務時間帯）'!$D$6:$Z$47,23,FALSE()))</f>
        <v/>
      </c>
      <c r="AH168" s="808" t="str">
        <f aca="false">IF(AH166="","",VLOOKUP(AH166,'標準様式１シフト記号表（勤務時間帯）'!$D$6:$Z$47,23,FALSE()))</f>
        <v/>
      </c>
      <c r="AI168" s="806" t="str">
        <f aca="false">IF(AI166="","",VLOOKUP(AI166,'標準様式１シフト記号表（勤務時間帯）'!$D$6:$Z$47,23,FALSE()))</f>
        <v/>
      </c>
      <c r="AJ168" s="807" t="str">
        <f aca="false">IF(AJ166="","",VLOOKUP(AJ166,'標準様式１シフト記号表（勤務時間帯）'!$D$6:$Z$47,23,FALSE()))</f>
        <v/>
      </c>
      <c r="AK168" s="807" t="str">
        <f aca="false">IF(AK166="","",VLOOKUP(AK166,'標準様式１シフト記号表（勤務時間帯）'!$D$6:$Z$47,23,FALSE()))</f>
        <v/>
      </c>
      <c r="AL168" s="807" t="str">
        <f aca="false">IF(AL166="","",VLOOKUP(AL166,'標準様式１シフト記号表（勤務時間帯）'!$D$6:$Z$47,23,FALSE()))</f>
        <v/>
      </c>
      <c r="AM168" s="807" t="str">
        <f aca="false">IF(AM166="","",VLOOKUP(AM166,'標準様式１シフト記号表（勤務時間帯）'!$D$6:$Z$47,23,FALSE()))</f>
        <v/>
      </c>
      <c r="AN168" s="807" t="str">
        <f aca="false">IF(AN166="","",VLOOKUP(AN166,'標準様式１シフト記号表（勤務時間帯）'!$D$6:$Z$47,23,FALSE()))</f>
        <v/>
      </c>
      <c r="AO168" s="808" t="str">
        <f aca="false">IF(AO166="","",VLOOKUP(AO166,'標準様式１シフト記号表（勤務時間帯）'!$D$6:$Z$47,23,FALSE()))</f>
        <v/>
      </c>
      <c r="AP168" s="806" t="str">
        <f aca="false">IF(AP166="","",VLOOKUP(AP166,'標準様式１シフト記号表（勤務時間帯）'!$D$6:$Z$47,23,FALSE()))</f>
        <v/>
      </c>
      <c r="AQ168" s="807" t="str">
        <f aca="false">IF(AQ166="","",VLOOKUP(AQ166,'標準様式１シフト記号表（勤務時間帯）'!$D$6:$Z$47,23,FALSE()))</f>
        <v/>
      </c>
      <c r="AR168" s="807" t="str">
        <f aca="false">IF(AR166="","",VLOOKUP(AR166,'標準様式１シフト記号表（勤務時間帯）'!$D$6:$Z$47,23,FALSE()))</f>
        <v/>
      </c>
      <c r="AS168" s="807" t="str">
        <f aca="false">IF(AS166="","",VLOOKUP(AS166,'標準様式１シフト記号表（勤務時間帯）'!$D$6:$Z$47,23,FALSE()))</f>
        <v/>
      </c>
      <c r="AT168" s="807" t="str">
        <f aca="false">IF(AT166="","",VLOOKUP(AT166,'標準様式１シフト記号表（勤務時間帯）'!$D$6:$Z$47,23,FALSE()))</f>
        <v/>
      </c>
      <c r="AU168" s="807" t="str">
        <f aca="false">IF(AU166="","",VLOOKUP(AU166,'標準様式１シフト記号表（勤務時間帯）'!$D$6:$Z$47,23,FALSE()))</f>
        <v/>
      </c>
      <c r="AV168" s="808" t="str">
        <f aca="false">IF(AV166="","",VLOOKUP(AV166,'標準様式１シフト記号表（勤務時間帯）'!$D$6:$Z$47,23,FALSE()))</f>
        <v/>
      </c>
      <c r="AW168" s="806" t="str">
        <f aca="false">IF(AW166="","",VLOOKUP(AW166,'標準様式１シフト記号表（勤務時間帯）'!$D$6:$Z$47,23,FALSE()))</f>
        <v/>
      </c>
      <c r="AX168" s="807" t="str">
        <f aca="false">IF(AX166="","",VLOOKUP(AX166,'標準様式１シフト記号表（勤務時間帯）'!$D$6:$Z$47,23,FALSE()))</f>
        <v/>
      </c>
      <c r="AY168" s="807" t="str">
        <f aca="false">IF(AY166="","",VLOOKUP(AY166,'標準様式１シフト記号表（勤務時間帯）'!$D$6:$Z$47,23,FALSE()))</f>
        <v/>
      </c>
      <c r="AZ168" s="809" t="n">
        <f aca="false">IF($BC$4="４週",SUM(U168:AV168),IF($BC$4="暦月",SUM(U168:AY168),""))</f>
        <v>0</v>
      </c>
      <c r="BA168" s="809"/>
      <c r="BB168" s="810" t="n">
        <f aca="false">IF($BC$4="４週",AZ168/4,IF($BC$4="暦月",(AZ168/($BC$9/7)),""))</f>
        <v>0</v>
      </c>
      <c r="BC168" s="810"/>
      <c r="BD168" s="826"/>
      <c r="BE168" s="826"/>
      <c r="BF168" s="826"/>
      <c r="BG168" s="826"/>
      <c r="BH168" s="826"/>
    </row>
    <row r="169" customFormat="false" ht="20.25" hidden="false" customHeight="true" outlineLevel="0" collapsed="false">
      <c r="B169" s="811"/>
      <c r="C169" s="812"/>
      <c r="D169" s="812"/>
      <c r="E169" s="812"/>
      <c r="F169" s="813"/>
      <c r="G169" s="814"/>
      <c r="H169" s="815"/>
      <c r="I169" s="815"/>
      <c r="J169" s="815"/>
      <c r="K169" s="815"/>
      <c r="L169" s="815"/>
      <c r="M169" s="816"/>
      <c r="N169" s="816"/>
      <c r="O169" s="816"/>
      <c r="P169" s="843" t="s">
        <v>671</v>
      </c>
      <c r="Q169" s="844"/>
      <c r="R169" s="844"/>
      <c r="S169" s="845"/>
      <c r="T169" s="846"/>
      <c r="U169" s="821"/>
      <c r="V169" s="822"/>
      <c r="W169" s="822"/>
      <c r="X169" s="822"/>
      <c r="Y169" s="822"/>
      <c r="Z169" s="822"/>
      <c r="AA169" s="823"/>
      <c r="AB169" s="821"/>
      <c r="AC169" s="822"/>
      <c r="AD169" s="822"/>
      <c r="AE169" s="822"/>
      <c r="AF169" s="822"/>
      <c r="AG169" s="822"/>
      <c r="AH169" s="823"/>
      <c r="AI169" s="821"/>
      <c r="AJ169" s="822"/>
      <c r="AK169" s="822"/>
      <c r="AL169" s="822"/>
      <c r="AM169" s="822"/>
      <c r="AN169" s="822"/>
      <c r="AO169" s="823"/>
      <c r="AP169" s="821"/>
      <c r="AQ169" s="822"/>
      <c r="AR169" s="822"/>
      <c r="AS169" s="822"/>
      <c r="AT169" s="822"/>
      <c r="AU169" s="822"/>
      <c r="AV169" s="823"/>
      <c r="AW169" s="821"/>
      <c r="AX169" s="822"/>
      <c r="AY169" s="822"/>
      <c r="AZ169" s="824"/>
      <c r="BA169" s="824"/>
      <c r="BB169" s="825"/>
      <c r="BC169" s="825"/>
      <c r="BD169" s="826"/>
      <c r="BE169" s="826"/>
      <c r="BF169" s="826"/>
      <c r="BG169" s="826"/>
      <c r="BH169" s="826"/>
    </row>
    <row r="170" customFormat="false" ht="20.25" hidden="false" customHeight="true" outlineLevel="0" collapsed="false">
      <c r="B170" s="787" t="n">
        <f aca="false">B167+1</f>
        <v>50</v>
      </c>
      <c r="C170" s="812"/>
      <c r="D170" s="812"/>
      <c r="E170" s="812"/>
      <c r="F170" s="788" t="n">
        <f aca="false">C169</f>
        <v>0</v>
      </c>
      <c r="G170" s="789"/>
      <c r="H170" s="815"/>
      <c r="I170" s="815"/>
      <c r="J170" s="815"/>
      <c r="K170" s="815"/>
      <c r="L170" s="815"/>
      <c r="M170" s="816"/>
      <c r="N170" s="816"/>
      <c r="O170" s="816"/>
      <c r="P170" s="790" t="s">
        <v>672</v>
      </c>
      <c r="Q170" s="791"/>
      <c r="R170" s="791"/>
      <c r="S170" s="792"/>
      <c r="T170" s="793"/>
      <c r="U170" s="794" t="str">
        <f aca="false">IF(U169="","",VLOOKUP(U169,'標準様式１シフト記号表（勤務時間帯）'!$D$6:$X$47,21,FALSE()))</f>
        <v/>
      </c>
      <c r="V170" s="795" t="str">
        <f aca="false">IF(V169="","",VLOOKUP(V169,'標準様式１シフト記号表（勤務時間帯）'!$D$6:$X$47,21,FALSE()))</f>
        <v/>
      </c>
      <c r="W170" s="795" t="str">
        <f aca="false">IF(W169="","",VLOOKUP(W169,'標準様式１シフト記号表（勤務時間帯）'!$D$6:$X$47,21,FALSE()))</f>
        <v/>
      </c>
      <c r="X170" s="795" t="str">
        <f aca="false">IF(X169="","",VLOOKUP(X169,'標準様式１シフト記号表（勤務時間帯）'!$D$6:$X$47,21,FALSE()))</f>
        <v/>
      </c>
      <c r="Y170" s="795" t="str">
        <f aca="false">IF(Y169="","",VLOOKUP(Y169,'標準様式１シフト記号表（勤務時間帯）'!$D$6:$X$47,21,FALSE()))</f>
        <v/>
      </c>
      <c r="Z170" s="795" t="str">
        <f aca="false">IF(Z169="","",VLOOKUP(Z169,'標準様式１シフト記号表（勤務時間帯）'!$D$6:$X$47,21,FALSE()))</f>
        <v/>
      </c>
      <c r="AA170" s="796" t="str">
        <f aca="false">IF(AA169="","",VLOOKUP(AA169,'標準様式１シフト記号表（勤務時間帯）'!$D$6:$X$47,21,FALSE()))</f>
        <v/>
      </c>
      <c r="AB170" s="794" t="str">
        <f aca="false">IF(AB169="","",VLOOKUP(AB169,'標準様式１シフト記号表（勤務時間帯）'!$D$6:$X$47,21,FALSE()))</f>
        <v/>
      </c>
      <c r="AC170" s="795" t="str">
        <f aca="false">IF(AC169="","",VLOOKUP(AC169,'標準様式１シフト記号表（勤務時間帯）'!$D$6:$X$47,21,FALSE()))</f>
        <v/>
      </c>
      <c r="AD170" s="795" t="str">
        <f aca="false">IF(AD169="","",VLOOKUP(AD169,'標準様式１シフト記号表（勤務時間帯）'!$D$6:$X$47,21,FALSE()))</f>
        <v/>
      </c>
      <c r="AE170" s="795" t="str">
        <f aca="false">IF(AE169="","",VLOOKUP(AE169,'標準様式１シフト記号表（勤務時間帯）'!$D$6:$X$47,21,FALSE()))</f>
        <v/>
      </c>
      <c r="AF170" s="795" t="str">
        <f aca="false">IF(AF169="","",VLOOKUP(AF169,'標準様式１シフト記号表（勤務時間帯）'!$D$6:$X$47,21,FALSE()))</f>
        <v/>
      </c>
      <c r="AG170" s="795" t="str">
        <f aca="false">IF(AG169="","",VLOOKUP(AG169,'標準様式１シフト記号表（勤務時間帯）'!$D$6:$X$47,21,FALSE()))</f>
        <v/>
      </c>
      <c r="AH170" s="796" t="str">
        <f aca="false">IF(AH169="","",VLOOKUP(AH169,'標準様式１シフト記号表（勤務時間帯）'!$D$6:$X$47,21,FALSE()))</f>
        <v/>
      </c>
      <c r="AI170" s="794" t="str">
        <f aca="false">IF(AI169="","",VLOOKUP(AI169,'標準様式１シフト記号表（勤務時間帯）'!$D$6:$X$47,21,FALSE()))</f>
        <v/>
      </c>
      <c r="AJ170" s="795" t="str">
        <f aca="false">IF(AJ169="","",VLOOKUP(AJ169,'標準様式１シフト記号表（勤務時間帯）'!$D$6:$X$47,21,FALSE()))</f>
        <v/>
      </c>
      <c r="AK170" s="795" t="str">
        <f aca="false">IF(AK169="","",VLOOKUP(AK169,'標準様式１シフト記号表（勤務時間帯）'!$D$6:$X$47,21,FALSE()))</f>
        <v/>
      </c>
      <c r="AL170" s="795" t="str">
        <f aca="false">IF(AL169="","",VLOOKUP(AL169,'標準様式１シフト記号表（勤務時間帯）'!$D$6:$X$47,21,FALSE()))</f>
        <v/>
      </c>
      <c r="AM170" s="795" t="str">
        <f aca="false">IF(AM169="","",VLOOKUP(AM169,'標準様式１シフト記号表（勤務時間帯）'!$D$6:$X$47,21,FALSE()))</f>
        <v/>
      </c>
      <c r="AN170" s="795" t="str">
        <f aca="false">IF(AN169="","",VLOOKUP(AN169,'標準様式１シフト記号表（勤務時間帯）'!$D$6:$X$47,21,FALSE()))</f>
        <v/>
      </c>
      <c r="AO170" s="796" t="str">
        <f aca="false">IF(AO169="","",VLOOKUP(AO169,'標準様式１シフト記号表（勤務時間帯）'!$D$6:$X$47,21,FALSE()))</f>
        <v/>
      </c>
      <c r="AP170" s="794" t="str">
        <f aca="false">IF(AP169="","",VLOOKUP(AP169,'標準様式１シフト記号表（勤務時間帯）'!$D$6:$X$47,21,FALSE()))</f>
        <v/>
      </c>
      <c r="AQ170" s="795" t="str">
        <f aca="false">IF(AQ169="","",VLOOKUP(AQ169,'標準様式１シフト記号表（勤務時間帯）'!$D$6:$X$47,21,FALSE()))</f>
        <v/>
      </c>
      <c r="AR170" s="795" t="str">
        <f aca="false">IF(AR169="","",VLOOKUP(AR169,'標準様式１シフト記号表（勤務時間帯）'!$D$6:$X$47,21,FALSE()))</f>
        <v/>
      </c>
      <c r="AS170" s="795" t="str">
        <f aca="false">IF(AS169="","",VLOOKUP(AS169,'標準様式１シフト記号表（勤務時間帯）'!$D$6:$X$47,21,FALSE()))</f>
        <v/>
      </c>
      <c r="AT170" s="795" t="str">
        <f aca="false">IF(AT169="","",VLOOKUP(AT169,'標準様式１シフト記号表（勤務時間帯）'!$D$6:$X$47,21,FALSE()))</f>
        <v/>
      </c>
      <c r="AU170" s="795" t="str">
        <f aca="false">IF(AU169="","",VLOOKUP(AU169,'標準様式１シフト記号表（勤務時間帯）'!$D$6:$X$47,21,FALSE()))</f>
        <v/>
      </c>
      <c r="AV170" s="796" t="str">
        <f aca="false">IF(AV169="","",VLOOKUP(AV169,'標準様式１シフト記号表（勤務時間帯）'!$D$6:$X$47,21,FALSE()))</f>
        <v/>
      </c>
      <c r="AW170" s="794" t="str">
        <f aca="false">IF(AW169="","",VLOOKUP(AW169,'標準様式１シフト記号表（勤務時間帯）'!$D$6:$X$47,21,FALSE()))</f>
        <v/>
      </c>
      <c r="AX170" s="795" t="str">
        <f aca="false">IF(AX169="","",VLOOKUP(AX169,'標準様式１シフト記号表（勤務時間帯）'!$D$6:$X$47,21,FALSE()))</f>
        <v/>
      </c>
      <c r="AY170" s="795" t="str">
        <f aca="false">IF(AY169="","",VLOOKUP(AY169,'標準様式１シフト記号表（勤務時間帯）'!$D$6:$X$47,21,FALSE()))</f>
        <v/>
      </c>
      <c r="AZ170" s="797" t="n">
        <f aca="false">IF($BC$4="４週",SUM(U170:AV170),IF($BC$4="暦月",SUM(U170:AY170),""))</f>
        <v>0</v>
      </c>
      <c r="BA170" s="797"/>
      <c r="BB170" s="798" t="n">
        <f aca="false">IF($BC$4="４週",AZ170/4,IF($BC$4="暦月",(AZ170/($BC$9/7)),""))</f>
        <v>0</v>
      </c>
      <c r="BC170" s="798"/>
      <c r="BD170" s="826"/>
      <c r="BE170" s="826"/>
      <c r="BF170" s="826"/>
      <c r="BG170" s="826"/>
      <c r="BH170" s="826"/>
    </row>
    <row r="171" customFormat="false" ht="20.25" hidden="false" customHeight="true" outlineLevel="0" collapsed="false">
      <c r="B171" s="799"/>
      <c r="C171" s="812"/>
      <c r="D171" s="812"/>
      <c r="E171" s="812"/>
      <c r="F171" s="800"/>
      <c r="G171" s="801" t="n">
        <f aca="false">C169</f>
        <v>0</v>
      </c>
      <c r="H171" s="815"/>
      <c r="I171" s="815"/>
      <c r="J171" s="815"/>
      <c r="K171" s="815"/>
      <c r="L171" s="815"/>
      <c r="M171" s="816"/>
      <c r="N171" s="816"/>
      <c r="O171" s="816"/>
      <c r="P171" s="884" t="s">
        <v>673</v>
      </c>
      <c r="Q171" s="803"/>
      <c r="R171" s="803"/>
      <c r="S171" s="832"/>
      <c r="T171" s="833"/>
      <c r="U171" s="806" t="str">
        <f aca="false">IF(U169="","",VLOOKUP(U169,'標準様式１シフト記号表（勤務時間帯）'!$D$6:$Z$47,23,FALSE()))</f>
        <v/>
      </c>
      <c r="V171" s="807" t="str">
        <f aca="false">IF(V169="","",VLOOKUP(V169,'標準様式１シフト記号表（勤務時間帯）'!$D$6:$Z$47,23,FALSE()))</f>
        <v/>
      </c>
      <c r="W171" s="807" t="str">
        <f aca="false">IF(W169="","",VLOOKUP(W169,'標準様式１シフト記号表（勤務時間帯）'!$D$6:$Z$47,23,FALSE()))</f>
        <v/>
      </c>
      <c r="X171" s="807" t="str">
        <f aca="false">IF(X169="","",VLOOKUP(X169,'標準様式１シフト記号表（勤務時間帯）'!$D$6:$Z$47,23,FALSE()))</f>
        <v/>
      </c>
      <c r="Y171" s="807" t="str">
        <f aca="false">IF(Y169="","",VLOOKUP(Y169,'標準様式１シフト記号表（勤務時間帯）'!$D$6:$Z$47,23,FALSE()))</f>
        <v/>
      </c>
      <c r="Z171" s="807" t="str">
        <f aca="false">IF(Z169="","",VLOOKUP(Z169,'標準様式１シフト記号表（勤務時間帯）'!$D$6:$Z$47,23,FALSE()))</f>
        <v/>
      </c>
      <c r="AA171" s="808" t="str">
        <f aca="false">IF(AA169="","",VLOOKUP(AA169,'標準様式１シフト記号表（勤務時間帯）'!$D$6:$Z$47,23,FALSE()))</f>
        <v/>
      </c>
      <c r="AB171" s="806" t="str">
        <f aca="false">IF(AB169="","",VLOOKUP(AB169,'標準様式１シフト記号表（勤務時間帯）'!$D$6:$Z$47,23,FALSE()))</f>
        <v/>
      </c>
      <c r="AC171" s="807" t="str">
        <f aca="false">IF(AC169="","",VLOOKUP(AC169,'標準様式１シフト記号表（勤務時間帯）'!$D$6:$Z$47,23,FALSE()))</f>
        <v/>
      </c>
      <c r="AD171" s="807" t="str">
        <f aca="false">IF(AD169="","",VLOOKUP(AD169,'標準様式１シフト記号表（勤務時間帯）'!$D$6:$Z$47,23,FALSE()))</f>
        <v/>
      </c>
      <c r="AE171" s="807" t="str">
        <f aca="false">IF(AE169="","",VLOOKUP(AE169,'標準様式１シフト記号表（勤務時間帯）'!$D$6:$Z$47,23,FALSE()))</f>
        <v/>
      </c>
      <c r="AF171" s="807" t="str">
        <f aca="false">IF(AF169="","",VLOOKUP(AF169,'標準様式１シフト記号表（勤務時間帯）'!$D$6:$Z$47,23,FALSE()))</f>
        <v/>
      </c>
      <c r="AG171" s="807" t="str">
        <f aca="false">IF(AG169="","",VLOOKUP(AG169,'標準様式１シフト記号表（勤務時間帯）'!$D$6:$Z$47,23,FALSE()))</f>
        <v/>
      </c>
      <c r="AH171" s="808" t="str">
        <f aca="false">IF(AH169="","",VLOOKUP(AH169,'標準様式１シフト記号表（勤務時間帯）'!$D$6:$Z$47,23,FALSE()))</f>
        <v/>
      </c>
      <c r="AI171" s="806" t="str">
        <f aca="false">IF(AI169="","",VLOOKUP(AI169,'標準様式１シフト記号表（勤務時間帯）'!$D$6:$Z$47,23,FALSE()))</f>
        <v/>
      </c>
      <c r="AJ171" s="807" t="str">
        <f aca="false">IF(AJ169="","",VLOOKUP(AJ169,'標準様式１シフト記号表（勤務時間帯）'!$D$6:$Z$47,23,FALSE()))</f>
        <v/>
      </c>
      <c r="AK171" s="807" t="str">
        <f aca="false">IF(AK169="","",VLOOKUP(AK169,'標準様式１シフト記号表（勤務時間帯）'!$D$6:$Z$47,23,FALSE()))</f>
        <v/>
      </c>
      <c r="AL171" s="807" t="str">
        <f aca="false">IF(AL169="","",VLOOKUP(AL169,'標準様式１シフト記号表（勤務時間帯）'!$D$6:$Z$47,23,FALSE()))</f>
        <v/>
      </c>
      <c r="AM171" s="807" t="str">
        <f aca="false">IF(AM169="","",VLOOKUP(AM169,'標準様式１シフト記号表（勤務時間帯）'!$D$6:$Z$47,23,FALSE()))</f>
        <v/>
      </c>
      <c r="AN171" s="807" t="str">
        <f aca="false">IF(AN169="","",VLOOKUP(AN169,'標準様式１シフト記号表（勤務時間帯）'!$D$6:$Z$47,23,FALSE()))</f>
        <v/>
      </c>
      <c r="AO171" s="808" t="str">
        <f aca="false">IF(AO169="","",VLOOKUP(AO169,'標準様式１シフト記号表（勤務時間帯）'!$D$6:$Z$47,23,FALSE()))</f>
        <v/>
      </c>
      <c r="AP171" s="806" t="str">
        <f aca="false">IF(AP169="","",VLOOKUP(AP169,'標準様式１シフト記号表（勤務時間帯）'!$D$6:$Z$47,23,FALSE()))</f>
        <v/>
      </c>
      <c r="AQ171" s="807" t="str">
        <f aca="false">IF(AQ169="","",VLOOKUP(AQ169,'標準様式１シフト記号表（勤務時間帯）'!$D$6:$Z$47,23,FALSE()))</f>
        <v/>
      </c>
      <c r="AR171" s="807" t="str">
        <f aca="false">IF(AR169="","",VLOOKUP(AR169,'標準様式１シフト記号表（勤務時間帯）'!$D$6:$Z$47,23,FALSE()))</f>
        <v/>
      </c>
      <c r="AS171" s="807" t="str">
        <f aca="false">IF(AS169="","",VLOOKUP(AS169,'標準様式１シフト記号表（勤務時間帯）'!$D$6:$Z$47,23,FALSE()))</f>
        <v/>
      </c>
      <c r="AT171" s="807" t="str">
        <f aca="false">IF(AT169="","",VLOOKUP(AT169,'標準様式１シフト記号表（勤務時間帯）'!$D$6:$Z$47,23,FALSE()))</f>
        <v/>
      </c>
      <c r="AU171" s="807" t="str">
        <f aca="false">IF(AU169="","",VLOOKUP(AU169,'標準様式１シフト記号表（勤務時間帯）'!$D$6:$Z$47,23,FALSE()))</f>
        <v/>
      </c>
      <c r="AV171" s="808" t="str">
        <f aca="false">IF(AV169="","",VLOOKUP(AV169,'標準様式１シフト記号表（勤務時間帯）'!$D$6:$Z$47,23,FALSE()))</f>
        <v/>
      </c>
      <c r="AW171" s="806" t="str">
        <f aca="false">IF(AW169="","",VLOOKUP(AW169,'標準様式１シフト記号表（勤務時間帯）'!$D$6:$Z$47,23,FALSE()))</f>
        <v/>
      </c>
      <c r="AX171" s="807" t="str">
        <f aca="false">IF(AX169="","",VLOOKUP(AX169,'標準様式１シフト記号表（勤務時間帯）'!$D$6:$Z$47,23,FALSE()))</f>
        <v/>
      </c>
      <c r="AY171" s="807" t="str">
        <f aca="false">IF(AY169="","",VLOOKUP(AY169,'標準様式１シフト記号表（勤務時間帯）'!$D$6:$Z$47,23,FALSE()))</f>
        <v/>
      </c>
      <c r="AZ171" s="809" t="n">
        <f aca="false">IF($BC$4="４週",SUM(U171:AV171),IF($BC$4="暦月",SUM(U171:AY171),""))</f>
        <v>0</v>
      </c>
      <c r="BA171" s="809"/>
      <c r="BB171" s="810" t="n">
        <f aca="false">IF($BC$4="４週",AZ171/4,IF($BC$4="暦月",(AZ171/($BC$9/7)),""))</f>
        <v>0</v>
      </c>
      <c r="BC171" s="810"/>
      <c r="BD171" s="826"/>
      <c r="BE171" s="826"/>
      <c r="BF171" s="826"/>
      <c r="BG171" s="826"/>
      <c r="BH171" s="826"/>
    </row>
    <row r="172" customFormat="false" ht="20.25" hidden="false" customHeight="true" outlineLevel="0" collapsed="false">
      <c r="B172" s="854" t="s">
        <v>674</v>
      </c>
      <c r="C172" s="854"/>
      <c r="D172" s="854"/>
      <c r="E172" s="854"/>
      <c r="F172" s="854"/>
      <c r="G172" s="854"/>
      <c r="H172" s="854"/>
      <c r="I172" s="854"/>
      <c r="J172" s="854"/>
      <c r="K172" s="854"/>
      <c r="L172" s="854"/>
      <c r="M172" s="854"/>
      <c r="N172" s="854"/>
      <c r="O172" s="854"/>
      <c r="P172" s="854"/>
      <c r="Q172" s="854"/>
      <c r="R172" s="854"/>
      <c r="S172" s="854"/>
      <c r="T172" s="854"/>
      <c r="U172" s="855"/>
      <c r="V172" s="856"/>
      <c r="W172" s="856"/>
      <c r="X172" s="856"/>
      <c r="Y172" s="856"/>
      <c r="Z172" s="856"/>
      <c r="AA172" s="857"/>
      <c r="AB172" s="858"/>
      <c r="AC172" s="856"/>
      <c r="AD172" s="856"/>
      <c r="AE172" s="856"/>
      <c r="AF172" s="856"/>
      <c r="AG172" s="856"/>
      <c r="AH172" s="857"/>
      <c r="AI172" s="858"/>
      <c r="AJ172" s="856"/>
      <c r="AK172" s="856"/>
      <c r="AL172" s="856"/>
      <c r="AM172" s="856"/>
      <c r="AN172" s="856"/>
      <c r="AO172" s="857"/>
      <c r="AP172" s="858"/>
      <c r="AQ172" s="856"/>
      <c r="AR172" s="856"/>
      <c r="AS172" s="856"/>
      <c r="AT172" s="856"/>
      <c r="AU172" s="856"/>
      <c r="AV172" s="857"/>
      <c r="AW172" s="858"/>
      <c r="AX172" s="856"/>
      <c r="AY172" s="859"/>
      <c r="AZ172" s="860"/>
      <c r="BA172" s="860"/>
      <c r="BB172" s="861"/>
      <c r="BC172" s="861"/>
      <c r="BD172" s="861"/>
      <c r="BE172" s="861"/>
      <c r="BF172" s="861"/>
      <c r="BG172" s="861"/>
      <c r="BH172" s="861"/>
    </row>
    <row r="173" customFormat="false" ht="20.25" hidden="false" customHeight="true" outlineLevel="0" collapsed="false">
      <c r="B173" s="862" t="s">
        <v>675</v>
      </c>
      <c r="C173" s="862"/>
      <c r="D173" s="862"/>
      <c r="E173" s="862"/>
      <c r="F173" s="862"/>
      <c r="G173" s="862"/>
      <c r="H173" s="862"/>
      <c r="I173" s="862"/>
      <c r="J173" s="862"/>
      <c r="K173" s="862"/>
      <c r="L173" s="862"/>
      <c r="M173" s="862"/>
      <c r="N173" s="862"/>
      <c r="O173" s="862"/>
      <c r="P173" s="862"/>
      <c r="Q173" s="862"/>
      <c r="R173" s="862"/>
      <c r="S173" s="862"/>
      <c r="T173" s="862"/>
      <c r="U173" s="863"/>
      <c r="V173" s="864"/>
      <c r="W173" s="864"/>
      <c r="X173" s="864"/>
      <c r="Y173" s="864"/>
      <c r="Z173" s="864"/>
      <c r="AA173" s="865"/>
      <c r="AB173" s="866"/>
      <c r="AC173" s="864"/>
      <c r="AD173" s="864"/>
      <c r="AE173" s="864"/>
      <c r="AF173" s="864"/>
      <c r="AG173" s="864"/>
      <c r="AH173" s="865"/>
      <c r="AI173" s="866"/>
      <c r="AJ173" s="864"/>
      <c r="AK173" s="864"/>
      <c r="AL173" s="864"/>
      <c r="AM173" s="864"/>
      <c r="AN173" s="864"/>
      <c r="AO173" s="865"/>
      <c r="AP173" s="866"/>
      <c r="AQ173" s="864"/>
      <c r="AR173" s="864"/>
      <c r="AS173" s="864"/>
      <c r="AT173" s="864"/>
      <c r="AU173" s="864"/>
      <c r="AV173" s="865"/>
      <c r="AW173" s="866"/>
      <c r="AX173" s="864"/>
      <c r="AY173" s="867"/>
      <c r="AZ173" s="860"/>
      <c r="BA173" s="860"/>
      <c r="BB173" s="861"/>
      <c r="BC173" s="861"/>
      <c r="BD173" s="861"/>
      <c r="BE173" s="861"/>
      <c r="BF173" s="861"/>
      <c r="BG173" s="861"/>
      <c r="BH173" s="861"/>
    </row>
    <row r="174" customFormat="false" ht="20.25" hidden="false" customHeight="true" outlineLevel="0" collapsed="false">
      <c r="B174" s="862" t="s">
        <v>676</v>
      </c>
      <c r="C174" s="862"/>
      <c r="D174" s="862"/>
      <c r="E174" s="862"/>
      <c r="F174" s="862"/>
      <c r="G174" s="862"/>
      <c r="H174" s="862"/>
      <c r="I174" s="862"/>
      <c r="J174" s="862"/>
      <c r="K174" s="862"/>
      <c r="L174" s="862"/>
      <c r="M174" s="862"/>
      <c r="N174" s="862"/>
      <c r="O174" s="862"/>
      <c r="P174" s="862"/>
      <c r="Q174" s="862"/>
      <c r="R174" s="862"/>
      <c r="S174" s="862"/>
      <c r="T174" s="862"/>
      <c r="U174" s="863"/>
      <c r="V174" s="864"/>
      <c r="W174" s="864"/>
      <c r="X174" s="864"/>
      <c r="Y174" s="864"/>
      <c r="Z174" s="864"/>
      <c r="AA174" s="868"/>
      <c r="AB174" s="869"/>
      <c r="AC174" s="864"/>
      <c r="AD174" s="864"/>
      <c r="AE174" s="864"/>
      <c r="AF174" s="864"/>
      <c r="AG174" s="864"/>
      <c r="AH174" s="868"/>
      <c r="AI174" s="869"/>
      <c r="AJ174" s="864"/>
      <c r="AK174" s="864"/>
      <c r="AL174" s="864"/>
      <c r="AM174" s="864"/>
      <c r="AN174" s="864"/>
      <c r="AO174" s="868"/>
      <c r="AP174" s="869"/>
      <c r="AQ174" s="864"/>
      <c r="AR174" s="864"/>
      <c r="AS174" s="864"/>
      <c r="AT174" s="864"/>
      <c r="AU174" s="864"/>
      <c r="AV174" s="868"/>
      <c r="AW174" s="869"/>
      <c r="AX174" s="864"/>
      <c r="AY174" s="867"/>
      <c r="AZ174" s="860"/>
      <c r="BA174" s="860"/>
      <c r="BB174" s="861"/>
      <c r="BC174" s="861"/>
      <c r="BD174" s="861"/>
      <c r="BE174" s="861"/>
      <c r="BF174" s="861"/>
      <c r="BG174" s="861"/>
      <c r="BH174" s="861"/>
    </row>
    <row r="175" customFormat="false" ht="20.25" hidden="false" customHeight="true" outlineLevel="0" collapsed="false">
      <c r="B175" s="862" t="s">
        <v>677</v>
      </c>
      <c r="C175" s="862"/>
      <c r="D175" s="862"/>
      <c r="E175" s="862"/>
      <c r="F175" s="862"/>
      <c r="G175" s="862"/>
      <c r="H175" s="862"/>
      <c r="I175" s="862"/>
      <c r="J175" s="862"/>
      <c r="K175" s="862"/>
      <c r="L175" s="862"/>
      <c r="M175" s="862"/>
      <c r="N175" s="862"/>
      <c r="O175" s="862"/>
      <c r="P175" s="862"/>
      <c r="Q175" s="862"/>
      <c r="R175" s="862"/>
      <c r="S175" s="862"/>
      <c r="T175" s="862"/>
      <c r="U175" s="863"/>
      <c r="V175" s="864"/>
      <c r="W175" s="864"/>
      <c r="X175" s="864"/>
      <c r="Y175" s="864"/>
      <c r="Z175" s="864"/>
      <c r="AA175" s="868"/>
      <c r="AB175" s="869"/>
      <c r="AC175" s="864"/>
      <c r="AD175" s="864"/>
      <c r="AE175" s="864"/>
      <c r="AF175" s="864"/>
      <c r="AG175" s="864"/>
      <c r="AH175" s="868"/>
      <c r="AI175" s="869"/>
      <c r="AJ175" s="864"/>
      <c r="AK175" s="864"/>
      <c r="AL175" s="864"/>
      <c r="AM175" s="864"/>
      <c r="AN175" s="864"/>
      <c r="AO175" s="868"/>
      <c r="AP175" s="869"/>
      <c r="AQ175" s="864"/>
      <c r="AR175" s="864"/>
      <c r="AS175" s="864"/>
      <c r="AT175" s="864"/>
      <c r="AU175" s="864"/>
      <c r="AV175" s="868"/>
      <c r="AW175" s="869"/>
      <c r="AX175" s="864"/>
      <c r="AY175" s="867"/>
      <c r="AZ175" s="860"/>
      <c r="BA175" s="860"/>
      <c r="BB175" s="861"/>
      <c r="BC175" s="861"/>
      <c r="BD175" s="861"/>
      <c r="BE175" s="861"/>
      <c r="BF175" s="861"/>
      <c r="BG175" s="861"/>
      <c r="BH175" s="861"/>
    </row>
    <row r="176" customFormat="false" ht="20.25" hidden="false" customHeight="true" outlineLevel="0" collapsed="false">
      <c r="B176" s="862" t="s">
        <v>678</v>
      </c>
      <c r="C176" s="862"/>
      <c r="D176" s="862"/>
      <c r="E176" s="862"/>
      <c r="F176" s="862"/>
      <c r="G176" s="862"/>
      <c r="H176" s="862"/>
      <c r="I176" s="862"/>
      <c r="J176" s="862"/>
      <c r="K176" s="862"/>
      <c r="L176" s="862"/>
      <c r="M176" s="862"/>
      <c r="N176" s="862"/>
      <c r="O176" s="862"/>
      <c r="P176" s="862"/>
      <c r="Q176" s="862"/>
      <c r="R176" s="862"/>
      <c r="S176" s="862"/>
      <c r="T176" s="862"/>
      <c r="U176" s="870" t="str">
        <f aca="false">IF(SUMIF($F$22:$F$69,"介護従業者",U22:U69)=0,"",SUMIF($F$22:$F$69,"介護従業者",U22:U69))</f>
        <v/>
      </c>
      <c r="V176" s="871" t="str">
        <f aca="false">IF(SUMIF($F$22:$F$69,"介護従業者",V22:V69)=0,"",SUMIF($F$22:$F$69,"介護従業者",V22:V69))</f>
        <v/>
      </c>
      <c r="W176" s="871" t="str">
        <f aca="false">IF(SUMIF($F$22:$F$69,"介護従業者",W22:W69)=0,"",SUMIF($F$22:$F$69,"介護従業者",W22:W69))</f>
        <v/>
      </c>
      <c r="X176" s="871" t="str">
        <f aca="false">IF(SUMIF($F$22:$F$69,"介護従業者",X22:X69)=0,"",SUMIF($F$22:$F$69,"介護従業者",X22:X69))</f>
        <v/>
      </c>
      <c r="Y176" s="871" t="str">
        <f aca="false">IF(SUMIF($F$22:$F$69,"介護従業者",Y22:Y69)=0,"",SUMIF($F$22:$F$69,"介護従業者",Y22:Y69))</f>
        <v/>
      </c>
      <c r="Z176" s="871" t="str">
        <f aca="false">IF(SUMIF($F$22:$F$69,"介護従業者",Z22:Z69)=0,"",SUMIF($F$22:$F$69,"介護従業者",Z22:Z69))</f>
        <v/>
      </c>
      <c r="AA176" s="872" t="str">
        <f aca="false">IF(SUMIF($F$22:$F$69,"介護従業者",AA22:AA69)=0,"",SUMIF($F$22:$F$69,"介護従業者",AA22:AA69))</f>
        <v/>
      </c>
      <c r="AB176" s="870" t="str">
        <f aca="false">IF(SUMIF($F$22:$F$69,"介護従業者",AB22:AB69)=0,"",SUMIF($F$22:$F$69,"介護従業者",AB22:AB69))</f>
        <v/>
      </c>
      <c r="AC176" s="871" t="str">
        <f aca="false">IF(SUMIF($F$22:$F$69,"介護従業者",AC22:AC69)=0,"",SUMIF($F$22:$F$69,"介護従業者",AC22:AC69))</f>
        <v/>
      </c>
      <c r="AD176" s="871" t="str">
        <f aca="false">IF(SUMIF($F$22:$F$69,"介護従業者",AD22:AD69)=0,"",SUMIF($F$22:$F$69,"介護従業者",AD22:AD69))</f>
        <v/>
      </c>
      <c r="AE176" s="871" t="str">
        <f aca="false">IF(SUMIF($F$22:$F$69,"介護従業者",AE22:AE69)=0,"",SUMIF($F$22:$F$69,"介護従業者",AE22:AE69))</f>
        <v/>
      </c>
      <c r="AF176" s="871" t="str">
        <f aca="false">IF(SUMIF($F$22:$F$69,"介護従業者",AF22:AF69)=0,"",SUMIF($F$22:$F$69,"介護従業者",AF22:AF69))</f>
        <v/>
      </c>
      <c r="AG176" s="871" t="str">
        <f aca="false">IF(SUMIF($F$22:$F$69,"介護従業者",AG22:AG69)=0,"",SUMIF($F$22:$F$69,"介護従業者",AG22:AG69))</f>
        <v/>
      </c>
      <c r="AH176" s="872" t="str">
        <f aca="false">IF(SUMIF($F$22:$F$69,"介護従業者",AH22:AH69)=0,"",SUMIF($F$22:$F$69,"介護従業者",AH22:AH69))</f>
        <v/>
      </c>
      <c r="AI176" s="870" t="str">
        <f aca="false">IF(SUMIF($F$22:$F$69,"介護従業者",AI22:AI69)=0,"",SUMIF($F$22:$F$69,"介護従業者",AI22:AI69))</f>
        <v/>
      </c>
      <c r="AJ176" s="871" t="str">
        <f aca="false">IF(SUMIF($F$22:$F$69,"介護従業者",AJ22:AJ69)=0,"",SUMIF($F$22:$F$69,"介護従業者",AJ22:AJ69))</f>
        <v/>
      </c>
      <c r="AK176" s="871" t="str">
        <f aca="false">IF(SUMIF($F$22:$F$69,"介護従業者",AK22:AK69)=0,"",SUMIF($F$22:$F$69,"介護従業者",AK22:AK69))</f>
        <v/>
      </c>
      <c r="AL176" s="871" t="str">
        <f aca="false">IF(SUMIF($F$22:$F$69,"介護従業者",AL22:AL69)=0,"",SUMIF($F$22:$F$69,"介護従業者",AL22:AL69))</f>
        <v/>
      </c>
      <c r="AM176" s="871" t="str">
        <f aca="false">IF(SUMIF($F$22:$F$69,"介護従業者",AM22:AM69)=0,"",SUMIF($F$22:$F$69,"介護従業者",AM22:AM69))</f>
        <v/>
      </c>
      <c r="AN176" s="871" t="str">
        <f aca="false">IF(SUMIF($F$22:$F$69,"介護従業者",AN22:AN69)=0,"",SUMIF($F$22:$F$69,"介護従業者",AN22:AN69))</f>
        <v/>
      </c>
      <c r="AO176" s="872" t="str">
        <f aca="false">IF(SUMIF($F$22:$F$69,"介護従業者",AO22:AO69)=0,"",SUMIF($F$22:$F$69,"介護従業者",AO22:AO69))</f>
        <v/>
      </c>
      <c r="AP176" s="870" t="str">
        <f aca="false">IF(SUMIF($F$22:$F$69,"介護従業者",AP22:AP69)=0,"",SUMIF($F$22:$F$69,"介護従業者",AP22:AP69))</f>
        <v/>
      </c>
      <c r="AQ176" s="871" t="str">
        <f aca="false">IF(SUMIF($F$22:$F$69,"介護従業者",AQ22:AQ69)=0,"",SUMIF($F$22:$F$69,"介護従業者",AQ22:AQ69))</f>
        <v/>
      </c>
      <c r="AR176" s="871" t="str">
        <f aca="false">IF(SUMIF($F$22:$F$69,"介護従業者",AR22:AR69)=0,"",SUMIF($F$22:$F$69,"介護従業者",AR22:AR69))</f>
        <v/>
      </c>
      <c r="AS176" s="871" t="str">
        <f aca="false">IF(SUMIF($F$22:$F$69,"介護従業者",AS22:AS69)=0,"",SUMIF($F$22:$F$69,"介護従業者",AS22:AS69))</f>
        <v/>
      </c>
      <c r="AT176" s="871" t="str">
        <f aca="false">IF(SUMIF($F$22:$F$69,"介護従業者",AT22:AT69)=0,"",SUMIF($F$22:$F$69,"介護従業者",AT22:AT69))</f>
        <v/>
      </c>
      <c r="AU176" s="871" t="str">
        <f aca="false">IF(SUMIF($F$22:$F$69,"介護従業者",AU22:AU69)=0,"",SUMIF($F$22:$F$69,"介護従業者",AU22:AU69))</f>
        <v/>
      </c>
      <c r="AV176" s="872" t="str">
        <f aca="false">IF(SUMIF($F$22:$F$69,"介護従業者",AV22:AV69)=0,"",SUMIF($F$22:$F$69,"介護従業者",AV22:AV69))</f>
        <v/>
      </c>
      <c r="AW176" s="870" t="str">
        <f aca="false">IF(SUMIF($F$22:$F$69,"介護従業者",AW22:AW69)=0,"",SUMIF($F$22:$F$69,"介護従業者",AW22:AW69))</f>
        <v/>
      </c>
      <c r="AX176" s="871" t="str">
        <f aca="false">IF(SUMIF($F$22:$F$69,"介護従業者",AX22:AX69)=0,"",SUMIF($F$22:$F$69,"介護従業者",AX22:AX69))</f>
        <v/>
      </c>
      <c r="AY176" s="871" t="str">
        <f aca="false">IF(SUMIF($F$22:$F$69,"介護従業者",AY22:AY69)=0,"",SUMIF($F$22:$F$69,"介護従業者",AY22:AY69))</f>
        <v/>
      </c>
      <c r="AZ176" s="873" t="n">
        <f aca="false">IF($BC$4="４週",SUM(U176:AV176),IF($BC$4="暦月",SUM(U176:AY176),""))</f>
        <v>0</v>
      </c>
      <c r="BA176" s="873"/>
      <c r="BB176" s="861"/>
      <c r="BC176" s="861"/>
      <c r="BD176" s="861"/>
      <c r="BE176" s="861"/>
      <c r="BF176" s="861"/>
      <c r="BG176" s="861"/>
      <c r="BH176" s="861"/>
    </row>
    <row r="177" customFormat="false" ht="20.25" hidden="false" customHeight="true" outlineLevel="0" collapsed="false">
      <c r="B177" s="874" t="s">
        <v>679</v>
      </c>
      <c r="C177" s="874"/>
      <c r="D177" s="874"/>
      <c r="E177" s="874"/>
      <c r="F177" s="874"/>
      <c r="G177" s="874"/>
      <c r="H177" s="874"/>
      <c r="I177" s="874"/>
      <c r="J177" s="874"/>
      <c r="K177" s="874"/>
      <c r="L177" s="874"/>
      <c r="M177" s="874"/>
      <c r="N177" s="874"/>
      <c r="O177" s="874"/>
      <c r="P177" s="874"/>
      <c r="Q177" s="874"/>
      <c r="R177" s="874"/>
      <c r="S177" s="874"/>
      <c r="T177" s="874"/>
      <c r="U177" s="875" t="str">
        <f aca="false">IF(SUMIF($G$22:$G$69,"介護従業者",U22:U69)=0,"",SUMIF($G$22:$G$69,"介護従業者",U22:U69))</f>
        <v/>
      </c>
      <c r="V177" s="876" t="str">
        <f aca="false">IF(SUMIF($G$22:$G$69,"介護従業者",V22:V69)=0,"",SUMIF($G$22:$G$69,"介護従業者",V22:V69))</f>
        <v/>
      </c>
      <c r="W177" s="876" t="str">
        <f aca="false">IF(SUMIF($G$22:$G$69,"介護従業者",W22:W69)=0,"",SUMIF($G$22:$G$69,"介護従業者",W22:W69))</f>
        <v/>
      </c>
      <c r="X177" s="876" t="str">
        <f aca="false">IF(SUMIF($G$22:$G$69,"介護従業者",X22:X69)=0,"",SUMIF($G$22:$G$69,"介護従業者",X22:X69))</f>
        <v/>
      </c>
      <c r="Y177" s="876" t="str">
        <f aca="false">IF(SUMIF($G$22:$G$69,"介護従業者",Y22:Y69)=0,"",SUMIF($G$22:$G$69,"介護従業者",Y22:Y69))</f>
        <v/>
      </c>
      <c r="Z177" s="876" t="str">
        <f aca="false">IF(SUMIF($G$22:$G$69,"介護従業者",Z22:Z69)=0,"",SUMIF($G$22:$G$69,"介護従業者",Z22:Z69))</f>
        <v/>
      </c>
      <c r="AA177" s="877" t="str">
        <f aca="false">IF(SUMIF($G$22:$G$69,"介護従業者",AA22:AA69)=0,"",SUMIF($G$22:$G$69,"介護従業者",AA22:AA69))</f>
        <v/>
      </c>
      <c r="AB177" s="878" t="str">
        <f aca="false">IF(SUMIF($G$22:$G$69,"介護従業者",AB22:AB69)=0,"",SUMIF($G$22:$G$69,"介護従業者",AB22:AB69))</f>
        <v/>
      </c>
      <c r="AC177" s="876" t="str">
        <f aca="false">IF(SUMIF($G$22:$G$69,"介護従業者",AC22:AC69)=0,"",SUMIF($G$22:$G$69,"介護従業者",AC22:AC69))</f>
        <v/>
      </c>
      <c r="AD177" s="876" t="str">
        <f aca="false">IF(SUMIF($G$22:$G$69,"介護従業者",AD22:AD69)=0,"",SUMIF($G$22:$G$69,"介護従業者",AD22:AD69))</f>
        <v/>
      </c>
      <c r="AE177" s="876" t="str">
        <f aca="false">IF(SUMIF($G$22:$G$69,"介護従業者",AE22:AE69)=0,"",SUMIF($G$22:$G$69,"介護従業者",AE22:AE69))</f>
        <v/>
      </c>
      <c r="AF177" s="876" t="str">
        <f aca="false">IF(SUMIF($G$22:$G$69,"介護従業者",AF22:AF69)=0,"",SUMIF($G$22:$G$69,"介護従業者",AF22:AF69))</f>
        <v/>
      </c>
      <c r="AG177" s="876" t="str">
        <f aca="false">IF(SUMIF($G$22:$G$69,"介護従業者",AG22:AG69)=0,"",SUMIF($G$22:$G$69,"介護従業者",AG22:AG69))</f>
        <v/>
      </c>
      <c r="AH177" s="877" t="str">
        <f aca="false">IF(SUMIF($G$22:$G$69,"介護従業者",AH22:AH69)=0,"",SUMIF($G$22:$G$69,"介護従業者",AH22:AH69))</f>
        <v/>
      </c>
      <c r="AI177" s="878" t="str">
        <f aca="false">IF(SUMIF($G$22:$G$69,"介護従業者",AI22:AI69)=0,"",SUMIF($G$22:$G$69,"介護従業者",AI22:AI69))</f>
        <v/>
      </c>
      <c r="AJ177" s="876" t="str">
        <f aca="false">IF(SUMIF($G$22:$G$69,"介護従業者",AJ22:AJ69)=0,"",SUMIF($G$22:$G$69,"介護従業者",AJ22:AJ69))</f>
        <v/>
      </c>
      <c r="AK177" s="876" t="str">
        <f aca="false">IF(SUMIF($G$22:$G$69,"介護従業者",AK22:AK69)=0,"",SUMIF($G$22:$G$69,"介護従業者",AK22:AK69))</f>
        <v/>
      </c>
      <c r="AL177" s="876" t="str">
        <f aca="false">IF(SUMIF($G$22:$G$69,"介護従業者",AL22:AL69)=0,"",SUMIF($G$22:$G$69,"介護従業者",AL22:AL69))</f>
        <v/>
      </c>
      <c r="AM177" s="876" t="str">
        <f aca="false">IF(SUMIF($G$22:$G$69,"介護従業者",AM22:AM69)=0,"",SUMIF($G$22:$G$69,"介護従業者",AM22:AM69))</f>
        <v/>
      </c>
      <c r="AN177" s="876" t="str">
        <f aca="false">IF(SUMIF($G$22:$G$69,"介護従業者",AN22:AN69)=0,"",SUMIF($G$22:$G$69,"介護従業者",AN22:AN69))</f>
        <v/>
      </c>
      <c r="AO177" s="877" t="str">
        <f aca="false">IF(SUMIF($G$22:$G$69,"介護従業者",AO22:AO69)=0,"",SUMIF($G$22:$G$69,"介護従業者",AO22:AO69))</f>
        <v/>
      </c>
      <c r="AP177" s="878" t="str">
        <f aca="false">IF(SUMIF($G$22:$G$69,"介護従業者",AP22:AP69)=0,"",SUMIF($G$22:$G$69,"介護従業者",AP22:AP69))</f>
        <v/>
      </c>
      <c r="AQ177" s="876" t="str">
        <f aca="false">IF(SUMIF($G$22:$G$69,"介護従業者",AQ22:AQ69)=0,"",SUMIF($G$22:$G$69,"介護従業者",AQ22:AQ69))</f>
        <v/>
      </c>
      <c r="AR177" s="876" t="str">
        <f aca="false">IF(SUMIF($G$22:$G$69,"介護従業者",AR22:AR69)=0,"",SUMIF($G$22:$G$69,"介護従業者",AR22:AR69))</f>
        <v/>
      </c>
      <c r="AS177" s="876" t="str">
        <f aca="false">IF(SUMIF($G$22:$G$69,"介護従業者",AS22:AS69)=0,"",SUMIF($G$22:$G$69,"介護従業者",AS22:AS69))</f>
        <v/>
      </c>
      <c r="AT177" s="876" t="str">
        <f aca="false">IF(SUMIF($G$22:$G$69,"介護従業者",AT22:AT69)=0,"",SUMIF($G$22:$G$69,"介護従業者",AT22:AT69))</f>
        <v/>
      </c>
      <c r="AU177" s="876" t="str">
        <f aca="false">IF(SUMIF($G$22:$G$69,"介護従業者",AU22:AU69)=0,"",SUMIF($G$22:$G$69,"介護従業者",AU22:AU69))</f>
        <v/>
      </c>
      <c r="AV177" s="877" t="str">
        <f aca="false">IF(SUMIF($G$22:$G$69,"介護従業者",AV22:AV69)=0,"",SUMIF($G$22:$G$69,"介護従業者",AV22:AV69))</f>
        <v/>
      </c>
      <c r="AW177" s="878" t="str">
        <f aca="false">IF(SUMIF($G$22:$G$69,"介護従業者",AW22:AW69)=0,"",SUMIF($G$22:$G$69,"介護従業者",AW22:AW69))</f>
        <v/>
      </c>
      <c r="AX177" s="876" t="str">
        <f aca="false">IF(SUMIF($G$22:$G$69,"介護従業者",AX22:AX69)=0,"",SUMIF($G$22:$G$69,"介護従業者",AX22:AX69))</f>
        <v/>
      </c>
      <c r="AY177" s="879" t="str">
        <f aca="false">IF(SUMIF($G$22:$G$69,"介護従業者",AY22:AY69)=0,"",SUMIF($G$22:$G$69,"介護従業者",AY22:AY69))</f>
        <v/>
      </c>
      <c r="AZ177" s="880" t="n">
        <f aca="false">IF($BC$4="４週",SUM(U177:AV177),IF($BC$4="暦月",SUM(U177:AY177),""))</f>
        <v>0</v>
      </c>
      <c r="BA177" s="880"/>
      <c r="BB177" s="861"/>
      <c r="BC177" s="861"/>
      <c r="BD177" s="861"/>
      <c r="BE177" s="861"/>
      <c r="BF177" s="861"/>
      <c r="BG177" s="861"/>
      <c r="BH177" s="861"/>
    </row>
    <row r="178" s="828" customFormat="true" ht="20.25" hidden="false" customHeight="true" outlineLevel="0" collapsed="false">
      <c r="C178" s="829"/>
      <c r="D178" s="829"/>
      <c r="E178" s="829"/>
      <c r="F178" s="829"/>
      <c r="G178" s="829"/>
      <c r="BH178" s="881"/>
    </row>
    <row r="179" customFormat="false" ht="20.25" hidden="false" customHeight="true" outlineLevel="0" collapsed="false"/>
    <row r="180" customFormat="false" ht="20.25" hidden="false" customHeight="true" outlineLevel="0" collapsed="false"/>
    <row r="181" customFormat="false" ht="20.25" hidden="false" customHeight="true" outlineLevel="0" collapsed="false"/>
    <row r="182" customFormat="false" ht="20.25" hidden="false" customHeight="true" outlineLevel="0" collapsed="false"/>
    <row r="183" customFormat="false" ht="20.25" hidden="false" customHeight="true" outlineLevel="0" collapsed="false"/>
    <row r="184" customFormat="false" ht="20.25" hidden="false" customHeight="true" outlineLevel="0" collapsed="false"/>
    <row r="185" customFormat="false" ht="20.25" hidden="false" customHeight="true" outlineLevel="0" collapsed="false"/>
    <row r="186" customFormat="false" ht="20.25" hidden="false" customHeight="true" outlineLevel="0" collapsed="false"/>
    <row r="187" customFormat="false" ht="20.25" hidden="false" customHeight="true" outlineLevel="0" collapsed="false"/>
    <row r="188" customFormat="false" ht="20.25" hidden="false" customHeight="true" outlineLevel="0" collapsed="false"/>
    <row r="189" customFormat="false" ht="20.25" hidden="false" customHeight="true" outlineLevel="0" collapsed="false"/>
    <row r="190" customFormat="false" ht="20.25" hidden="false" customHeight="true" outlineLevel="0" collapsed="false"/>
    <row r="191" customFormat="false" ht="20.25" hidden="false" customHeight="true" outlineLevel="0" collapsed="false"/>
    <row r="192" customFormat="false" ht="20.25" hidden="false" customHeight="true" outlineLevel="0" collapsed="false"/>
    <row r="193" customFormat="false" ht="20.25" hidden="false" customHeight="true" outlineLevel="0" collapsed="false"/>
    <row r="194" customFormat="false" ht="20.25" hidden="false" customHeight="true" outlineLevel="0" collapsed="false"/>
    <row r="195" customFormat="false" ht="20.25" hidden="false" customHeight="true" outlineLevel="0" collapsed="false"/>
    <row r="196" customFormat="false" ht="20.25" hidden="false" customHeight="true" outlineLevel="0" collapsed="false"/>
    <row r="197" customFormat="false" ht="20.25" hidden="false" customHeight="true" outlineLevel="0" collapsed="false"/>
    <row r="198" customFormat="false" ht="20.25" hidden="false" customHeight="true" outlineLevel="0" collapsed="false"/>
    <row r="199" customFormat="false" ht="20.25" hidden="false" customHeight="true" outlineLevel="0" collapsed="false"/>
    <row r="200" customFormat="false" ht="20.25" hidden="false" customHeight="true" outlineLevel="0" collapsed="false"/>
    <row r="201" customFormat="false" ht="20.25" hidden="false" customHeight="true" outlineLevel="0" collapsed="false"/>
    <row r="202" customFormat="false" ht="20.25" hidden="false" customHeight="true" outlineLevel="0" collapsed="false"/>
    <row r="203" customFormat="false" ht="20.25" hidden="false" customHeight="true" outlineLevel="0" collapsed="false"/>
    <row r="204" customFormat="false" ht="20.25" hidden="false" customHeight="true" outlineLevel="0" collapsed="false"/>
    <row r="205" customFormat="false" ht="20.25" hidden="false" customHeight="true" outlineLevel="0" collapsed="false"/>
    <row r="232" customFormat="false" ht="14.25" hidden="false" customHeight="false" outlineLevel="0" collapsed="false">
      <c r="C232" s="739"/>
      <c r="D232" s="739"/>
      <c r="E232" s="739"/>
      <c r="F232" s="739"/>
      <c r="G232" s="739"/>
      <c r="H232" s="739"/>
      <c r="I232" s="882"/>
      <c r="J232" s="882"/>
      <c r="K232" s="882"/>
      <c r="L232" s="882"/>
      <c r="M232" s="882"/>
      <c r="N232" s="882"/>
      <c r="O232" s="882"/>
      <c r="P232" s="882"/>
      <c r="Q232" s="882"/>
      <c r="R232" s="882"/>
      <c r="S232" s="882"/>
      <c r="T232" s="882"/>
      <c r="U232" s="882"/>
      <c r="V232" s="882"/>
      <c r="W232" s="882"/>
      <c r="X232" s="882"/>
      <c r="Y232" s="882"/>
      <c r="Z232" s="882"/>
      <c r="AA232" s="882"/>
      <c r="AB232" s="882"/>
      <c r="AC232" s="882"/>
      <c r="AD232" s="882"/>
      <c r="AE232" s="882"/>
      <c r="AF232" s="882"/>
      <c r="AG232" s="882"/>
      <c r="AH232" s="882"/>
      <c r="AI232" s="882"/>
      <c r="AJ232" s="882"/>
      <c r="AK232" s="882"/>
      <c r="AL232" s="882"/>
      <c r="AM232" s="882"/>
      <c r="AN232" s="882"/>
      <c r="AO232" s="882"/>
      <c r="AP232" s="882"/>
      <c r="AQ232" s="882"/>
      <c r="AR232" s="882"/>
      <c r="AS232" s="882"/>
      <c r="AT232" s="882"/>
      <c r="AU232" s="882"/>
      <c r="AV232" s="882"/>
      <c r="AW232" s="882"/>
      <c r="AX232" s="882"/>
      <c r="AY232" s="882"/>
      <c r="AZ232" s="882"/>
      <c r="BA232" s="882"/>
      <c r="BB232" s="882"/>
      <c r="BC232" s="882"/>
      <c r="BD232" s="882"/>
      <c r="BE232" s="882"/>
    </row>
    <row r="233" customFormat="false" ht="14.25" hidden="false" customHeight="false" outlineLevel="0" collapsed="false">
      <c r="C233" s="739"/>
      <c r="D233" s="739"/>
      <c r="E233" s="739"/>
      <c r="F233" s="739"/>
      <c r="G233" s="739"/>
      <c r="H233" s="739"/>
      <c r="I233" s="882"/>
      <c r="J233" s="882"/>
      <c r="K233" s="882"/>
      <c r="L233" s="882"/>
      <c r="M233" s="882"/>
      <c r="N233" s="882"/>
      <c r="O233" s="882"/>
      <c r="P233" s="882"/>
      <c r="Q233" s="882"/>
      <c r="R233" s="882"/>
      <c r="S233" s="882"/>
      <c r="T233" s="882"/>
      <c r="U233" s="882"/>
      <c r="V233" s="882"/>
      <c r="W233" s="882"/>
      <c r="X233" s="882"/>
      <c r="Y233" s="882"/>
      <c r="Z233" s="882"/>
      <c r="AA233" s="882"/>
      <c r="AB233" s="882"/>
      <c r="AC233" s="882"/>
      <c r="AD233" s="882"/>
      <c r="AE233" s="882"/>
      <c r="AF233" s="882"/>
      <c r="AG233" s="882"/>
      <c r="AH233" s="882"/>
      <c r="AI233" s="882"/>
      <c r="AJ233" s="882"/>
      <c r="AK233" s="882"/>
      <c r="AL233" s="882"/>
      <c r="AM233" s="882"/>
      <c r="AN233" s="882"/>
      <c r="AO233" s="882"/>
      <c r="AP233" s="882"/>
      <c r="AQ233" s="882"/>
      <c r="AR233" s="882"/>
      <c r="AS233" s="882"/>
      <c r="AT233" s="882"/>
      <c r="AU233" s="882"/>
      <c r="AV233" s="882"/>
      <c r="AW233" s="882"/>
      <c r="AX233" s="882"/>
      <c r="AY233" s="882"/>
      <c r="AZ233" s="882"/>
      <c r="BA233" s="882"/>
      <c r="BB233" s="882"/>
      <c r="BC233" s="882"/>
      <c r="BD233" s="882"/>
      <c r="BE233" s="882"/>
    </row>
    <row r="234" customFormat="false" ht="14.25" hidden="false" customHeight="false" outlineLevel="0" collapsed="false">
      <c r="C234" s="883"/>
      <c r="D234" s="883"/>
      <c r="E234" s="883"/>
      <c r="F234" s="883"/>
      <c r="G234" s="883"/>
      <c r="H234" s="883"/>
      <c r="I234" s="739"/>
      <c r="J234" s="739"/>
    </row>
    <row r="235" customFormat="false" ht="14.25" hidden="false" customHeight="false" outlineLevel="0" collapsed="false">
      <c r="C235" s="883"/>
      <c r="D235" s="883"/>
      <c r="E235" s="883"/>
      <c r="F235" s="883"/>
      <c r="G235" s="883"/>
      <c r="H235" s="883"/>
      <c r="I235" s="739"/>
      <c r="J235" s="739"/>
    </row>
    <row r="236" customFormat="false" ht="14.25" hidden="false" customHeight="false" outlineLevel="0" collapsed="false">
      <c r="C236" s="739"/>
      <c r="D236" s="739"/>
      <c r="E236" s="739"/>
      <c r="F236" s="739"/>
      <c r="G236" s="739"/>
      <c r="H236" s="739"/>
    </row>
    <row r="237" customFormat="false" ht="14.25" hidden="false" customHeight="false" outlineLevel="0" collapsed="false">
      <c r="C237" s="739"/>
      <c r="D237" s="739"/>
      <c r="E237" s="739"/>
      <c r="F237" s="739"/>
      <c r="G237" s="739"/>
      <c r="H237" s="739"/>
    </row>
    <row r="238" customFormat="false" ht="14.25" hidden="false" customHeight="false" outlineLevel="0" collapsed="false">
      <c r="C238" s="739"/>
      <c r="D238" s="739"/>
      <c r="E238" s="739"/>
      <c r="F238" s="739"/>
      <c r="G238" s="739"/>
      <c r="H238" s="739"/>
    </row>
    <row r="239" customFormat="false" ht="14.25" hidden="false" customHeight="false" outlineLevel="0" collapsed="false">
      <c r="C239" s="739"/>
      <c r="D239" s="739"/>
      <c r="E239" s="739"/>
      <c r="F239" s="739"/>
      <c r="G239" s="739"/>
      <c r="H239" s="739"/>
    </row>
  </sheetData>
  <mergeCells count="590">
    <mergeCell ref="AR2:BG2"/>
    <mergeCell ref="AA3:AB3"/>
    <mergeCell ref="AD3:AE3"/>
    <mergeCell ref="AH3:AI3"/>
    <mergeCell ref="AR3:BG3"/>
    <mergeCell ref="BC4:BF4"/>
    <mergeCell ref="BC5:BF5"/>
    <mergeCell ref="AY7:AZ7"/>
    <mergeCell ref="BC7:BD7"/>
    <mergeCell ref="BC9:BD9"/>
    <mergeCell ref="BC11:BD11"/>
    <mergeCell ref="U13:V13"/>
    <mergeCell ref="BB14:BD14"/>
    <mergeCell ref="BF14:BH14"/>
    <mergeCell ref="BB15:BD15"/>
    <mergeCell ref="BF15:BH15"/>
    <mergeCell ref="B17:B21"/>
    <mergeCell ref="C17:E21"/>
    <mergeCell ref="H17:H21"/>
    <mergeCell ref="I17:L21"/>
    <mergeCell ref="M17:O21"/>
    <mergeCell ref="P17:T21"/>
    <mergeCell ref="AZ17:BA21"/>
    <mergeCell ref="BB17:BC21"/>
    <mergeCell ref="BD17:BH21"/>
    <mergeCell ref="U18:AA18"/>
    <mergeCell ref="AB18:AH18"/>
    <mergeCell ref="AI18:AO18"/>
    <mergeCell ref="AP18:AV18"/>
    <mergeCell ref="AW18:AY18"/>
    <mergeCell ref="C22:E24"/>
    <mergeCell ref="H22:H24"/>
    <mergeCell ref="I22:L24"/>
    <mergeCell ref="M22:O24"/>
    <mergeCell ref="AZ22:BA22"/>
    <mergeCell ref="BB22:BC22"/>
    <mergeCell ref="BD22:BH24"/>
    <mergeCell ref="AZ23:BA23"/>
    <mergeCell ref="BB23:BC23"/>
    <mergeCell ref="AZ24:BA24"/>
    <mergeCell ref="BB24:BC24"/>
    <mergeCell ref="C25:E27"/>
    <mergeCell ref="H25:H27"/>
    <mergeCell ref="I25:L27"/>
    <mergeCell ref="M25:O27"/>
    <mergeCell ref="AZ25:BA25"/>
    <mergeCell ref="BB25:BC25"/>
    <mergeCell ref="BD25:BH27"/>
    <mergeCell ref="AZ26:BA26"/>
    <mergeCell ref="BB26:BC26"/>
    <mergeCell ref="AZ27:BA27"/>
    <mergeCell ref="BB27:BC27"/>
    <mergeCell ref="C28:E30"/>
    <mergeCell ref="H28:H30"/>
    <mergeCell ref="I28:L30"/>
    <mergeCell ref="M28:O30"/>
    <mergeCell ref="AZ28:BA28"/>
    <mergeCell ref="BB28:BC28"/>
    <mergeCell ref="BD28:BH30"/>
    <mergeCell ref="AZ29:BA29"/>
    <mergeCell ref="BB29:BC29"/>
    <mergeCell ref="AZ30:BA30"/>
    <mergeCell ref="BB30:BC30"/>
    <mergeCell ref="C31:E33"/>
    <mergeCell ref="H31:H33"/>
    <mergeCell ref="I31:L33"/>
    <mergeCell ref="M31:O33"/>
    <mergeCell ref="AZ31:BA31"/>
    <mergeCell ref="BB31:BC31"/>
    <mergeCell ref="BD31:BH33"/>
    <mergeCell ref="AZ32:BA32"/>
    <mergeCell ref="BB32:BC32"/>
    <mergeCell ref="AZ33:BA33"/>
    <mergeCell ref="BB33:BC33"/>
    <mergeCell ref="C34:E36"/>
    <mergeCell ref="H34:H36"/>
    <mergeCell ref="I34:L36"/>
    <mergeCell ref="M34:O36"/>
    <mergeCell ref="AZ34:BA34"/>
    <mergeCell ref="BB34:BC34"/>
    <mergeCell ref="BD34:BH36"/>
    <mergeCell ref="AZ35:BA35"/>
    <mergeCell ref="BB35:BC35"/>
    <mergeCell ref="AZ36:BA36"/>
    <mergeCell ref="BB36:BC36"/>
    <mergeCell ref="C37:E39"/>
    <mergeCell ref="H37:H39"/>
    <mergeCell ref="I37:L39"/>
    <mergeCell ref="M37:O39"/>
    <mergeCell ref="AZ37:BA37"/>
    <mergeCell ref="BB37:BC37"/>
    <mergeCell ref="BD37:BH39"/>
    <mergeCell ref="AZ38:BA38"/>
    <mergeCell ref="BB38:BC38"/>
    <mergeCell ref="AZ39:BA39"/>
    <mergeCell ref="BB39:BC39"/>
    <mergeCell ref="C40:E42"/>
    <mergeCell ref="H40:H42"/>
    <mergeCell ref="I40:L42"/>
    <mergeCell ref="M40:O42"/>
    <mergeCell ref="AZ40:BA40"/>
    <mergeCell ref="BB40:BC40"/>
    <mergeCell ref="BD40:BH42"/>
    <mergeCell ref="AZ41:BA41"/>
    <mergeCell ref="BB41:BC41"/>
    <mergeCell ref="AZ42:BA42"/>
    <mergeCell ref="BB42:BC42"/>
    <mergeCell ref="C43:E45"/>
    <mergeCell ref="H43:H45"/>
    <mergeCell ref="I43:L45"/>
    <mergeCell ref="M43:O45"/>
    <mergeCell ref="AZ43:BA43"/>
    <mergeCell ref="BB43:BC43"/>
    <mergeCell ref="BD43:BH45"/>
    <mergeCell ref="AZ44:BA44"/>
    <mergeCell ref="BB44:BC44"/>
    <mergeCell ref="AZ45:BA45"/>
    <mergeCell ref="BB45:BC45"/>
    <mergeCell ref="C46:E48"/>
    <mergeCell ref="H46:H48"/>
    <mergeCell ref="I46:L48"/>
    <mergeCell ref="M46:O48"/>
    <mergeCell ref="AZ46:BA46"/>
    <mergeCell ref="BB46:BC46"/>
    <mergeCell ref="BD46:BH48"/>
    <mergeCell ref="AZ47:BA47"/>
    <mergeCell ref="BB47:BC47"/>
    <mergeCell ref="AZ48:BA48"/>
    <mergeCell ref="BB48:BC48"/>
    <mergeCell ref="C49:E51"/>
    <mergeCell ref="H49:H51"/>
    <mergeCell ref="I49:L51"/>
    <mergeCell ref="M49:O51"/>
    <mergeCell ref="AZ49:BA49"/>
    <mergeCell ref="BB49:BC49"/>
    <mergeCell ref="BD49:BH51"/>
    <mergeCell ref="AZ50:BA50"/>
    <mergeCell ref="BB50:BC50"/>
    <mergeCell ref="AZ51:BA51"/>
    <mergeCell ref="BB51:BC51"/>
    <mergeCell ref="C52:E54"/>
    <mergeCell ref="H52:H54"/>
    <mergeCell ref="I52:L54"/>
    <mergeCell ref="M52:O54"/>
    <mergeCell ref="AZ52:BA52"/>
    <mergeCell ref="BB52:BC52"/>
    <mergeCell ref="BD52:BH54"/>
    <mergeCell ref="AZ53:BA53"/>
    <mergeCell ref="BB53:BC53"/>
    <mergeCell ref="AZ54:BA54"/>
    <mergeCell ref="BB54:BC54"/>
    <mergeCell ref="C55:E57"/>
    <mergeCell ref="H55:H57"/>
    <mergeCell ref="I55:L57"/>
    <mergeCell ref="M55:O57"/>
    <mergeCell ref="AZ55:BA55"/>
    <mergeCell ref="BB55:BC55"/>
    <mergeCell ref="BD55:BH57"/>
    <mergeCell ref="AZ56:BA56"/>
    <mergeCell ref="BB56:BC56"/>
    <mergeCell ref="AZ57:BA57"/>
    <mergeCell ref="BB57:BC57"/>
    <mergeCell ref="C58:E60"/>
    <mergeCell ref="H58:H60"/>
    <mergeCell ref="I58:L60"/>
    <mergeCell ref="M58:O60"/>
    <mergeCell ref="AZ58:BA58"/>
    <mergeCell ref="BB58:BC58"/>
    <mergeCell ref="BD58:BH60"/>
    <mergeCell ref="AZ59:BA59"/>
    <mergeCell ref="BB59:BC59"/>
    <mergeCell ref="AZ60:BA60"/>
    <mergeCell ref="BB60:BC60"/>
    <mergeCell ref="C61:E63"/>
    <mergeCell ref="H61:H63"/>
    <mergeCell ref="I61:L63"/>
    <mergeCell ref="M61:O63"/>
    <mergeCell ref="AZ61:BA61"/>
    <mergeCell ref="BB61:BC61"/>
    <mergeCell ref="BD61:BH63"/>
    <mergeCell ref="AZ62:BA62"/>
    <mergeCell ref="BB62:BC62"/>
    <mergeCell ref="AZ63:BA63"/>
    <mergeCell ref="BB63:BC63"/>
    <mergeCell ref="C64:E66"/>
    <mergeCell ref="H64:H66"/>
    <mergeCell ref="I64:L66"/>
    <mergeCell ref="M64:O66"/>
    <mergeCell ref="AZ64:BA64"/>
    <mergeCell ref="BB64:BC64"/>
    <mergeCell ref="BD64:BH66"/>
    <mergeCell ref="AZ65:BA65"/>
    <mergeCell ref="BB65:BC65"/>
    <mergeCell ref="AZ66:BA66"/>
    <mergeCell ref="BB66:BC66"/>
    <mergeCell ref="C67:E69"/>
    <mergeCell ref="H67:H69"/>
    <mergeCell ref="I67:L69"/>
    <mergeCell ref="M67:O69"/>
    <mergeCell ref="AZ67:BA67"/>
    <mergeCell ref="BB67:BC67"/>
    <mergeCell ref="BD67:BH69"/>
    <mergeCell ref="AZ68:BA68"/>
    <mergeCell ref="BB68:BC68"/>
    <mergeCell ref="AZ69:BA69"/>
    <mergeCell ref="BB69:BC69"/>
    <mergeCell ref="C70:E72"/>
    <mergeCell ref="H70:H72"/>
    <mergeCell ref="I70:L72"/>
    <mergeCell ref="M70:O72"/>
    <mergeCell ref="AZ70:BA70"/>
    <mergeCell ref="BB70:BC70"/>
    <mergeCell ref="BD70:BH72"/>
    <mergeCell ref="AZ71:BA71"/>
    <mergeCell ref="BB71:BC71"/>
    <mergeCell ref="AZ72:BA72"/>
    <mergeCell ref="BB72:BC72"/>
    <mergeCell ref="C73:E75"/>
    <mergeCell ref="H73:H75"/>
    <mergeCell ref="I73:L75"/>
    <mergeCell ref="M73:O75"/>
    <mergeCell ref="AZ73:BA73"/>
    <mergeCell ref="BB73:BC73"/>
    <mergeCell ref="BD73:BH75"/>
    <mergeCell ref="AZ74:BA74"/>
    <mergeCell ref="BB74:BC74"/>
    <mergeCell ref="AZ75:BA75"/>
    <mergeCell ref="BB75:BC75"/>
    <mergeCell ref="C76:E78"/>
    <mergeCell ref="H76:H78"/>
    <mergeCell ref="I76:L78"/>
    <mergeCell ref="M76:O78"/>
    <mergeCell ref="AZ76:BA76"/>
    <mergeCell ref="BB76:BC76"/>
    <mergeCell ref="BD76:BH78"/>
    <mergeCell ref="AZ77:BA77"/>
    <mergeCell ref="BB77:BC77"/>
    <mergeCell ref="AZ78:BA78"/>
    <mergeCell ref="BB78:BC78"/>
    <mergeCell ref="C79:E81"/>
    <mergeCell ref="H79:H81"/>
    <mergeCell ref="I79:L81"/>
    <mergeCell ref="M79:O81"/>
    <mergeCell ref="AZ79:BA79"/>
    <mergeCell ref="BB79:BC79"/>
    <mergeCell ref="BD79:BH81"/>
    <mergeCell ref="AZ80:BA80"/>
    <mergeCell ref="BB80:BC80"/>
    <mergeCell ref="AZ81:BA81"/>
    <mergeCell ref="BB81:BC81"/>
    <mergeCell ref="C82:E84"/>
    <mergeCell ref="H82:H84"/>
    <mergeCell ref="I82:L84"/>
    <mergeCell ref="M82:O84"/>
    <mergeCell ref="AZ82:BA82"/>
    <mergeCell ref="BB82:BC82"/>
    <mergeCell ref="BD82:BH84"/>
    <mergeCell ref="AZ83:BA83"/>
    <mergeCell ref="BB83:BC83"/>
    <mergeCell ref="AZ84:BA84"/>
    <mergeCell ref="BB84:BC84"/>
    <mergeCell ref="C85:E87"/>
    <mergeCell ref="H85:H87"/>
    <mergeCell ref="I85:L87"/>
    <mergeCell ref="M85:O87"/>
    <mergeCell ref="AZ85:BA85"/>
    <mergeCell ref="BB85:BC85"/>
    <mergeCell ref="BD85:BH87"/>
    <mergeCell ref="AZ86:BA86"/>
    <mergeCell ref="BB86:BC86"/>
    <mergeCell ref="AZ87:BA87"/>
    <mergeCell ref="BB87:BC87"/>
    <mergeCell ref="C88:E90"/>
    <mergeCell ref="H88:H90"/>
    <mergeCell ref="I88:L90"/>
    <mergeCell ref="M88:O90"/>
    <mergeCell ref="AZ88:BA88"/>
    <mergeCell ref="BB88:BC88"/>
    <mergeCell ref="BD88:BH90"/>
    <mergeCell ref="AZ89:BA89"/>
    <mergeCell ref="BB89:BC89"/>
    <mergeCell ref="AZ90:BA90"/>
    <mergeCell ref="BB90:BC90"/>
    <mergeCell ref="C91:E93"/>
    <mergeCell ref="H91:H93"/>
    <mergeCell ref="I91:L93"/>
    <mergeCell ref="M91:O93"/>
    <mergeCell ref="AZ91:BA91"/>
    <mergeCell ref="BB91:BC91"/>
    <mergeCell ref="BD91:BH93"/>
    <mergeCell ref="AZ92:BA92"/>
    <mergeCell ref="BB92:BC92"/>
    <mergeCell ref="AZ93:BA93"/>
    <mergeCell ref="BB93:BC93"/>
    <mergeCell ref="C94:E96"/>
    <mergeCell ref="H94:H96"/>
    <mergeCell ref="I94:L96"/>
    <mergeCell ref="M94:O96"/>
    <mergeCell ref="AZ94:BA94"/>
    <mergeCell ref="BB94:BC94"/>
    <mergeCell ref="BD94:BH96"/>
    <mergeCell ref="AZ95:BA95"/>
    <mergeCell ref="BB95:BC95"/>
    <mergeCell ref="AZ96:BA96"/>
    <mergeCell ref="BB96:BC96"/>
    <mergeCell ref="C97:E99"/>
    <mergeCell ref="H97:H99"/>
    <mergeCell ref="I97:L99"/>
    <mergeCell ref="M97:O99"/>
    <mergeCell ref="AZ97:BA97"/>
    <mergeCell ref="BB97:BC97"/>
    <mergeCell ref="BD97:BH99"/>
    <mergeCell ref="AZ98:BA98"/>
    <mergeCell ref="BB98:BC98"/>
    <mergeCell ref="AZ99:BA99"/>
    <mergeCell ref="BB99:BC99"/>
    <mergeCell ref="C100:E102"/>
    <mergeCell ref="H100:H102"/>
    <mergeCell ref="I100:L102"/>
    <mergeCell ref="M100:O102"/>
    <mergeCell ref="AZ100:BA100"/>
    <mergeCell ref="BB100:BC100"/>
    <mergeCell ref="BD100:BH102"/>
    <mergeCell ref="AZ101:BA101"/>
    <mergeCell ref="BB101:BC101"/>
    <mergeCell ref="AZ102:BA102"/>
    <mergeCell ref="BB102:BC102"/>
    <mergeCell ref="C103:E105"/>
    <mergeCell ref="H103:H105"/>
    <mergeCell ref="I103:L105"/>
    <mergeCell ref="M103:O105"/>
    <mergeCell ref="AZ103:BA103"/>
    <mergeCell ref="BB103:BC103"/>
    <mergeCell ref="BD103:BH105"/>
    <mergeCell ref="AZ104:BA104"/>
    <mergeCell ref="BB104:BC104"/>
    <mergeCell ref="AZ105:BA105"/>
    <mergeCell ref="BB105:BC105"/>
    <mergeCell ref="C106:E108"/>
    <mergeCell ref="H106:H108"/>
    <mergeCell ref="I106:L108"/>
    <mergeCell ref="M106:O108"/>
    <mergeCell ref="AZ106:BA106"/>
    <mergeCell ref="BB106:BC106"/>
    <mergeCell ref="BD106:BH108"/>
    <mergeCell ref="AZ107:BA107"/>
    <mergeCell ref="BB107:BC107"/>
    <mergeCell ref="AZ108:BA108"/>
    <mergeCell ref="BB108:BC108"/>
    <mergeCell ref="C109:E111"/>
    <mergeCell ref="H109:H111"/>
    <mergeCell ref="I109:L111"/>
    <mergeCell ref="M109:O111"/>
    <mergeCell ref="AZ109:BA109"/>
    <mergeCell ref="BB109:BC109"/>
    <mergeCell ref="BD109:BH111"/>
    <mergeCell ref="AZ110:BA110"/>
    <mergeCell ref="BB110:BC110"/>
    <mergeCell ref="AZ111:BA111"/>
    <mergeCell ref="BB111:BC111"/>
    <mergeCell ref="C112:E114"/>
    <mergeCell ref="H112:H114"/>
    <mergeCell ref="I112:L114"/>
    <mergeCell ref="M112:O114"/>
    <mergeCell ref="AZ112:BA112"/>
    <mergeCell ref="BB112:BC112"/>
    <mergeCell ref="BD112:BH114"/>
    <mergeCell ref="AZ113:BA113"/>
    <mergeCell ref="BB113:BC113"/>
    <mergeCell ref="AZ114:BA114"/>
    <mergeCell ref="BB114:BC114"/>
    <mergeCell ref="C115:E117"/>
    <mergeCell ref="H115:H117"/>
    <mergeCell ref="I115:L117"/>
    <mergeCell ref="M115:O117"/>
    <mergeCell ref="AZ115:BA115"/>
    <mergeCell ref="BB115:BC115"/>
    <mergeCell ref="BD115:BH117"/>
    <mergeCell ref="AZ116:BA116"/>
    <mergeCell ref="BB116:BC116"/>
    <mergeCell ref="AZ117:BA117"/>
    <mergeCell ref="BB117:BC117"/>
    <mergeCell ref="C118:E120"/>
    <mergeCell ref="H118:H120"/>
    <mergeCell ref="I118:L120"/>
    <mergeCell ref="M118:O120"/>
    <mergeCell ref="AZ118:BA118"/>
    <mergeCell ref="BB118:BC118"/>
    <mergeCell ref="BD118:BH120"/>
    <mergeCell ref="AZ119:BA119"/>
    <mergeCell ref="BB119:BC119"/>
    <mergeCell ref="AZ120:BA120"/>
    <mergeCell ref="BB120:BC120"/>
    <mergeCell ref="C121:E123"/>
    <mergeCell ref="H121:H123"/>
    <mergeCell ref="I121:L123"/>
    <mergeCell ref="M121:O123"/>
    <mergeCell ref="AZ121:BA121"/>
    <mergeCell ref="BB121:BC121"/>
    <mergeCell ref="BD121:BH123"/>
    <mergeCell ref="AZ122:BA122"/>
    <mergeCell ref="BB122:BC122"/>
    <mergeCell ref="AZ123:BA123"/>
    <mergeCell ref="BB123:BC123"/>
    <mergeCell ref="C124:E126"/>
    <mergeCell ref="H124:H126"/>
    <mergeCell ref="I124:L126"/>
    <mergeCell ref="M124:O126"/>
    <mergeCell ref="AZ124:BA124"/>
    <mergeCell ref="BB124:BC124"/>
    <mergeCell ref="BD124:BH126"/>
    <mergeCell ref="AZ125:BA125"/>
    <mergeCell ref="BB125:BC125"/>
    <mergeCell ref="AZ126:BA126"/>
    <mergeCell ref="BB126:BC126"/>
    <mergeCell ref="C127:E129"/>
    <mergeCell ref="H127:H129"/>
    <mergeCell ref="I127:L129"/>
    <mergeCell ref="M127:O129"/>
    <mergeCell ref="AZ127:BA127"/>
    <mergeCell ref="BB127:BC127"/>
    <mergeCell ref="BD127:BH129"/>
    <mergeCell ref="AZ128:BA128"/>
    <mergeCell ref="BB128:BC128"/>
    <mergeCell ref="AZ129:BA129"/>
    <mergeCell ref="BB129:BC129"/>
    <mergeCell ref="C130:E132"/>
    <mergeCell ref="H130:H132"/>
    <mergeCell ref="I130:L132"/>
    <mergeCell ref="M130:O132"/>
    <mergeCell ref="AZ130:BA130"/>
    <mergeCell ref="BB130:BC130"/>
    <mergeCell ref="BD130:BH132"/>
    <mergeCell ref="AZ131:BA131"/>
    <mergeCell ref="BB131:BC131"/>
    <mergeCell ref="AZ132:BA132"/>
    <mergeCell ref="BB132:BC132"/>
    <mergeCell ref="C133:E135"/>
    <mergeCell ref="H133:H135"/>
    <mergeCell ref="I133:L135"/>
    <mergeCell ref="M133:O135"/>
    <mergeCell ref="AZ133:BA133"/>
    <mergeCell ref="BB133:BC133"/>
    <mergeCell ref="BD133:BH135"/>
    <mergeCell ref="AZ134:BA134"/>
    <mergeCell ref="BB134:BC134"/>
    <mergeCell ref="AZ135:BA135"/>
    <mergeCell ref="BB135:BC135"/>
    <mergeCell ref="C136:E138"/>
    <mergeCell ref="H136:H138"/>
    <mergeCell ref="I136:L138"/>
    <mergeCell ref="M136:O138"/>
    <mergeCell ref="AZ136:BA136"/>
    <mergeCell ref="BB136:BC136"/>
    <mergeCell ref="BD136:BH138"/>
    <mergeCell ref="AZ137:BA137"/>
    <mergeCell ref="BB137:BC137"/>
    <mergeCell ref="AZ138:BA138"/>
    <mergeCell ref="BB138:BC138"/>
    <mergeCell ref="C139:E141"/>
    <mergeCell ref="H139:H141"/>
    <mergeCell ref="I139:L141"/>
    <mergeCell ref="M139:O141"/>
    <mergeCell ref="AZ139:BA139"/>
    <mergeCell ref="BB139:BC139"/>
    <mergeCell ref="BD139:BH141"/>
    <mergeCell ref="AZ140:BA140"/>
    <mergeCell ref="BB140:BC140"/>
    <mergeCell ref="AZ141:BA141"/>
    <mergeCell ref="BB141:BC141"/>
    <mergeCell ref="C142:E144"/>
    <mergeCell ref="H142:H144"/>
    <mergeCell ref="I142:L144"/>
    <mergeCell ref="M142:O144"/>
    <mergeCell ref="AZ142:BA142"/>
    <mergeCell ref="BB142:BC142"/>
    <mergeCell ref="BD142:BH144"/>
    <mergeCell ref="AZ143:BA143"/>
    <mergeCell ref="BB143:BC143"/>
    <mergeCell ref="AZ144:BA144"/>
    <mergeCell ref="BB144:BC144"/>
    <mergeCell ref="C145:E147"/>
    <mergeCell ref="H145:H147"/>
    <mergeCell ref="I145:L147"/>
    <mergeCell ref="M145:O147"/>
    <mergeCell ref="AZ145:BA145"/>
    <mergeCell ref="BB145:BC145"/>
    <mergeCell ref="BD145:BH147"/>
    <mergeCell ref="AZ146:BA146"/>
    <mergeCell ref="BB146:BC146"/>
    <mergeCell ref="AZ147:BA147"/>
    <mergeCell ref="BB147:BC147"/>
    <mergeCell ref="C148:E150"/>
    <mergeCell ref="H148:H150"/>
    <mergeCell ref="I148:L150"/>
    <mergeCell ref="M148:O150"/>
    <mergeCell ref="AZ148:BA148"/>
    <mergeCell ref="BB148:BC148"/>
    <mergeCell ref="BD148:BH150"/>
    <mergeCell ref="AZ149:BA149"/>
    <mergeCell ref="BB149:BC149"/>
    <mergeCell ref="AZ150:BA150"/>
    <mergeCell ref="BB150:BC150"/>
    <mergeCell ref="C151:E153"/>
    <mergeCell ref="H151:H153"/>
    <mergeCell ref="I151:L153"/>
    <mergeCell ref="M151:O153"/>
    <mergeCell ref="AZ151:BA151"/>
    <mergeCell ref="BB151:BC151"/>
    <mergeCell ref="BD151:BH153"/>
    <mergeCell ref="AZ152:BA152"/>
    <mergeCell ref="BB152:BC152"/>
    <mergeCell ref="AZ153:BA153"/>
    <mergeCell ref="BB153:BC153"/>
    <mergeCell ref="C154:E156"/>
    <mergeCell ref="H154:H156"/>
    <mergeCell ref="I154:L156"/>
    <mergeCell ref="M154:O156"/>
    <mergeCell ref="AZ154:BA154"/>
    <mergeCell ref="BB154:BC154"/>
    <mergeCell ref="BD154:BH156"/>
    <mergeCell ref="AZ155:BA155"/>
    <mergeCell ref="BB155:BC155"/>
    <mergeCell ref="AZ156:BA156"/>
    <mergeCell ref="BB156:BC156"/>
    <mergeCell ref="C157:E159"/>
    <mergeCell ref="H157:H159"/>
    <mergeCell ref="I157:L159"/>
    <mergeCell ref="M157:O159"/>
    <mergeCell ref="AZ157:BA157"/>
    <mergeCell ref="BB157:BC157"/>
    <mergeCell ref="BD157:BH159"/>
    <mergeCell ref="AZ158:BA158"/>
    <mergeCell ref="BB158:BC158"/>
    <mergeCell ref="AZ159:BA159"/>
    <mergeCell ref="BB159:BC159"/>
    <mergeCell ref="C160:E162"/>
    <mergeCell ref="H160:H162"/>
    <mergeCell ref="I160:L162"/>
    <mergeCell ref="M160:O162"/>
    <mergeCell ref="AZ160:BA160"/>
    <mergeCell ref="BB160:BC160"/>
    <mergeCell ref="BD160:BH162"/>
    <mergeCell ref="AZ161:BA161"/>
    <mergeCell ref="BB161:BC161"/>
    <mergeCell ref="AZ162:BA162"/>
    <mergeCell ref="BB162:BC162"/>
    <mergeCell ref="C163:E165"/>
    <mergeCell ref="H163:H165"/>
    <mergeCell ref="I163:L165"/>
    <mergeCell ref="M163:O165"/>
    <mergeCell ref="AZ163:BA163"/>
    <mergeCell ref="BB163:BC163"/>
    <mergeCell ref="BD163:BH165"/>
    <mergeCell ref="AZ164:BA164"/>
    <mergeCell ref="BB164:BC164"/>
    <mergeCell ref="AZ165:BA165"/>
    <mergeCell ref="BB165:BC165"/>
    <mergeCell ref="C166:E168"/>
    <mergeCell ref="H166:H168"/>
    <mergeCell ref="I166:L168"/>
    <mergeCell ref="M166:O168"/>
    <mergeCell ref="AZ166:BA166"/>
    <mergeCell ref="BB166:BC166"/>
    <mergeCell ref="BD166:BH168"/>
    <mergeCell ref="AZ167:BA167"/>
    <mergeCell ref="BB167:BC167"/>
    <mergeCell ref="AZ168:BA168"/>
    <mergeCell ref="BB168:BC168"/>
    <mergeCell ref="C169:E171"/>
    <mergeCell ref="H169:H171"/>
    <mergeCell ref="I169:L171"/>
    <mergeCell ref="M169:O171"/>
    <mergeCell ref="AZ169:BA169"/>
    <mergeCell ref="BB169:BC169"/>
    <mergeCell ref="BD169:BH171"/>
    <mergeCell ref="AZ170:BA170"/>
    <mergeCell ref="BB170:BC170"/>
    <mergeCell ref="AZ171:BA171"/>
    <mergeCell ref="BB171:BC171"/>
    <mergeCell ref="B172:T172"/>
    <mergeCell ref="AZ172:BA175"/>
    <mergeCell ref="BB172:BH177"/>
    <mergeCell ref="B173:T173"/>
    <mergeCell ref="B174:T174"/>
    <mergeCell ref="B175:T175"/>
    <mergeCell ref="B176:T176"/>
    <mergeCell ref="AZ176:BA176"/>
    <mergeCell ref="B177:T177"/>
    <mergeCell ref="AZ177:BA177"/>
  </mergeCells>
  <conditionalFormatting sqref="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U171:AY171">
    <cfRule type="expression" priority="2" aboveAverage="0" equalAverage="0" bottom="0" percent="0" rank="0" text="" dxfId="2">
      <formula>OR(U$172=$B23,U$173=$B23)</formula>
    </cfRule>
  </conditionalFormatting>
  <conditionalFormatting sqref="U172:BA177 U23:BC24 U26:BC27 U29:BC30 U32:BC33 U35:BC36 U38:BC39 U41:BC42 U44:BC45 U47:BC48 U50:BC51 U53:BC54 U56:BC57 U59:BC60 U62:BC63 U65:BC66 U68:BC69 U71:BC72 U74:BC75 U77:BC78 U80:BC81 U83:BC84 U86:BC87 U89:BC90 U92:BC93 U95:BC96 U98:BC99 U101:BC102 U104:BC105 U107:BC108 U110:BC111 U113:BC114 U116:BC117 U119:BC120 U122:BC123 U125:BC126 U128:BC129 U131:BC132 U134:BC135 U137:BC138 U140:BC141 U143:BC144 U146:BC147 U149:BC150 U152:BC153 U155:BC156 U158:BC159 U161:BC162 U164:BC165 U167:BC168 U170:BC171">
    <cfRule type="expression" priority="3" aboveAverage="0" equalAverage="0" bottom="0" percent="0" rank="0" text="" dxfId="3">
      <formula>INDIRECT(ADDRESS(ROW(),COLUMN()))=TRUNC(INDIRECT(ADDRESS(ROW(),COLUMN())))</formula>
    </cfRule>
  </conditionalFormatting>
  <dataValidations count="10">
    <dataValidation allowBlank="true" error="入力可能範囲　32～40" errorStyle="stop" operator="between" showDropDown="false" showErrorMessage="true" showInputMessage="true" sqref="BC11" type="none">
      <formula1>0</formula1>
      <formula2>0</formula2>
    </dataValidation>
    <dataValidation allowBlank="true" errorStyle="stop" operator="between" showDropDown="false" showErrorMessage="false" showInputMessage="true" sqref="U22:AY22 U25:AY25 U28:AY28 U31:AY31 U34:AY34 U37:AY37 U40:AY40 U43:AY43 U46:AY46 U49:AY49 U52:AY52 U55:AY55 U58:AY58 U61:AY61 U64:AY64 U67:AY67 U70:AY70 U73:AY73 U76:AY76 U79:AY79 U82:AY82 U85:AY85 U88:AY88 U91:AY91 U94:AY94 U97:AY97 U100:AY100 U103:AY103 U106:AY106 U109:AY109 U112:AY112 U115:AY115 U118:AY118 U121:AY121 U124:AY124 U127:AY127 U130:AY130 U133:AY133 U136:AY136 U139:AY139 U142:AY142 U145:AY145 U148:AY148 U151:AY151 U154:AY154 U157:AY157 U160:AY160 U163:AY163 U166:AY166 U169:AY169" type="list">
      <formula1>シフト記号表</formula1>
      <formula2>0</formula2>
    </dataValidation>
    <dataValidation allowBlank="true" error="リストにない場合のみ、入力してください。" errorStyle="warning" operator="between" showDropDown="false" showErrorMessage="false" showInputMessage="true" sqref="I22:L171" type="list">
      <formula1>INDIRECT(C22)</formula1>
      <formula2>0</formula2>
    </dataValidation>
    <dataValidation allowBlank="true" errorStyle="stop" operator="between" showDropDown="false" showErrorMessage="false" showInputMessage="true" sqref="H22:H171" type="list">
      <formula1>"A,B,C,D"</formula1>
      <formula2>0</formula2>
    </dataValidation>
    <dataValidation allowBlank="true" errorStyle="stop" operator="between" showDropDown="false" showErrorMessage="false" showInputMessage="true" sqref="C22:E171" type="list">
      <formula1>職種</formula1>
      <formula2>0</formula2>
    </dataValidation>
    <dataValidation allowBlank="true" errorStyle="stop" operator="between" showDropDown="false" showErrorMessage="true" showInputMessage="true" sqref="BC5:BF5" type="list">
      <formula1>"予定,実績,予定・実績"</formula1>
      <formula2>0</formula2>
    </dataValidation>
    <dataValidation allowBlank="true" errorStyle="stop" operator="between" showDropDown="false" showErrorMessage="true" showInputMessage="true" sqref="AD4:AD5" type="list">
      <formula1>#ref!</formula1>
      <formula2>0</formula2>
    </dataValidation>
    <dataValidation allowBlank="true" error="入力可能範囲　32～40" errorStyle="stop" operator="between" showDropDown="false" showErrorMessage="true" showInputMessage="true" sqref="AY7:AZ7" type="decimal">
      <formula1>32</formula1>
      <formula2>40</formula2>
    </dataValidation>
    <dataValidation allowBlank="true" errorStyle="stop" operator="between" showDropDown="false" showErrorMessage="true" showInputMessage="true" sqref="BC4:BF4" type="list">
      <formula1>"４週,暦月"</formula1>
      <formula2>0</formula2>
    </dataValidation>
    <dataValidation allowBlank="true" errorStyle="stop" operator="between" showDropDown="false" showErrorMessage="false" showInputMessage="true" sqref="AR2:BG2" type="list">
      <formula1>標準様式１プルダウン・リスト!$C$4:$C$10</formula1>
      <formula2>0</formula2>
    </dataValidation>
  </dataValidations>
  <printOptions headings="false" gridLines="false" gridLinesSet="true" horizontalCentered="true" verticalCentered="false"/>
  <pageMargins left="0.157638888888889" right="0.157638888888889" top="0.433333333333333" bottom="0.551388888888889"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2" manualBreakCount="2">
    <brk id="72" man="true" max="16383" min="0"/>
    <brk id="179"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B5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T58" activeCellId="0" sqref="T58"/>
    </sheetView>
  </sheetViews>
  <sheetFormatPr defaultColWidth="10.00390625" defaultRowHeight="18.75" customHeight="false" zeroHeight="false" outlineLevelRow="0" outlineLevelCol="0"/>
  <cols>
    <col collapsed="false" customWidth="true" hidden="false" outlineLevel="0" max="1" min="1" style="885" width="1.78"/>
    <col collapsed="false" customWidth="true" hidden="false" outlineLevel="0" max="2" min="2" style="886" width="6.22"/>
    <col collapsed="false" customWidth="true" hidden="false" outlineLevel="0" max="3" min="3" style="886" width="11.78"/>
    <col collapsed="false" customWidth="true" hidden="true" outlineLevel="0" max="4" min="4" style="886" width="11.78"/>
    <col collapsed="false" customWidth="true" hidden="false" outlineLevel="0" max="5" min="5" style="886" width="3.78"/>
    <col collapsed="false" customWidth="true" hidden="false" outlineLevel="0" max="6" min="6" style="885" width="17.34"/>
    <col collapsed="false" customWidth="true" hidden="false" outlineLevel="0" max="7" min="7" style="885" width="3.78"/>
    <col collapsed="false" customWidth="true" hidden="false" outlineLevel="0" max="8" min="8" style="885" width="17.34"/>
    <col collapsed="false" customWidth="true" hidden="false" outlineLevel="0" max="9" min="9" style="885" width="3.78"/>
    <col collapsed="false" customWidth="true" hidden="false" outlineLevel="0" max="10" min="10" style="886" width="17.34"/>
    <col collapsed="false" customWidth="true" hidden="false" outlineLevel="0" max="11" min="11" style="885" width="3.78"/>
    <col collapsed="false" customWidth="true" hidden="false" outlineLevel="0" max="12" min="12" style="885" width="17.34"/>
    <col collapsed="false" customWidth="true" hidden="false" outlineLevel="0" max="13" min="13" style="885" width="5.45"/>
    <col collapsed="false" customWidth="true" hidden="false" outlineLevel="0" max="14" min="14" style="885" width="17.34"/>
    <col collapsed="false" customWidth="true" hidden="false" outlineLevel="0" max="15" min="15" style="885" width="3.78"/>
    <col collapsed="false" customWidth="true" hidden="false" outlineLevel="0" max="16" min="16" style="885" width="17.34"/>
    <col collapsed="false" customWidth="true" hidden="false" outlineLevel="0" max="17" min="17" style="885" width="3.78"/>
    <col collapsed="false" customWidth="true" hidden="false" outlineLevel="0" max="18" min="18" style="885" width="17.34"/>
    <col collapsed="false" customWidth="true" hidden="false" outlineLevel="0" max="19" min="19" style="885" width="3.78"/>
    <col collapsed="false" customWidth="true" hidden="false" outlineLevel="0" max="20" min="20" style="885" width="17.34"/>
    <col collapsed="false" customWidth="true" hidden="false" outlineLevel="0" max="21" min="21" style="885" width="3.78"/>
    <col collapsed="false" customWidth="true" hidden="false" outlineLevel="0" max="22" min="22" style="885" width="17.34"/>
    <col collapsed="false" customWidth="true" hidden="false" outlineLevel="0" max="23" min="23" style="885" width="3.78"/>
    <col collapsed="false" customWidth="true" hidden="false" outlineLevel="0" max="24" min="24" style="885" width="17.34"/>
    <col collapsed="false" customWidth="true" hidden="false" outlineLevel="0" max="25" min="25" style="885" width="3.78"/>
    <col collapsed="false" customWidth="true" hidden="false" outlineLevel="0" max="26" min="26" style="885" width="17.34"/>
    <col collapsed="false" customWidth="true" hidden="false" outlineLevel="0" max="27" min="27" style="885" width="3.78"/>
    <col collapsed="false" customWidth="true" hidden="false" outlineLevel="0" max="28" min="28" style="885" width="56.22"/>
    <col collapsed="false" customWidth="false" hidden="false" outlineLevel="0" max="16384" min="29" style="885" width="10"/>
  </cols>
  <sheetData>
    <row r="1" customFormat="false" ht="19.7" hidden="false" customHeight="false" outlineLevel="0" collapsed="false">
      <c r="B1" s="887" t="s">
        <v>680</v>
      </c>
    </row>
    <row r="2" customFormat="false" ht="19.7" hidden="false" customHeight="false" outlineLevel="0" collapsed="false">
      <c r="B2" s="888" t="s">
        <v>681</v>
      </c>
      <c r="F2" s="889"/>
      <c r="J2" s="890"/>
    </row>
    <row r="3" customFormat="false" ht="19.7" hidden="false" customHeight="false" outlineLevel="0" collapsed="false">
      <c r="B3" s="889" t="s">
        <v>682</v>
      </c>
      <c r="F3" s="890" t="s">
        <v>683</v>
      </c>
      <c r="J3" s="890"/>
    </row>
    <row r="4" customFormat="false" ht="19.7" hidden="false" customHeight="false" outlineLevel="0" collapsed="false">
      <c r="B4" s="888"/>
      <c r="F4" s="891" t="s">
        <v>684</v>
      </c>
      <c r="G4" s="891"/>
      <c r="H4" s="891"/>
      <c r="I4" s="891"/>
      <c r="J4" s="891"/>
      <c r="K4" s="891"/>
      <c r="L4" s="891"/>
      <c r="N4" s="891" t="s">
        <v>685</v>
      </c>
      <c r="O4" s="891"/>
      <c r="P4" s="891"/>
      <c r="R4" s="891" t="s">
        <v>686</v>
      </c>
      <c r="S4" s="891"/>
      <c r="T4" s="891"/>
      <c r="U4" s="891"/>
      <c r="V4" s="891"/>
      <c r="W4" s="891"/>
      <c r="X4" s="891"/>
      <c r="Z4" s="892" t="s">
        <v>687</v>
      </c>
      <c r="AB4" s="891" t="s">
        <v>688</v>
      </c>
    </row>
    <row r="5" customFormat="false" ht="19.7" hidden="false" customHeight="false" outlineLevel="0" collapsed="false">
      <c r="B5" s="886" t="s">
        <v>656</v>
      </c>
      <c r="C5" s="886" t="s">
        <v>689</v>
      </c>
      <c r="F5" s="886" t="s">
        <v>690</v>
      </c>
      <c r="G5" s="886"/>
      <c r="H5" s="886" t="s">
        <v>691</v>
      </c>
      <c r="J5" s="886" t="s">
        <v>692</v>
      </c>
      <c r="L5" s="886" t="s">
        <v>684</v>
      </c>
      <c r="N5" s="886" t="s">
        <v>693</v>
      </c>
      <c r="P5" s="886" t="s">
        <v>694</v>
      </c>
      <c r="R5" s="886" t="s">
        <v>693</v>
      </c>
      <c r="T5" s="886" t="s">
        <v>694</v>
      </c>
      <c r="V5" s="886" t="s">
        <v>692</v>
      </c>
      <c r="X5" s="886" t="s">
        <v>684</v>
      </c>
      <c r="Z5" s="893" t="s">
        <v>695</v>
      </c>
      <c r="AB5" s="891"/>
    </row>
    <row r="6" customFormat="false" ht="19.7" hidden="false" customHeight="false" outlineLevel="0" collapsed="false">
      <c r="B6" s="894" t="n">
        <v>1</v>
      </c>
      <c r="C6" s="895" t="s">
        <v>696</v>
      </c>
      <c r="D6" s="896" t="str">
        <f aca="false">C6</f>
        <v>a</v>
      </c>
      <c r="E6" s="894" t="s">
        <v>697</v>
      </c>
      <c r="F6" s="897"/>
      <c r="G6" s="894" t="s">
        <v>464</v>
      </c>
      <c r="H6" s="897"/>
      <c r="I6" s="898" t="s">
        <v>698</v>
      </c>
      <c r="J6" s="897" t="n">
        <v>0</v>
      </c>
      <c r="K6" s="899" t="s">
        <v>78</v>
      </c>
      <c r="L6" s="891" t="str">
        <f aca="false">IF(OR(F6="",H6=""),"",(H6+IF(F6&gt;H6,1,0)-F6-J6)*24)</f>
        <v/>
      </c>
      <c r="N6" s="897" t="n">
        <v>0.291666666666667</v>
      </c>
      <c r="O6" s="886" t="s">
        <v>464</v>
      </c>
      <c r="P6" s="897" t="n">
        <v>0.833333333333333</v>
      </c>
      <c r="R6" s="900" t="str">
        <f aca="false">IF(F6="","",IF(F6&lt;N6,N6,IF(F6&gt;=P6,"",F6)))</f>
        <v/>
      </c>
      <c r="S6" s="886" t="s">
        <v>464</v>
      </c>
      <c r="T6" s="900" t="str">
        <f aca="false">IF(H6="","",IF(H6&gt;F6,IF(H6&lt;P6,H6,P6),P6))</f>
        <v/>
      </c>
      <c r="U6" s="901" t="s">
        <v>698</v>
      </c>
      <c r="V6" s="897" t="n">
        <v>0</v>
      </c>
      <c r="W6" s="885" t="s">
        <v>78</v>
      </c>
      <c r="X6" s="891" t="str">
        <f aca="false">IF(R6="","",IF((T6+IF(R6&gt;T6,1,0)-R6-V6)*24=0,"",(T6+IF(R6&gt;T6,1,0)-R6-V6)*24))</f>
        <v/>
      </c>
      <c r="Z6" s="891" t="str">
        <f aca="false">IF(X6="",L6,IF(OR(L6-X6=0,L6-X6&lt;0),"-",L6-X6))</f>
        <v/>
      </c>
      <c r="AB6" s="902"/>
    </row>
    <row r="7" customFormat="false" ht="19.7" hidden="false" customHeight="false" outlineLevel="0" collapsed="false">
      <c r="B7" s="894" t="n">
        <v>2</v>
      </c>
      <c r="C7" s="895" t="s">
        <v>699</v>
      </c>
      <c r="D7" s="896" t="str">
        <f aca="false">C7</f>
        <v>b</v>
      </c>
      <c r="E7" s="894" t="s">
        <v>697</v>
      </c>
      <c r="F7" s="897"/>
      <c r="G7" s="894" t="s">
        <v>464</v>
      </c>
      <c r="H7" s="897"/>
      <c r="I7" s="898" t="s">
        <v>698</v>
      </c>
      <c r="J7" s="897" t="n">
        <v>0</v>
      </c>
      <c r="K7" s="899" t="s">
        <v>78</v>
      </c>
      <c r="L7" s="891" t="str">
        <f aca="false">IF(OR(F7="",H7=""),"",(H7+IF(F7&gt;H7,1,0)-F7-J7)*24)</f>
        <v/>
      </c>
      <c r="N7" s="903" t="n">
        <f aca="false">$N$6</f>
        <v>0.291666666666667</v>
      </c>
      <c r="O7" s="886" t="s">
        <v>464</v>
      </c>
      <c r="P7" s="903" t="n">
        <f aca="false">$P$6</f>
        <v>0.833333333333333</v>
      </c>
      <c r="R7" s="900" t="str">
        <f aca="false">IF(F7="","",IF(F7&lt;N7,N7,IF(F7&gt;=P7,"",F7)))</f>
        <v/>
      </c>
      <c r="S7" s="886" t="s">
        <v>464</v>
      </c>
      <c r="T7" s="900" t="str">
        <f aca="false">IF(H7="","",IF(H7&gt;F7,IF(H7&lt;P7,H7,P7),P7))</f>
        <v/>
      </c>
      <c r="U7" s="901" t="s">
        <v>698</v>
      </c>
      <c r="V7" s="897" t="n">
        <v>0</v>
      </c>
      <c r="W7" s="885" t="s">
        <v>78</v>
      </c>
      <c r="X7" s="891" t="str">
        <f aca="false">IF(R7="","",IF((T7+IF(R7&gt;T7,1,0)-R7-V7)*24=0,"",(T7+IF(R7&gt;T7,1,0)-R7-V7)*24))</f>
        <v/>
      </c>
      <c r="Z7" s="891" t="str">
        <f aca="false">IF(X7="",L7,IF(OR(L7-X7=0,L7-X7&lt;0),"-",L7-X7))</f>
        <v/>
      </c>
      <c r="AB7" s="902"/>
    </row>
    <row r="8" customFormat="false" ht="19.7" hidden="false" customHeight="false" outlineLevel="0" collapsed="false">
      <c r="B8" s="894" t="n">
        <v>3</v>
      </c>
      <c r="C8" s="895" t="s">
        <v>700</v>
      </c>
      <c r="D8" s="896" t="str">
        <f aca="false">C8</f>
        <v>c</v>
      </c>
      <c r="E8" s="894" t="s">
        <v>697</v>
      </c>
      <c r="F8" s="897"/>
      <c r="G8" s="894" t="s">
        <v>464</v>
      </c>
      <c r="H8" s="897"/>
      <c r="I8" s="898" t="s">
        <v>698</v>
      </c>
      <c r="J8" s="897" t="n">
        <v>0</v>
      </c>
      <c r="K8" s="899" t="s">
        <v>78</v>
      </c>
      <c r="L8" s="891" t="str">
        <f aca="false">IF(OR(F8="",H8=""),"",(H8+IF(F8&gt;H8,1,0)-F8-J8)*24)</f>
        <v/>
      </c>
      <c r="N8" s="903" t="n">
        <f aca="false">$N$6</f>
        <v>0.291666666666667</v>
      </c>
      <c r="O8" s="886" t="s">
        <v>464</v>
      </c>
      <c r="P8" s="903" t="n">
        <f aca="false">$P$6</f>
        <v>0.833333333333333</v>
      </c>
      <c r="R8" s="900" t="str">
        <f aca="false">IF(F8="","",IF(F8&lt;N8,N8,IF(F8&gt;=P8,"",F8)))</f>
        <v/>
      </c>
      <c r="S8" s="886" t="s">
        <v>464</v>
      </c>
      <c r="T8" s="900" t="str">
        <f aca="false">IF(H8="","",IF(H8&gt;F8,IF(H8&lt;P8,H8,P8),P8))</f>
        <v/>
      </c>
      <c r="U8" s="901" t="s">
        <v>698</v>
      </c>
      <c r="V8" s="897" t="n">
        <v>0</v>
      </c>
      <c r="W8" s="885" t="s">
        <v>78</v>
      </c>
      <c r="X8" s="891" t="str">
        <f aca="false">IF(R8="","",IF((T8+IF(R8&gt;T8,1,0)-R8-V8)*24=0,"",(T8+IF(R8&gt;T8,1,0)-R8-V8)*24))</f>
        <v/>
      </c>
      <c r="Z8" s="891" t="str">
        <f aca="false">IF(X8="",L8,IF(OR(L8-X8=0,L8-X8&lt;0),"-",L8-X8))</f>
        <v/>
      </c>
      <c r="AB8" s="902"/>
    </row>
    <row r="9" customFormat="false" ht="19.7" hidden="false" customHeight="false" outlineLevel="0" collapsed="false">
      <c r="B9" s="894" t="n">
        <v>4</v>
      </c>
      <c r="C9" s="895" t="s">
        <v>701</v>
      </c>
      <c r="D9" s="896" t="str">
        <f aca="false">C9</f>
        <v>d</v>
      </c>
      <c r="E9" s="894" t="s">
        <v>697</v>
      </c>
      <c r="F9" s="897"/>
      <c r="G9" s="894" t="s">
        <v>464</v>
      </c>
      <c r="H9" s="897"/>
      <c r="I9" s="898" t="s">
        <v>698</v>
      </c>
      <c r="J9" s="897" t="n">
        <v>0</v>
      </c>
      <c r="K9" s="899" t="s">
        <v>78</v>
      </c>
      <c r="L9" s="891" t="str">
        <f aca="false">IF(OR(F9="",H9=""),"",(H9+IF(F9&gt;H9,1,0)-F9-J9)*24)</f>
        <v/>
      </c>
      <c r="N9" s="903" t="n">
        <f aca="false">$N$6</f>
        <v>0.291666666666667</v>
      </c>
      <c r="O9" s="886" t="s">
        <v>464</v>
      </c>
      <c r="P9" s="903" t="n">
        <f aca="false">$P$6</f>
        <v>0.833333333333333</v>
      </c>
      <c r="R9" s="900" t="str">
        <f aca="false">IF(F9="","",IF(F9&lt;N9,N9,IF(F9&gt;=P9,"",F9)))</f>
        <v/>
      </c>
      <c r="S9" s="886" t="s">
        <v>464</v>
      </c>
      <c r="T9" s="900" t="str">
        <f aca="false">IF(H9="","",IF(H9&gt;F9,IF(H9&lt;P9,H9,P9),P9))</f>
        <v/>
      </c>
      <c r="U9" s="901" t="s">
        <v>698</v>
      </c>
      <c r="V9" s="897" t="n">
        <v>0</v>
      </c>
      <c r="W9" s="885" t="s">
        <v>78</v>
      </c>
      <c r="X9" s="891" t="str">
        <f aca="false">IF(R9="","",IF((T9+IF(R9&gt;T9,1,0)-R9-V9)*24=0,"",(T9+IF(R9&gt;T9,1,0)-R9-V9)*24))</f>
        <v/>
      </c>
      <c r="Z9" s="891" t="str">
        <f aca="false">IF(X9="",L9,IF(OR(L9-X9=0,L9-X9&lt;0),"-",L9-X9))</f>
        <v/>
      </c>
      <c r="AB9" s="902"/>
    </row>
    <row r="10" customFormat="false" ht="19.7" hidden="false" customHeight="false" outlineLevel="0" collapsed="false">
      <c r="B10" s="894" t="n">
        <v>5</v>
      </c>
      <c r="C10" s="895" t="s">
        <v>702</v>
      </c>
      <c r="D10" s="896" t="str">
        <f aca="false">C10</f>
        <v>e</v>
      </c>
      <c r="E10" s="894" t="s">
        <v>697</v>
      </c>
      <c r="F10" s="897"/>
      <c r="G10" s="894" t="s">
        <v>464</v>
      </c>
      <c r="H10" s="897"/>
      <c r="I10" s="898" t="s">
        <v>698</v>
      </c>
      <c r="J10" s="897" t="n">
        <v>0</v>
      </c>
      <c r="K10" s="899" t="s">
        <v>78</v>
      </c>
      <c r="L10" s="891" t="str">
        <f aca="false">IF(OR(F10="",H10=""),"",(H10+IF(F10&gt;H10,1,0)-F10-J10)*24)</f>
        <v/>
      </c>
      <c r="N10" s="903" t="n">
        <f aca="false">$N$6</f>
        <v>0.291666666666667</v>
      </c>
      <c r="O10" s="886" t="s">
        <v>464</v>
      </c>
      <c r="P10" s="903" t="n">
        <f aca="false">$P$6</f>
        <v>0.833333333333333</v>
      </c>
      <c r="R10" s="900" t="str">
        <f aca="false">IF(F10="","",IF(F10&lt;N10,N10,IF(F10&gt;=P10,"",F10)))</f>
        <v/>
      </c>
      <c r="S10" s="886" t="s">
        <v>464</v>
      </c>
      <c r="T10" s="900" t="str">
        <f aca="false">IF(H10="","",IF(H10&gt;F10,IF(H10&lt;P10,H10,P10),P10))</f>
        <v/>
      </c>
      <c r="U10" s="901" t="s">
        <v>698</v>
      </c>
      <c r="V10" s="897" t="n">
        <v>0</v>
      </c>
      <c r="W10" s="885" t="s">
        <v>78</v>
      </c>
      <c r="X10" s="891" t="str">
        <f aca="false">IF(R10="","",IF((T10+IF(R10&gt;T10,1,0)-R10-V10)*24=0,"",(T10+IF(R10&gt;T10,1,0)-R10-V10)*24))</f>
        <v/>
      </c>
      <c r="Z10" s="891" t="str">
        <f aca="false">IF(X10="",L10,IF(OR(L10-X10=0,L10-X10&lt;0),"-",L10-X10))</f>
        <v/>
      </c>
      <c r="AB10" s="902"/>
    </row>
    <row r="11" customFormat="false" ht="19.7" hidden="false" customHeight="false" outlineLevel="0" collapsed="false">
      <c r="B11" s="894" t="n">
        <v>6</v>
      </c>
      <c r="C11" s="895" t="s">
        <v>703</v>
      </c>
      <c r="D11" s="896" t="str">
        <f aca="false">C11</f>
        <v>f</v>
      </c>
      <c r="E11" s="894" t="s">
        <v>697</v>
      </c>
      <c r="F11" s="897"/>
      <c r="G11" s="894" t="s">
        <v>464</v>
      </c>
      <c r="H11" s="897"/>
      <c r="I11" s="898" t="s">
        <v>698</v>
      </c>
      <c r="J11" s="897" t="n">
        <v>0</v>
      </c>
      <c r="K11" s="899" t="s">
        <v>78</v>
      </c>
      <c r="L11" s="891" t="str">
        <f aca="false">IF(OR(F11="",H11=""),"",(H11+IF(F11&gt;H11,1,0)-F11-J11)*24)</f>
        <v/>
      </c>
      <c r="N11" s="903" t="n">
        <f aca="false">$N$6</f>
        <v>0.291666666666667</v>
      </c>
      <c r="O11" s="886" t="s">
        <v>464</v>
      </c>
      <c r="P11" s="903" t="n">
        <f aca="false">$P$6</f>
        <v>0.833333333333333</v>
      </c>
      <c r="R11" s="900" t="str">
        <f aca="false">IF(F11="","",IF(F11&lt;N11,N11,IF(F11&gt;=P11,"",F11)))</f>
        <v/>
      </c>
      <c r="S11" s="886" t="s">
        <v>464</v>
      </c>
      <c r="T11" s="900" t="str">
        <f aca="false">IF(H11="","",IF(H11&gt;F11,IF(H11&lt;P11,H11,P11),P11))</f>
        <v/>
      </c>
      <c r="U11" s="901" t="s">
        <v>698</v>
      </c>
      <c r="V11" s="897" t="n">
        <v>0</v>
      </c>
      <c r="W11" s="885" t="s">
        <v>78</v>
      </c>
      <c r="X11" s="891" t="str">
        <f aca="false">IF(R11="","",IF((T11+IF(R11&gt;T11,1,0)-R11-V11)*24=0,"",(T11+IF(R11&gt;T11,1,0)-R11-V11)*24))</f>
        <v/>
      </c>
      <c r="Z11" s="891" t="str">
        <f aca="false">IF(X11="",L11,IF(OR(L11-X11=0,L11-X11&lt;0),"-",L11-X11))</f>
        <v/>
      </c>
      <c r="AB11" s="902"/>
    </row>
    <row r="12" customFormat="false" ht="19.7" hidden="false" customHeight="false" outlineLevel="0" collapsed="false">
      <c r="B12" s="894" t="n">
        <v>7</v>
      </c>
      <c r="C12" s="895" t="s">
        <v>704</v>
      </c>
      <c r="D12" s="896" t="str">
        <f aca="false">C12</f>
        <v>g</v>
      </c>
      <c r="E12" s="894" t="s">
        <v>697</v>
      </c>
      <c r="F12" s="897"/>
      <c r="G12" s="894" t="s">
        <v>464</v>
      </c>
      <c r="H12" s="897"/>
      <c r="I12" s="898" t="s">
        <v>698</v>
      </c>
      <c r="J12" s="897" t="n">
        <v>0</v>
      </c>
      <c r="K12" s="899" t="s">
        <v>78</v>
      </c>
      <c r="L12" s="891" t="str">
        <f aca="false">IF(OR(F12="",H12=""),"",(H12+IF(F12&gt;H12,1,0)-F12-J12)*24)</f>
        <v/>
      </c>
      <c r="N12" s="903" t="n">
        <f aca="false">$N$6</f>
        <v>0.291666666666667</v>
      </c>
      <c r="O12" s="886" t="s">
        <v>464</v>
      </c>
      <c r="P12" s="903" t="n">
        <f aca="false">$P$6</f>
        <v>0.833333333333333</v>
      </c>
      <c r="R12" s="900" t="str">
        <f aca="false">IF(F12="","",IF(F12&lt;N12,N12,IF(F12&gt;=P12,"",F12)))</f>
        <v/>
      </c>
      <c r="S12" s="886" t="s">
        <v>464</v>
      </c>
      <c r="T12" s="900" t="str">
        <f aca="false">IF(H12="","",IF(H12&gt;F12,IF(H12&lt;P12,H12,P12),P12))</f>
        <v/>
      </c>
      <c r="U12" s="901" t="s">
        <v>698</v>
      </c>
      <c r="V12" s="897" t="n">
        <v>0</v>
      </c>
      <c r="W12" s="885" t="s">
        <v>78</v>
      </c>
      <c r="X12" s="891" t="str">
        <f aca="false">IF(R12="","",IF((T12+IF(R12&gt;T12,1,0)-R12-V12)*24=0,"",(T12+IF(R12&gt;T12,1,0)-R12-V12)*24))</f>
        <v/>
      </c>
      <c r="Z12" s="891" t="str">
        <f aca="false">IF(X12="",L12,IF(OR(L12-X12=0,L12-X12&lt;0),"-",L12-X12))</f>
        <v/>
      </c>
      <c r="AB12" s="902"/>
    </row>
    <row r="13" customFormat="false" ht="19.7" hidden="false" customHeight="false" outlineLevel="0" collapsed="false">
      <c r="B13" s="894" t="n">
        <v>8</v>
      </c>
      <c r="C13" s="895" t="s">
        <v>705</v>
      </c>
      <c r="D13" s="896" t="str">
        <f aca="false">C13</f>
        <v>h</v>
      </c>
      <c r="E13" s="894" t="s">
        <v>697</v>
      </c>
      <c r="F13" s="897"/>
      <c r="G13" s="894" t="s">
        <v>464</v>
      </c>
      <c r="H13" s="897"/>
      <c r="I13" s="898" t="s">
        <v>698</v>
      </c>
      <c r="J13" s="897" t="n">
        <v>0</v>
      </c>
      <c r="K13" s="899" t="s">
        <v>78</v>
      </c>
      <c r="L13" s="891" t="str">
        <f aca="false">IF(OR(F13="",H13=""),"",(H13+IF(F13&gt;H13,1,0)-F13-J13)*24)</f>
        <v/>
      </c>
      <c r="N13" s="903" t="n">
        <f aca="false">$N$6</f>
        <v>0.291666666666667</v>
      </c>
      <c r="O13" s="886" t="s">
        <v>464</v>
      </c>
      <c r="P13" s="903" t="n">
        <f aca="false">$P$6</f>
        <v>0.833333333333333</v>
      </c>
      <c r="R13" s="900" t="str">
        <f aca="false">IF(F13="","",IF(F13&lt;N13,N13,IF(F13&gt;=P13,"",F13)))</f>
        <v/>
      </c>
      <c r="S13" s="886" t="s">
        <v>464</v>
      </c>
      <c r="T13" s="900" t="str">
        <f aca="false">IF(H13="","",IF(H13&gt;F13,IF(H13&lt;P13,H13,P13),P13))</f>
        <v/>
      </c>
      <c r="U13" s="901" t="s">
        <v>698</v>
      </c>
      <c r="V13" s="897" t="n">
        <v>0</v>
      </c>
      <c r="W13" s="885" t="s">
        <v>78</v>
      </c>
      <c r="X13" s="891" t="str">
        <f aca="false">IF(R13="","",IF((T13+IF(R13&gt;T13,1,0)-R13-V13)*24=0,"",(T13+IF(R13&gt;T13,1,0)-R13-V13)*24))</f>
        <v/>
      </c>
      <c r="Z13" s="891" t="str">
        <f aca="false">IF(X13="",L13,IF(OR(L13-X13=0,L13-X13&lt;0),"-",L13-X13))</f>
        <v/>
      </c>
      <c r="AB13" s="902"/>
    </row>
    <row r="14" customFormat="false" ht="19.7" hidden="false" customHeight="false" outlineLevel="0" collapsed="false">
      <c r="B14" s="894" t="n">
        <v>9</v>
      </c>
      <c r="C14" s="895" t="s">
        <v>706</v>
      </c>
      <c r="D14" s="896" t="str">
        <f aca="false">C14</f>
        <v>i</v>
      </c>
      <c r="E14" s="894" t="s">
        <v>697</v>
      </c>
      <c r="F14" s="897"/>
      <c r="G14" s="894" t="s">
        <v>464</v>
      </c>
      <c r="H14" s="897"/>
      <c r="I14" s="898" t="s">
        <v>698</v>
      </c>
      <c r="J14" s="897" t="n">
        <v>0</v>
      </c>
      <c r="K14" s="899" t="s">
        <v>78</v>
      </c>
      <c r="L14" s="891" t="str">
        <f aca="false">IF(OR(F14="",H14=""),"",(H14+IF(F14&gt;H14,1,0)-F14-J14)*24)</f>
        <v/>
      </c>
      <c r="N14" s="903" t="n">
        <f aca="false">$N$6</f>
        <v>0.291666666666667</v>
      </c>
      <c r="O14" s="886" t="s">
        <v>464</v>
      </c>
      <c r="P14" s="903" t="n">
        <f aca="false">$P$6</f>
        <v>0.833333333333333</v>
      </c>
      <c r="R14" s="900" t="str">
        <f aca="false">IF(F14="","",IF(F14&lt;N14,N14,IF(F14&gt;=P14,"",F14)))</f>
        <v/>
      </c>
      <c r="S14" s="886" t="s">
        <v>464</v>
      </c>
      <c r="T14" s="900" t="str">
        <f aca="false">IF(H14="","",IF(H14&gt;F14,IF(H14&lt;P14,H14,P14),P14))</f>
        <v/>
      </c>
      <c r="U14" s="901" t="s">
        <v>698</v>
      </c>
      <c r="V14" s="897" t="n">
        <v>0</v>
      </c>
      <c r="W14" s="885" t="s">
        <v>78</v>
      </c>
      <c r="X14" s="891" t="str">
        <f aca="false">IF(R14="","",IF((T14+IF(R14&gt;T14,1,0)-R14-V14)*24=0,"",(T14+IF(R14&gt;T14,1,0)-R14-V14)*24))</f>
        <v/>
      </c>
      <c r="Z14" s="891" t="str">
        <f aca="false">IF(X14="",L14,IF(OR(L14-X14=0,L14-X14&lt;0),"-",L14-X14))</f>
        <v/>
      </c>
      <c r="AB14" s="902"/>
    </row>
    <row r="15" customFormat="false" ht="19.7" hidden="false" customHeight="false" outlineLevel="0" collapsed="false">
      <c r="B15" s="894" t="n">
        <v>10</v>
      </c>
      <c r="C15" s="895" t="s">
        <v>707</v>
      </c>
      <c r="D15" s="896" t="str">
        <f aca="false">C15</f>
        <v>j</v>
      </c>
      <c r="E15" s="894" t="s">
        <v>697</v>
      </c>
      <c r="F15" s="897"/>
      <c r="G15" s="894" t="s">
        <v>464</v>
      </c>
      <c r="H15" s="897"/>
      <c r="I15" s="898" t="s">
        <v>698</v>
      </c>
      <c r="J15" s="897" t="n">
        <v>0</v>
      </c>
      <c r="K15" s="899" t="s">
        <v>78</v>
      </c>
      <c r="L15" s="891" t="str">
        <f aca="false">IF(OR(F15="",H15=""),"",(H15+IF(F15&gt;H15,1,0)-F15-J15)*24)</f>
        <v/>
      </c>
      <c r="N15" s="903" t="n">
        <f aca="false">$N$6</f>
        <v>0.291666666666667</v>
      </c>
      <c r="O15" s="886" t="s">
        <v>464</v>
      </c>
      <c r="P15" s="903" t="n">
        <f aca="false">$P$6</f>
        <v>0.833333333333333</v>
      </c>
      <c r="R15" s="900" t="str">
        <f aca="false">IF(F15="","",IF(F15&lt;N15,N15,IF(F15&gt;=P15,"",F15)))</f>
        <v/>
      </c>
      <c r="S15" s="886" t="s">
        <v>464</v>
      </c>
      <c r="T15" s="900" t="str">
        <f aca="false">IF(H15="","",IF(H15&gt;F15,IF(H15&lt;P15,H15,P15),P15))</f>
        <v/>
      </c>
      <c r="U15" s="901" t="s">
        <v>698</v>
      </c>
      <c r="V15" s="897" t="n">
        <v>0</v>
      </c>
      <c r="W15" s="885" t="s">
        <v>78</v>
      </c>
      <c r="X15" s="891" t="str">
        <f aca="false">IF(R15="","",IF((T15+IF(R15&gt;T15,1,0)-R15-V15)*24=0,"",(T15+IF(R15&gt;T15,1,0)-R15-V15)*24))</f>
        <v/>
      </c>
      <c r="Z15" s="891" t="str">
        <f aca="false">IF(X15="",L15,IF(OR(L15-X15=0,L15-X15&lt;0),"-",L15-X15))</f>
        <v/>
      </c>
      <c r="AB15" s="902"/>
    </row>
    <row r="16" customFormat="false" ht="19.7" hidden="false" customHeight="false" outlineLevel="0" collapsed="false">
      <c r="B16" s="894" t="n">
        <v>11</v>
      </c>
      <c r="C16" s="895" t="s">
        <v>708</v>
      </c>
      <c r="D16" s="896" t="str">
        <f aca="false">C16</f>
        <v>k</v>
      </c>
      <c r="E16" s="894" t="s">
        <v>697</v>
      </c>
      <c r="F16" s="897"/>
      <c r="G16" s="894" t="s">
        <v>464</v>
      </c>
      <c r="H16" s="897"/>
      <c r="I16" s="898" t="s">
        <v>698</v>
      </c>
      <c r="J16" s="897" t="n">
        <v>0</v>
      </c>
      <c r="K16" s="899" t="s">
        <v>78</v>
      </c>
      <c r="L16" s="891" t="str">
        <f aca="false">IF(OR(F16="",H16=""),"",(H16+IF(F16&gt;H16,1,0)-F16-J16)*24)</f>
        <v/>
      </c>
      <c r="N16" s="903" t="n">
        <f aca="false">$N$6</f>
        <v>0.291666666666667</v>
      </c>
      <c r="O16" s="886" t="s">
        <v>464</v>
      </c>
      <c r="P16" s="903" t="n">
        <f aca="false">$P$6</f>
        <v>0.833333333333333</v>
      </c>
      <c r="R16" s="900" t="str">
        <f aca="false">IF(F16="","",IF(F16&lt;N16,N16,IF(F16&gt;=P16,"",F16)))</f>
        <v/>
      </c>
      <c r="S16" s="886" t="s">
        <v>464</v>
      </c>
      <c r="T16" s="900" t="str">
        <f aca="false">IF(H16="","",IF(H16&gt;F16,IF(H16&lt;P16,H16,P16),P16))</f>
        <v/>
      </c>
      <c r="U16" s="901" t="s">
        <v>698</v>
      </c>
      <c r="V16" s="897" t="n">
        <v>0</v>
      </c>
      <c r="W16" s="885" t="s">
        <v>78</v>
      </c>
      <c r="X16" s="891" t="str">
        <f aca="false">IF(R16="","",IF((T16+IF(R16&gt;T16,1,0)-R16-V16)*24=0,"",(T16+IF(R16&gt;T16,1,0)-R16-V16)*24))</f>
        <v/>
      </c>
      <c r="Z16" s="891" t="str">
        <f aca="false">IF(X16="",L16,IF(OR(L16-X16=0,L16-X16&lt;0),"-",L16-X16))</f>
        <v/>
      </c>
      <c r="AB16" s="902"/>
    </row>
    <row r="17" customFormat="false" ht="19.7" hidden="false" customHeight="false" outlineLevel="0" collapsed="false">
      <c r="B17" s="894" t="n">
        <v>12</v>
      </c>
      <c r="C17" s="895" t="s">
        <v>709</v>
      </c>
      <c r="D17" s="896" t="str">
        <f aca="false">C17</f>
        <v>l</v>
      </c>
      <c r="E17" s="894" t="s">
        <v>697</v>
      </c>
      <c r="F17" s="897"/>
      <c r="G17" s="894" t="s">
        <v>464</v>
      </c>
      <c r="H17" s="897"/>
      <c r="I17" s="898" t="s">
        <v>698</v>
      </c>
      <c r="J17" s="897" t="n">
        <v>0</v>
      </c>
      <c r="K17" s="899" t="s">
        <v>78</v>
      </c>
      <c r="L17" s="891" t="str">
        <f aca="false">IF(OR(F17="",H17=""),"",(H17+IF(F17&gt;H17,1,0)-F17-J17)*24)</f>
        <v/>
      </c>
      <c r="N17" s="903" t="n">
        <f aca="false">$N$6</f>
        <v>0.291666666666667</v>
      </c>
      <c r="O17" s="886" t="s">
        <v>464</v>
      </c>
      <c r="P17" s="903" t="n">
        <f aca="false">$P$6</f>
        <v>0.833333333333333</v>
      </c>
      <c r="R17" s="900" t="str">
        <f aca="false">IF(F17="","",IF(F17&lt;N17,N17,IF(F17&gt;=P17,"",F17)))</f>
        <v/>
      </c>
      <c r="S17" s="886" t="s">
        <v>464</v>
      </c>
      <c r="T17" s="900" t="str">
        <f aca="false">IF(H17="","",IF(H17&gt;F17,IF(H17&lt;P17,H17,P17),P17))</f>
        <v/>
      </c>
      <c r="U17" s="901" t="s">
        <v>698</v>
      </c>
      <c r="V17" s="897" t="n">
        <v>0</v>
      </c>
      <c r="W17" s="885" t="s">
        <v>78</v>
      </c>
      <c r="X17" s="891" t="str">
        <f aca="false">IF(R17="","",IF((T17+IF(R17&gt;T17,1,0)-R17-V17)*24=0,"",(T17+IF(R17&gt;T17,1,0)-R17-V17)*24))</f>
        <v/>
      </c>
      <c r="Z17" s="891" t="str">
        <f aca="false">IF(X17="",L17,IF(OR(L17-X17=0,L17-X17&lt;0),"-",L17-X17))</f>
        <v/>
      </c>
      <c r="AB17" s="902"/>
    </row>
    <row r="18" customFormat="false" ht="19.7" hidden="false" customHeight="false" outlineLevel="0" collapsed="false">
      <c r="B18" s="894" t="n">
        <v>13</v>
      </c>
      <c r="C18" s="895" t="s">
        <v>710</v>
      </c>
      <c r="D18" s="896" t="str">
        <f aca="false">C18</f>
        <v>m</v>
      </c>
      <c r="E18" s="894" t="s">
        <v>697</v>
      </c>
      <c r="F18" s="897"/>
      <c r="G18" s="894" t="s">
        <v>464</v>
      </c>
      <c r="H18" s="897"/>
      <c r="I18" s="898" t="s">
        <v>698</v>
      </c>
      <c r="J18" s="897" t="n">
        <v>0</v>
      </c>
      <c r="K18" s="899" t="s">
        <v>78</v>
      </c>
      <c r="L18" s="891" t="str">
        <f aca="false">IF(OR(F18="",H18=""),"",(H18+IF(F18&gt;H18,1,0)-F18-J18)*24)</f>
        <v/>
      </c>
      <c r="N18" s="903" t="n">
        <f aca="false">$N$6</f>
        <v>0.291666666666667</v>
      </c>
      <c r="O18" s="886" t="s">
        <v>464</v>
      </c>
      <c r="P18" s="903" t="n">
        <f aca="false">$P$6</f>
        <v>0.833333333333333</v>
      </c>
      <c r="R18" s="900" t="str">
        <f aca="false">IF(F18="","",IF(F18&lt;N18,N18,IF(F18&gt;=P18,"",F18)))</f>
        <v/>
      </c>
      <c r="S18" s="886" t="s">
        <v>464</v>
      </c>
      <c r="T18" s="900" t="str">
        <f aca="false">IF(H18="","",IF(H18&gt;F18,IF(H18&lt;P18,H18,P18),P18))</f>
        <v/>
      </c>
      <c r="U18" s="901" t="s">
        <v>698</v>
      </c>
      <c r="V18" s="897" t="n">
        <v>0</v>
      </c>
      <c r="W18" s="885" t="s">
        <v>78</v>
      </c>
      <c r="X18" s="891" t="str">
        <f aca="false">IF(R18="","",IF((T18+IF(R18&gt;T18,1,0)-R18-V18)*24=0,"",(T18+IF(R18&gt;T18,1,0)-R18-V18)*24))</f>
        <v/>
      </c>
      <c r="Z18" s="891" t="str">
        <f aca="false">IF(X18="",L18,IF(OR(L18-X18=0,L18-X18&lt;0),"-",L18-X18))</f>
        <v/>
      </c>
      <c r="AB18" s="902"/>
    </row>
    <row r="19" customFormat="false" ht="19.7" hidden="false" customHeight="false" outlineLevel="0" collapsed="false">
      <c r="B19" s="894" t="n">
        <v>14</v>
      </c>
      <c r="C19" s="895" t="s">
        <v>711</v>
      </c>
      <c r="D19" s="896" t="str">
        <f aca="false">C19</f>
        <v>n</v>
      </c>
      <c r="E19" s="894" t="s">
        <v>697</v>
      </c>
      <c r="F19" s="897"/>
      <c r="G19" s="894" t="s">
        <v>464</v>
      </c>
      <c r="H19" s="897"/>
      <c r="I19" s="898" t="s">
        <v>698</v>
      </c>
      <c r="J19" s="897" t="n">
        <v>0</v>
      </c>
      <c r="K19" s="899" t="s">
        <v>78</v>
      </c>
      <c r="L19" s="891" t="str">
        <f aca="false">IF(OR(F19="",H19=""),"",(H19+IF(F19&gt;H19,1,0)-F19-J19)*24)</f>
        <v/>
      </c>
      <c r="N19" s="903" t="n">
        <f aca="false">$N$6</f>
        <v>0.291666666666667</v>
      </c>
      <c r="O19" s="886" t="s">
        <v>464</v>
      </c>
      <c r="P19" s="903" t="n">
        <f aca="false">$P$6</f>
        <v>0.833333333333333</v>
      </c>
      <c r="R19" s="900" t="str">
        <f aca="false">IF(F19="","",IF(F19&lt;N19,N19,IF(F19&gt;=P19,"",F19)))</f>
        <v/>
      </c>
      <c r="S19" s="886" t="s">
        <v>464</v>
      </c>
      <c r="T19" s="900" t="str">
        <f aca="false">IF(H19="","",IF(H19&gt;F19,IF(H19&lt;P19,H19,P19),P19))</f>
        <v/>
      </c>
      <c r="U19" s="901" t="s">
        <v>698</v>
      </c>
      <c r="V19" s="897" t="n">
        <v>0</v>
      </c>
      <c r="W19" s="885" t="s">
        <v>78</v>
      </c>
      <c r="X19" s="891" t="str">
        <f aca="false">IF(R19="","",IF((T19+IF(R19&gt;T19,1,0)-R19-V19)*24=0,"",(T19+IF(R19&gt;T19,1,0)-R19-V19)*24))</f>
        <v/>
      </c>
      <c r="Z19" s="891" t="str">
        <f aca="false">IF(X19="",L19,IF(OR(L19-X19=0,L19-X19&lt;0),"-",L19-X19))</f>
        <v/>
      </c>
      <c r="AB19" s="902"/>
    </row>
    <row r="20" customFormat="false" ht="19.7" hidden="false" customHeight="false" outlineLevel="0" collapsed="false">
      <c r="B20" s="894" t="n">
        <v>15</v>
      </c>
      <c r="C20" s="895" t="s">
        <v>712</v>
      </c>
      <c r="D20" s="896" t="str">
        <f aca="false">C20</f>
        <v>o</v>
      </c>
      <c r="E20" s="894" t="s">
        <v>697</v>
      </c>
      <c r="F20" s="897"/>
      <c r="G20" s="894" t="s">
        <v>464</v>
      </c>
      <c r="H20" s="897"/>
      <c r="I20" s="898" t="s">
        <v>698</v>
      </c>
      <c r="J20" s="897" t="n">
        <v>0</v>
      </c>
      <c r="K20" s="899" t="s">
        <v>78</v>
      </c>
      <c r="L20" s="891" t="str">
        <f aca="false">IF(OR(F20="",H20=""),"",(H20+IF(F20&gt;H20,1,0)-F20-J20)*24)</f>
        <v/>
      </c>
      <c r="N20" s="903" t="n">
        <f aca="false">$N$6</f>
        <v>0.291666666666667</v>
      </c>
      <c r="O20" s="886" t="s">
        <v>464</v>
      </c>
      <c r="P20" s="903" t="n">
        <f aca="false">$P$6</f>
        <v>0.833333333333333</v>
      </c>
      <c r="R20" s="900" t="str">
        <f aca="false">IF(F20="","",IF(F20&lt;N20,N20,IF(F20&gt;=P20,"",F20)))</f>
        <v/>
      </c>
      <c r="S20" s="886" t="s">
        <v>464</v>
      </c>
      <c r="T20" s="900" t="str">
        <f aca="false">IF(H20="","",IF(H20&gt;F20,IF(H20&lt;P20,H20,P20),P20))</f>
        <v/>
      </c>
      <c r="U20" s="901" t="s">
        <v>698</v>
      </c>
      <c r="V20" s="897" t="n">
        <v>0</v>
      </c>
      <c r="W20" s="885" t="s">
        <v>78</v>
      </c>
      <c r="X20" s="891" t="str">
        <f aca="false">IF(R20="","",IF((T20+IF(R20&gt;T20,1,0)-R20-V20)*24=0,"",(T20+IF(R20&gt;T20,1,0)-R20-V20)*24))</f>
        <v/>
      </c>
      <c r="Z20" s="891" t="str">
        <f aca="false">IF(X20="",L20,IF(OR(L20-X20=0,L20-X20&lt;0),"-",L20-X20))</f>
        <v/>
      </c>
      <c r="AB20" s="902"/>
    </row>
    <row r="21" customFormat="false" ht="19.7" hidden="false" customHeight="false" outlineLevel="0" collapsed="false">
      <c r="B21" s="894" t="n">
        <v>16</v>
      </c>
      <c r="C21" s="895" t="s">
        <v>713</v>
      </c>
      <c r="D21" s="896" t="str">
        <f aca="false">C21</f>
        <v>p</v>
      </c>
      <c r="E21" s="894" t="s">
        <v>697</v>
      </c>
      <c r="F21" s="897"/>
      <c r="G21" s="894" t="s">
        <v>464</v>
      </c>
      <c r="H21" s="897"/>
      <c r="I21" s="898" t="s">
        <v>698</v>
      </c>
      <c r="J21" s="897" t="n">
        <v>0</v>
      </c>
      <c r="K21" s="899" t="s">
        <v>78</v>
      </c>
      <c r="L21" s="891" t="str">
        <f aca="false">IF(OR(F21="",H21=""),"",(H21+IF(F21&gt;H21,1,0)-F21-J21)*24)</f>
        <v/>
      </c>
      <c r="N21" s="903" t="n">
        <f aca="false">$N$6</f>
        <v>0.291666666666667</v>
      </c>
      <c r="O21" s="886" t="s">
        <v>464</v>
      </c>
      <c r="P21" s="903" t="n">
        <f aca="false">$P$6</f>
        <v>0.833333333333333</v>
      </c>
      <c r="R21" s="900" t="str">
        <f aca="false">IF(F21="","",IF(F21&lt;N21,N21,IF(F21&gt;=P21,"",F21)))</f>
        <v/>
      </c>
      <c r="S21" s="886" t="s">
        <v>464</v>
      </c>
      <c r="T21" s="900" t="str">
        <f aca="false">IF(H21="","",IF(H21&gt;F21,IF(H21&lt;P21,H21,P21),P21))</f>
        <v/>
      </c>
      <c r="U21" s="901" t="s">
        <v>698</v>
      </c>
      <c r="V21" s="897" t="n">
        <v>0</v>
      </c>
      <c r="W21" s="885" t="s">
        <v>78</v>
      </c>
      <c r="X21" s="891" t="str">
        <f aca="false">IF(R21="","",IF((T21+IF(R21&gt;T21,1,0)-R21-V21)*24=0,"",(T21+IF(R21&gt;T21,1,0)-R21-V21)*24))</f>
        <v/>
      </c>
      <c r="Z21" s="891" t="str">
        <f aca="false">IF(X21="",L21,IF(OR(L21-X21=0,L21-X21&lt;0),"-",L21-X21))</f>
        <v/>
      </c>
      <c r="AB21" s="902"/>
    </row>
    <row r="22" customFormat="false" ht="19.7" hidden="false" customHeight="false" outlineLevel="0" collapsed="false">
      <c r="B22" s="894" t="n">
        <v>17</v>
      </c>
      <c r="C22" s="895" t="s">
        <v>714</v>
      </c>
      <c r="D22" s="896" t="str">
        <f aca="false">C22</f>
        <v>q</v>
      </c>
      <c r="E22" s="894" t="s">
        <v>697</v>
      </c>
      <c r="F22" s="897"/>
      <c r="G22" s="894" t="s">
        <v>464</v>
      </c>
      <c r="H22" s="897"/>
      <c r="I22" s="898" t="s">
        <v>698</v>
      </c>
      <c r="J22" s="897" t="n">
        <v>0</v>
      </c>
      <c r="K22" s="899" t="s">
        <v>78</v>
      </c>
      <c r="L22" s="891" t="str">
        <f aca="false">IF(OR(F22="",H22=""),"",(H22+IF(F22&gt;H22,1,0)-F22-J22)*24)</f>
        <v/>
      </c>
      <c r="N22" s="903" t="n">
        <f aca="false">$N$6</f>
        <v>0.291666666666667</v>
      </c>
      <c r="O22" s="886" t="s">
        <v>464</v>
      </c>
      <c r="P22" s="903" t="n">
        <f aca="false">$P$6</f>
        <v>0.833333333333333</v>
      </c>
      <c r="R22" s="900" t="str">
        <f aca="false">IF(F22="","",IF(F22&lt;N22,N22,IF(F22&gt;=P22,"",F22)))</f>
        <v/>
      </c>
      <c r="S22" s="886" t="s">
        <v>464</v>
      </c>
      <c r="T22" s="900" t="str">
        <f aca="false">IF(H22="","",IF(H22&gt;F22,IF(H22&lt;P22,H22,P22),P22))</f>
        <v/>
      </c>
      <c r="U22" s="901" t="s">
        <v>698</v>
      </c>
      <c r="V22" s="897" t="n">
        <v>0</v>
      </c>
      <c r="W22" s="885" t="s">
        <v>78</v>
      </c>
      <c r="X22" s="891" t="str">
        <f aca="false">IF(R22="","",IF((T22+IF(R22&gt;T22,1,0)-R22-V22)*24=0,"",(T22+IF(R22&gt;T22,1,0)-R22-V22)*24))</f>
        <v/>
      </c>
      <c r="Z22" s="891" t="str">
        <f aca="false">IF(X22="",L22,IF(OR(L22-X22=0,L22-X22&lt;0),"-",L22-X22))</f>
        <v/>
      </c>
      <c r="AB22" s="902"/>
    </row>
    <row r="23" customFormat="false" ht="19.7" hidden="false" customHeight="false" outlineLevel="0" collapsed="false">
      <c r="B23" s="894" t="n">
        <v>18</v>
      </c>
      <c r="C23" s="895" t="s">
        <v>715</v>
      </c>
      <c r="D23" s="896" t="str">
        <f aca="false">C23</f>
        <v>r</v>
      </c>
      <c r="E23" s="894" t="s">
        <v>697</v>
      </c>
      <c r="F23" s="904"/>
      <c r="G23" s="894" t="s">
        <v>464</v>
      </c>
      <c r="H23" s="904"/>
      <c r="I23" s="898" t="s">
        <v>698</v>
      </c>
      <c r="J23" s="904"/>
      <c r="K23" s="899" t="s">
        <v>78</v>
      </c>
      <c r="L23" s="895" t="n">
        <v>1</v>
      </c>
      <c r="N23" s="905"/>
      <c r="O23" s="894" t="s">
        <v>464</v>
      </c>
      <c r="P23" s="905"/>
      <c r="Q23" s="899"/>
      <c r="R23" s="905"/>
      <c r="S23" s="894" t="s">
        <v>464</v>
      </c>
      <c r="T23" s="905"/>
      <c r="U23" s="898" t="s">
        <v>698</v>
      </c>
      <c r="V23" s="904"/>
      <c r="W23" s="899" t="s">
        <v>78</v>
      </c>
      <c r="X23" s="895" t="n">
        <v>1</v>
      </c>
      <c r="Y23" s="899"/>
      <c r="Z23" s="895" t="s">
        <v>716</v>
      </c>
      <c r="AB23" s="902"/>
    </row>
    <row r="24" customFormat="false" ht="19.7" hidden="false" customHeight="false" outlineLevel="0" collapsed="false">
      <c r="B24" s="894" t="n">
        <v>19</v>
      </c>
      <c r="C24" s="895" t="s">
        <v>717</v>
      </c>
      <c r="D24" s="896" t="str">
        <f aca="false">C24</f>
        <v>s</v>
      </c>
      <c r="E24" s="894" t="s">
        <v>697</v>
      </c>
      <c r="F24" s="904"/>
      <c r="G24" s="894" t="s">
        <v>464</v>
      </c>
      <c r="H24" s="904"/>
      <c r="I24" s="898" t="s">
        <v>698</v>
      </c>
      <c r="J24" s="904"/>
      <c r="K24" s="899" t="s">
        <v>78</v>
      </c>
      <c r="L24" s="895" t="n">
        <v>2</v>
      </c>
      <c r="N24" s="905"/>
      <c r="O24" s="894" t="s">
        <v>464</v>
      </c>
      <c r="P24" s="905"/>
      <c r="Q24" s="899"/>
      <c r="R24" s="905"/>
      <c r="S24" s="894" t="s">
        <v>464</v>
      </c>
      <c r="T24" s="905"/>
      <c r="U24" s="898" t="s">
        <v>698</v>
      </c>
      <c r="V24" s="904"/>
      <c r="W24" s="899" t="s">
        <v>78</v>
      </c>
      <c r="X24" s="895" t="n">
        <v>2</v>
      </c>
      <c r="Y24" s="899"/>
      <c r="Z24" s="895" t="s">
        <v>716</v>
      </c>
      <c r="AB24" s="902"/>
    </row>
    <row r="25" customFormat="false" ht="19.7" hidden="false" customHeight="false" outlineLevel="0" collapsed="false">
      <c r="B25" s="894" t="n">
        <v>20</v>
      </c>
      <c r="C25" s="895" t="s">
        <v>718</v>
      </c>
      <c r="D25" s="896" t="str">
        <f aca="false">C25</f>
        <v>t</v>
      </c>
      <c r="E25" s="894" t="s">
        <v>697</v>
      </c>
      <c r="F25" s="904"/>
      <c r="G25" s="894" t="s">
        <v>464</v>
      </c>
      <c r="H25" s="904"/>
      <c r="I25" s="898" t="s">
        <v>698</v>
      </c>
      <c r="J25" s="904"/>
      <c r="K25" s="899" t="s">
        <v>78</v>
      </c>
      <c r="L25" s="895" t="n">
        <v>3</v>
      </c>
      <c r="N25" s="905"/>
      <c r="O25" s="894" t="s">
        <v>464</v>
      </c>
      <c r="P25" s="905"/>
      <c r="Q25" s="899"/>
      <c r="R25" s="905"/>
      <c r="S25" s="894" t="s">
        <v>464</v>
      </c>
      <c r="T25" s="905"/>
      <c r="U25" s="898" t="s">
        <v>698</v>
      </c>
      <c r="V25" s="904"/>
      <c r="W25" s="899" t="s">
        <v>78</v>
      </c>
      <c r="X25" s="895" t="n">
        <v>3</v>
      </c>
      <c r="Y25" s="899"/>
      <c r="Z25" s="895" t="s">
        <v>716</v>
      </c>
      <c r="AB25" s="902"/>
    </row>
    <row r="26" customFormat="false" ht="19.7" hidden="false" customHeight="false" outlineLevel="0" collapsed="false">
      <c r="B26" s="894" t="n">
        <v>21</v>
      </c>
      <c r="C26" s="895" t="s">
        <v>719</v>
      </c>
      <c r="D26" s="896" t="str">
        <f aca="false">C26</f>
        <v>u</v>
      </c>
      <c r="E26" s="894" t="s">
        <v>697</v>
      </c>
      <c r="F26" s="904"/>
      <c r="G26" s="894" t="s">
        <v>464</v>
      </c>
      <c r="H26" s="904"/>
      <c r="I26" s="898" t="s">
        <v>698</v>
      </c>
      <c r="J26" s="904"/>
      <c r="K26" s="899" t="s">
        <v>78</v>
      </c>
      <c r="L26" s="895" t="n">
        <v>4</v>
      </c>
      <c r="N26" s="905"/>
      <c r="O26" s="894" t="s">
        <v>464</v>
      </c>
      <c r="P26" s="905"/>
      <c r="Q26" s="899"/>
      <c r="R26" s="905"/>
      <c r="S26" s="894" t="s">
        <v>464</v>
      </c>
      <c r="T26" s="905"/>
      <c r="U26" s="898" t="s">
        <v>698</v>
      </c>
      <c r="V26" s="904"/>
      <c r="W26" s="899" t="s">
        <v>78</v>
      </c>
      <c r="X26" s="895" t="n">
        <v>4</v>
      </c>
      <c r="Y26" s="899"/>
      <c r="Z26" s="895" t="s">
        <v>716</v>
      </c>
      <c r="AB26" s="902"/>
    </row>
    <row r="27" customFormat="false" ht="19.7" hidden="false" customHeight="false" outlineLevel="0" collapsed="false">
      <c r="B27" s="894" t="n">
        <v>22</v>
      </c>
      <c r="C27" s="895" t="s">
        <v>720</v>
      </c>
      <c r="D27" s="896" t="str">
        <f aca="false">C27</f>
        <v>v</v>
      </c>
      <c r="E27" s="894" t="s">
        <v>697</v>
      </c>
      <c r="F27" s="904"/>
      <c r="G27" s="894" t="s">
        <v>464</v>
      </c>
      <c r="H27" s="904"/>
      <c r="I27" s="898" t="s">
        <v>698</v>
      </c>
      <c r="J27" s="904"/>
      <c r="K27" s="899" t="s">
        <v>78</v>
      </c>
      <c r="L27" s="895" t="n">
        <v>5</v>
      </c>
      <c r="N27" s="905"/>
      <c r="O27" s="894" t="s">
        <v>464</v>
      </c>
      <c r="P27" s="905"/>
      <c r="Q27" s="899"/>
      <c r="R27" s="905"/>
      <c r="S27" s="894" t="s">
        <v>464</v>
      </c>
      <c r="T27" s="905"/>
      <c r="U27" s="898" t="s">
        <v>698</v>
      </c>
      <c r="V27" s="904"/>
      <c r="W27" s="899" t="s">
        <v>78</v>
      </c>
      <c r="X27" s="895" t="n">
        <v>5</v>
      </c>
      <c r="Y27" s="899"/>
      <c r="Z27" s="895" t="s">
        <v>716</v>
      </c>
      <c r="AB27" s="902"/>
    </row>
    <row r="28" customFormat="false" ht="19.7" hidden="false" customHeight="false" outlineLevel="0" collapsed="false">
      <c r="B28" s="894" t="n">
        <v>23</v>
      </c>
      <c r="C28" s="895" t="s">
        <v>721</v>
      </c>
      <c r="D28" s="896" t="str">
        <f aca="false">C28</f>
        <v>w</v>
      </c>
      <c r="E28" s="894" t="s">
        <v>697</v>
      </c>
      <c r="F28" s="904"/>
      <c r="G28" s="894" t="s">
        <v>464</v>
      </c>
      <c r="H28" s="904"/>
      <c r="I28" s="898" t="s">
        <v>698</v>
      </c>
      <c r="J28" s="904"/>
      <c r="K28" s="899" t="s">
        <v>78</v>
      </c>
      <c r="L28" s="895" t="n">
        <v>6</v>
      </c>
      <c r="N28" s="905"/>
      <c r="O28" s="894" t="s">
        <v>464</v>
      </c>
      <c r="P28" s="905"/>
      <c r="Q28" s="899"/>
      <c r="R28" s="905"/>
      <c r="S28" s="894" t="s">
        <v>464</v>
      </c>
      <c r="T28" s="905"/>
      <c r="U28" s="898" t="s">
        <v>698</v>
      </c>
      <c r="V28" s="904"/>
      <c r="W28" s="899" t="s">
        <v>78</v>
      </c>
      <c r="X28" s="895" t="n">
        <v>6</v>
      </c>
      <c r="Y28" s="899"/>
      <c r="Z28" s="895" t="s">
        <v>716</v>
      </c>
      <c r="AB28" s="902"/>
    </row>
    <row r="29" customFormat="false" ht="19.7" hidden="false" customHeight="false" outlineLevel="0" collapsed="false">
      <c r="B29" s="894" t="n">
        <v>24</v>
      </c>
      <c r="C29" s="895" t="s">
        <v>722</v>
      </c>
      <c r="D29" s="896" t="str">
        <f aca="false">C29</f>
        <v>x</v>
      </c>
      <c r="E29" s="894" t="s">
        <v>697</v>
      </c>
      <c r="F29" s="904"/>
      <c r="G29" s="894" t="s">
        <v>464</v>
      </c>
      <c r="H29" s="904"/>
      <c r="I29" s="898" t="s">
        <v>698</v>
      </c>
      <c r="J29" s="904"/>
      <c r="K29" s="899" t="s">
        <v>78</v>
      </c>
      <c r="L29" s="895" t="n">
        <v>7</v>
      </c>
      <c r="N29" s="905"/>
      <c r="O29" s="894" t="s">
        <v>464</v>
      </c>
      <c r="P29" s="905"/>
      <c r="Q29" s="899"/>
      <c r="R29" s="905"/>
      <c r="S29" s="894" t="s">
        <v>464</v>
      </c>
      <c r="T29" s="905"/>
      <c r="U29" s="898" t="s">
        <v>698</v>
      </c>
      <c r="V29" s="904"/>
      <c r="W29" s="899" t="s">
        <v>78</v>
      </c>
      <c r="X29" s="895" t="n">
        <v>7</v>
      </c>
      <c r="Y29" s="899"/>
      <c r="Z29" s="895" t="s">
        <v>716</v>
      </c>
      <c r="AB29" s="902"/>
    </row>
    <row r="30" customFormat="false" ht="19.7" hidden="false" customHeight="false" outlineLevel="0" collapsed="false">
      <c r="B30" s="894" t="n">
        <v>25</v>
      </c>
      <c r="C30" s="895" t="s">
        <v>723</v>
      </c>
      <c r="D30" s="896" t="str">
        <f aca="false">C30</f>
        <v>y</v>
      </c>
      <c r="E30" s="894" t="s">
        <v>697</v>
      </c>
      <c r="F30" s="904"/>
      <c r="G30" s="894" t="s">
        <v>464</v>
      </c>
      <c r="H30" s="904"/>
      <c r="I30" s="898" t="s">
        <v>698</v>
      </c>
      <c r="J30" s="904"/>
      <c r="K30" s="899" t="s">
        <v>78</v>
      </c>
      <c r="L30" s="895" t="n">
        <v>8</v>
      </c>
      <c r="N30" s="905"/>
      <c r="O30" s="894" t="s">
        <v>464</v>
      </c>
      <c r="P30" s="905"/>
      <c r="Q30" s="899"/>
      <c r="R30" s="905"/>
      <c r="S30" s="894" t="s">
        <v>464</v>
      </c>
      <c r="T30" s="905"/>
      <c r="U30" s="898" t="s">
        <v>698</v>
      </c>
      <c r="V30" s="904"/>
      <c r="W30" s="899" t="s">
        <v>78</v>
      </c>
      <c r="X30" s="895" t="n">
        <v>8</v>
      </c>
      <c r="Y30" s="899"/>
      <c r="Z30" s="895" t="s">
        <v>716</v>
      </c>
      <c r="AB30" s="902"/>
    </row>
    <row r="31" customFormat="false" ht="19.7" hidden="false" customHeight="false" outlineLevel="0" collapsed="false">
      <c r="B31" s="894" t="n">
        <v>26</v>
      </c>
      <c r="C31" s="895" t="s">
        <v>724</v>
      </c>
      <c r="D31" s="896" t="str">
        <f aca="false">C31</f>
        <v>z</v>
      </c>
      <c r="E31" s="894" t="s">
        <v>697</v>
      </c>
      <c r="F31" s="904"/>
      <c r="G31" s="894" t="s">
        <v>464</v>
      </c>
      <c r="H31" s="904"/>
      <c r="I31" s="898" t="s">
        <v>698</v>
      </c>
      <c r="J31" s="904"/>
      <c r="K31" s="899" t="s">
        <v>78</v>
      </c>
      <c r="L31" s="895" t="n">
        <v>1</v>
      </c>
      <c r="N31" s="905"/>
      <c r="O31" s="894" t="s">
        <v>464</v>
      </c>
      <c r="P31" s="905"/>
      <c r="Q31" s="899"/>
      <c r="R31" s="905"/>
      <c r="S31" s="894" t="s">
        <v>464</v>
      </c>
      <c r="T31" s="905"/>
      <c r="U31" s="898" t="s">
        <v>698</v>
      </c>
      <c r="V31" s="904"/>
      <c r="W31" s="899" t="s">
        <v>78</v>
      </c>
      <c r="X31" s="895" t="s">
        <v>716</v>
      </c>
      <c r="Y31" s="899"/>
      <c r="Z31" s="895" t="n">
        <v>1</v>
      </c>
      <c r="AB31" s="902"/>
    </row>
    <row r="32" customFormat="false" ht="19.7" hidden="false" customHeight="false" outlineLevel="0" collapsed="false">
      <c r="B32" s="894" t="n">
        <v>27</v>
      </c>
      <c r="C32" s="895" t="s">
        <v>722</v>
      </c>
      <c r="D32" s="896" t="str">
        <f aca="false">C32</f>
        <v>x</v>
      </c>
      <c r="E32" s="894" t="s">
        <v>697</v>
      </c>
      <c r="F32" s="904"/>
      <c r="G32" s="894" t="s">
        <v>464</v>
      </c>
      <c r="H32" s="904"/>
      <c r="I32" s="898" t="s">
        <v>698</v>
      </c>
      <c r="J32" s="904"/>
      <c r="K32" s="899" t="s">
        <v>78</v>
      </c>
      <c r="L32" s="895" t="n">
        <v>2</v>
      </c>
      <c r="N32" s="905"/>
      <c r="O32" s="894" t="s">
        <v>464</v>
      </c>
      <c r="P32" s="905"/>
      <c r="Q32" s="899"/>
      <c r="R32" s="905"/>
      <c r="S32" s="894" t="s">
        <v>464</v>
      </c>
      <c r="T32" s="905"/>
      <c r="U32" s="898" t="s">
        <v>698</v>
      </c>
      <c r="V32" s="904"/>
      <c r="W32" s="899" t="s">
        <v>78</v>
      </c>
      <c r="X32" s="895" t="s">
        <v>716</v>
      </c>
      <c r="Y32" s="899"/>
      <c r="Z32" s="895" t="n">
        <v>2</v>
      </c>
      <c r="AB32" s="902"/>
    </row>
    <row r="33" customFormat="false" ht="19.7" hidden="false" customHeight="false" outlineLevel="0" collapsed="false">
      <c r="B33" s="894" t="n">
        <v>28</v>
      </c>
      <c r="C33" s="895" t="s">
        <v>725</v>
      </c>
      <c r="D33" s="896" t="str">
        <f aca="false">C33</f>
        <v>aa</v>
      </c>
      <c r="E33" s="894" t="s">
        <v>697</v>
      </c>
      <c r="F33" s="904"/>
      <c r="G33" s="894" t="s">
        <v>464</v>
      </c>
      <c r="H33" s="904"/>
      <c r="I33" s="898" t="s">
        <v>698</v>
      </c>
      <c r="J33" s="904"/>
      <c r="K33" s="899" t="s">
        <v>78</v>
      </c>
      <c r="L33" s="895" t="n">
        <v>3</v>
      </c>
      <c r="N33" s="905"/>
      <c r="O33" s="894" t="s">
        <v>464</v>
      </c>
      <c r="P33" s="905"/>
      <c r="Q33" s="899"/>
      <c r="R33" s="905"/>
      <c r="S33" s="894" t="s">
        <v>464</v>
      </c>
      <c r="T33" s="905"/>
      <c r="U33" s="898" t="s">
        <v>698</v>
      </c>
      <c r="V33" s="904"/>
      <c r="W33" s="899" t="s">
        <v>78</v>
      </c>
      <c r="X33" s="895" t="s">
        <v>716</v>
      </c>
      <c r="Y33" s="899"/>
      <c r="Z33" s="895" t="n">
        <v>3</v>
      </c>
      <c r="AB33" s="902"/>
    </row>
    <row r="34" customFormat="false" ht="19.7" hidden="false" customHeight="false" outlineLevel="0" collapsed="false">
      <c r="B34" s="894" t="n">
        <v>29</v>
      </c>
      <c r="C34" s="895" t="s">
        <v>726</v>
      </c>
      <c r="D34" s="896" t="str">
        <f aca="false">C34</f>
        <v>ab</v>
      </c>
      <c r="E34" s="894" t="s">
        <v>697</v>
      </c>
      <c r="F34" s="904"/>
      <c r="G34" s="894" t="s">
        <v>464</v>
      </c>
      <c r="H34" s="904"/>
      <c r="I34" s="898" t="s">
        <v>698</v>
      </c>
      <c r="J34" s="904"/>
      <c r="K34" s="899" t="s">
        <v>78</v>
      </c>
      <c r="L34" s="895" t="n">
        <v>4</v>
      </c>
      <c r="N34" s="905"/>
      <c r="O34" s="894" t="s">
        <v>464</v>
      </c>
      <c r="P34" s="905"/>
      <c r="Q34" s="899"/>
      <c r="R34" s="905"/>
      <c r="S34" s="894" t="s">
        <v>464</v>
      </c>
      <c r="T34" s="905"/>
      <c r="U34" s="898" t="s">
        <v>698</v>
      </c>
      <c r="V34" s="904"/>
      <c r="W34" s="899" t="s">
        <v>78</v>
      </c>
      <c r="X34" s="895" t="s">
        <v>716</v>
      </c>
      <c r="Y34" s="899"/>
      <c r="Z34" s="895" t="n">
        <v>4</v>
      </c>
      <c r="AB34" s="902"/>
    </row>
    <row r="35" customFormat="false" ht="19.7" hidden="false" customHeight="false" outlineLevel="0" collapsed="false">
      <c r="B35" s="894" t="n">
        <v>30</v>
      </c>
      <c r="C35" s="895" t="s">
        <v>727</v>
      </c>
      <c r="D35" s="896" t="str">
        <f aca="false">C35</f>
        <v>ac</v>
      </c>
      <c r="E35" s="894" t="s">
        <v>697</v>
      </c>
      <c r="F35" s="904"/>
      <c r="G35" s="894" t="s">
        <v>464</v>
      </c>
      <c r="H35" s="904"/>
      <c r="I35" s="898" t="s">
        <v>698</v>
      </c>
      <c r="J35" s="904"/>
      <c r="K35" s="899" t="s">
        <v>78</v>
      </c>
      <c r="L35" s="895" t="n">
        <v>5</v>
      </c>
      <c r="N35" s="905"/>
      <c r="O35" s="894" t="s">
        <v>464</v>
      </c>
      <c r="P35" s="905"/>
      <c r="Q35" s="899"/>
      <c r="R35" s="905"/>
      <c r="S35" s="894" t="s">
        <v>464</v>
      </c>
      <c r="T35" s="905"/>
      <c r="U35" s="898" t="s">
        <v>698</v>
      </c>
      <c r="V35" s="904"/>
      <c r="W35" s="899" t="s">
        <v>78</v>
      </c>
      <c r="X35" s="895" t="s">
        <v>716</v>
      </c>
      <c r="Y35" s="899"/>
      <c r="Z35" s="895" t="n">
        <v>5</v>
      </c>
      <c r="AB35" s="902"/>
    </row>
    <row r="36" customFormat="false" ht="19.7" hidden="false" customHeight="false" outlineLevel="0" collapsed="false">
      <c r="B36" s="894" t="n">
        <v>31</v>
      </c>
      <c r="C36" s="895" t="s">
        <v>728</v>
      </c>
      <c r="D36" s="896" t="str">
        <f aca="false">C36</f>
        <v>ad</v>
      </c>
      <c r="E36" s="894" t="s">
        <v>697</v>
      </c>
      <c r="F36" s="904"/>
      <c r="G36" s="894" t="s">
        <v>464</v>
      </c>
      <c r="H36" s="904"/>
      <c r="I36" s="898" t="s">
        <v>698</v>
      </c>
      <c r="J36" s="904"/>
      <c r="K36" s="899" t="s">
        <v>78</v>
      </c>
      <c r="L36" s="895" t="n">
        <v>6</v>
      </c>
      <c r="N36" s="905"/>
      <c r="O36" s="894" t="s">
        <v>464</v>
      </c>
      <c r="P36" s="905"/>
      <c r="Q36" s="899"/>
      <c r="R36" s="905"/>
      <c r="S36" s="894" t="s">
        <v>464</v>
      </c>
      <c r="T36" s="905"/>
      <c r="U36" s="898" t="s">
        <v>698</v>
      </c>
      <c r="V36" s="904"/>
      <c r="W36" s="899" t="s">
        <v>78</v>
      </c>
      <c r="X36" s="895" t="s">
        <v>716</v>
      </c>
      <c r="Y36" s="899"/>
      <c r="Z36" s="895" t="n">
        <v>6</v>
      </c>
      <c r="AB36" s="902"/>
    </row>
    <row r="37" customFormat="false" ht="19.7" hidden="false" customHeight="false" outlineLevel="0" collapsed="false">
      <c r="B37" s="894" t="n">
        <v>32</v>
      </c>
      <c r="C37" s="895" t="s">
        <v>729</v>
      </c>
      <c r="D37" s="896" t="str">
        <f aca="false">C37</f>
        <v>ae</v>
      </c>
      <c r="E37" s="894" t="s">
        <v>697</v>
      </c>
      <c r="F37" s="904"/>
      <c r="G37" s="894" t="s">
        <v>464</v>
      </c>
      <c r="H37" s="904"/>
      <c r="I37" s="898" t="s">
        <v>698</v>
      </c>
      <c r="J37" s="904"/>
      <c r="K37" s="899" t="s">
        <v>78</v>
      </c>
      <c r="L37" s="895" t="n">
        <v>7</v>
      </c>
      <c r="N37" s="905"/>
      <c r="O37" s="894" t="s">
        <v>464</v>
      </c>
      <c r="P37" s="905"/>
      <c r="Q37" s="899"/>
      <c r="R37" s="905"/>
      <c r="S37" s="894" t="s">
        <v>464</v>
      </c>
      <c r="T37" s="905"/>
      <c r="U37" s="898" t="s">
        <v>698</v>
      </c>
      <c r="V37" s="904"/>
      <c r="W37" s="899" t="s">
        <v>78</v>
      </c>
      <c r="X37" s="895" t="s">
        <v>716</v>
      </c>
      <c r="Y37" s="899"/>
      <c r="Z37" s="895" t="n">
        <v>7</v>
      </c>
      <c r="AB37" s="902"/>
    </row>
    <row r="38" customFormat="false" ht="19.7" hidden="false" customHeight="false" outlineLevel="0" collapsed="false">
      <c r="B38" s="894" t="n">
        <v>33</v>
      </c>
      <c r="C38" s="895" t="s">
        <v>730</v>
      </c>
      <c r="D38" s="896" t="str">
        <f aca="false">C38</f>
        <v>af</v>
      </c>
      <c r="E38" s="894" t="s">
        <v>697</v>
      </c>
      <c r="F38" s="904"/>
      <c r="G38" s="894" t="s">
        <v>464</v>
      </c>
      <c r="H38" s="904"/>
      <c r="I38" s="898" t="s">
        <v>698</v>
      </c>
      <c r="J38" s="904"/>
      <c r="K38" s="899" t="s">
        <v>78</v>
      </c>
      <c r="L38" s="895" t="n">
        <v>8</v>
      </c>
      <c r="N38" s="905"/>
      <c r="O38" s="894" t="s">
        <v>464</v>
      </c>
      <c r="P38" s="905"/>
      <c r="Q38" s="899"/>
      <c r="R38" s="905"/>
      <c r="S38" s="894" t="s">
        <v>464</v>
      </c>
      <c r="T38" s="905"/>
      <c r="U38" s="898" t="s">
        <v>698</v>
      </c>
      <c r="V38" s="904"/>
      <c r="W38" s="899" t="s">
        <v>78</v>
      </c>
      <c r="X38" s="895" t="s">
        <v>716</v>
      </c>
      <c r="Y38" s="899"/>
      <c r="Z38" s="895" t="n">
        <v>8</v>
      </c>
      <c r="AB38" s="902"/>
    </row>
    <row r="39" customFormat="false" ht="19.7" hidden="false" customHeight="false" outlineLevel="0" collapsed="false">
      <c r="B39" s="894" t="n">
        <v>34</v>
      </c>
      <c r="C39" s="906" t="s">
        <v>731</v>
      </c>
      <c r="D39" s="896"/>
      <c r="E39" s="894" t="s">
        <v>697</v>
      </c>
      <c r="F39" s="897"/>
      <c r="G39" s="894" t="s">
        <v>464</v>
      </c>
      <c r="H39" s="897"/>
      <c r="I39" s="898" t="s">
        <v>698</v>
      </c>
      <c r="J39" s="897" t="n">
        <v>0</v>
      </c>
      <c r="K39" s="899" t="s">
        <v>78</v>
      </c>
      <c r="L39" s="891" t="str">
        <f aca="false">IF(OR(F39="",H39=""),"",(H39+IF(F39&gt;H39,1,0)-F39-J39)*24)</f>
        <v/>
      </c>
      <c r="N39" s="903" t="n">
        <f aca="false">$N$6</f>
        <v>0.291666666666667</v>
      </c>
      <c r="O39" s="886" t="s">
        <v>464</v>
      </c>
      <c r="P39" s="903" t="n">
        <f aca="false">$P$6</f>
        <v>0.833333333333333</v>
      </c>
      <c r="R39" s="900" t="str">
        <f aca="false">IF(F39="","",IF(F39&lt;N39,N39,IF(F39&gt;=P39,"",F39)))</f>
        <v/>
      </c>
      <c r="S39" s="886" t="s">
        <v>464</v>
      </c>
      <c r="T39" s="900" t="str">
        <f aca="false">IF(H39="","",IF(H39&gt;F39,IF(H39&lt;P39,H39,P39),P39))</f>
        <v/>
      </c>
      <c r="U39" s="901" t="s">
        <v>698</v>
      </c>
      <c r="V39" s="897" t="n">
        <v>0</v>
      </c>
      <c r="W39" s="885" t="s">
        <v>78</v>
      </c>
      <c r="X39" s="891" t="str">
        <f aca="false">IF(R39="","",IF((T39+IF(R39&gt;T39,1,0)-R39-V39)*24=0,"",(T39+IF(R39&gt;T39,1,0)-R39-V39)*24))</f>
        <v/>
      </c>
      <c r="Z39" s="891" t="str">
        <f aca="false">IF(X39="",L39,IF(OR(L39-X39=0,L39-X39&lt;0),"-",L39-X39))</f>
        <v/>
      </c>
      <c r="AB39" s="902"/>
    </row>
    <row r="40" customFormat="false" ht="19.7" hidden="false" customHeight="false" outlineLevel="0" collapsed="false">
      <c r="B40" s="894"/>
      <c r="C40" s="907" t="s">
        <v>716</v>
      </c>
      <c r="D40" s="896"/>
      <c r="E40" s="894" t="s">
        <v>697</v>
      </c>
      <c r="F40" s="897"/>
      <c r="G40" s="894" t="s">
        <v>464</v>
      </c>
      <c r="H40" s="897"/>
      <c r="I40" s="898" t="s">
        <v>698</v>
      </c>
      <c r="J40" s="897" t="n">
        <v>0</v>
      </c>
      <c r="K40" s="899" t="s">
        <v>78</v>
      </c>
      <c r="L40" s="891" t="str">
        <f aca="false">IF(OR(F40="",H40=""),"",(H40+IF(F40&gt;H40,1,0)-F40-J40)*24)</f>
        <v/>
      </c>
      <c r="N40" s="903" t="n">
        <f aca="false">$N$6</f>
        <v>0.291666666666667</v>
      </c>
      <c r="O40" s="886" t="s">
        <v>464</v>
      </c>
      <c r="P40" s="903" t="n">
        <f aca="false">$P$6</f>
        <v>0.833333333333333</v>
      </c>
      <c r="R40" s="900" t="str">
        <f aca="false">IF(F40="","",IF(F40&lt;N40,N40,IF(F40&gt;=P40,"",F40)))</f>
        <v/>
      </c>
      <c r="S40" s="886" t="s">
        <v>464</v>
      </c>
      <c r="T40" s="900" t="str">
        <f aca="false">IF(H40="","",IF(H40&gt;F40,IF(H40&lt;P40,H40,P40),P40))</f>
        <v/>
      </c>
      <c r="U40" s="901" t="s">
        <v>698</v>
      </c>
      <c r="V40" s="897" t="n">
        <v>0</v>
      </c>
      <c r="W40" s="885" t="s">
        <v>78</v>
      </c>
      <c r="X40" s="891" t="str">
        <f aca="false">IF(R40="","",IF((T40+IF(R40&gt;T40,1,0)-R40-V40)*24=0,"",(T40+IF(R40&gt;T40,1,0)-R40-V40)*24))</f>
        <v/>
      </c>
      <c r="Z40" s="891" t="str">
        <f aca="false">IF(X40="",L40,IF(OR(L40-X40=0,L40-X40&lt;0),"-",L40-X40))</f>
        <v/>
      </c>
      <c r="AB40" s="902"/>
    </row>
    <row r="41" customFormat="false" ht="19.7" hidden="false" customHeight="false" outlineLevel="0" collapsed="false">
      <c r="B41" s="894"/>
      <c r="C41" s="908" t="s">
        <v>716</v>
      </c>
      <c r="D41" s="896" t="str">
        <f aca="false">C39</f>
        <v>ag</v>
      </c>
      <c r="E41" s="894" t="s">
        <v>697</v>
      </c>
      <c r="F41" s="897" t="s">
        <v>716</v>
      </c>
      <c r="G41" s="894" t="s">
        <v>464</v>
      </c>
      <c r="H41" s="897" t="s">
        <v>716</v>
      </c>
      <c r="I41" s="898" t="s">
        <v>698</v>
      </c>
      <c r="J41" s="897" t="s">
        <v>716</v>
      </c>
      <c r="K41" s="899" t="s">
        <v>78</v>
      </c>
      <c r="L41" s="891" t="str">
        <f aca="false">IF(OR(L39="",L40=""),"",L39+L40)</f>
        <v/>
      </c>
      <c r="N41" s="903" t="s">
        <v>716</v>
      </c>
      <c r="O41" s="886" t="s">
        <v>464</v>
      </c>
      <c r="P41" s="903" t="s">
        <v>716</v>
      </c>
      <c r="R41" s="900" t="str">
        <f aca="false">IF(F41="","",IF(F41&lt;N41,N41,IF(F41&gt;=P41,"",F41)))</f>
        <v/>
      </c>
      <c r="S41" s="886" t="s">
        <v>464</v>
      </c>
      <c r="T41" s="900" t="str">
        <f aca="false">IF(H41="","",IF(H41&gt;F41,IF(H41&lt;P41,H41,P41),P41))</f>
        <v>-</v>
      </c>
      <c r="U41" s="901" t="s">
        <v>698</v>
      </c>
      <c r="V41" s="897" t="s">
        <v>716</v>
      </c>
      <c r="W41" s="885" t="s">
        <v>78</v>
      </c>
      <c r="X41" s="891" t="str">
        <f aca="false">IF(OR(X39="",X40=""),"",X39+X40)</f>
        <v/>
      </c>
      <c r="Z41" s="891" t="str">
        <f aca="false">IF(X41="",L41,IF(OR(L41-X41=0,L41-X41&lt;0),"-",L41-X41))</f>
        <v/>
      </c>
      <c r="AB41" s="902" t="s">
        <v>732</v>
      </c>
    </row>
    <row r="42" customFormat="false" ht="19.7" hidden="false" customHeight="false" outlineLevel="0" collapsed="false">
      <c r="B42" s="894"/>
      <c r="C42" s="906" t="s">
        <v>733</v>
      </c>
      <c r="D42" s="896"/>
      <c r="E42" s="894" t="s">
        <v>697</v>
      </c>
      <c r="F42" s="897"/>
      <c r="G42" s="894" t="s">
        <v>464</v>
      </c>
      <c r="H42" s="897"/>
      <c r="I42" s="898" t="s">
        <v>698</v>
      </c>
      <c r="J42" s="897" t="n">
        <v>0</v>
      </c>
      <c r="K42" s="899" t="s">
        <v>78</v>
      </c>
      <c r="L42" s="891" t="str">
        <f aca="false">IF(OR(F42="",H42=""),"",(H42+IF(F42&gt;H42,1,0)-F42-J42)*24)</f>
        <v/>
      </c>
      <c r="N42" s="903" t="n">
        <f aca="false">$N$6</f>
        <v>0.291666666666667</v>
      </c>
      <c r="O42" s="886" t="s">
        <v>464</v>
      </c>
      <c r="P42" s="903" t="n">
        <f aca="false">$P$6</f>
        <v>0.833333333333333</v>
      </c>
      <c r="R42" s="900" t="str">
        <f aca="false">IF(F42="","",IF(F42&lt;N42,N42,IF(F42&gt;=P42,"",F42)))</f>
        <v/>
      </c>
      <c r="S42" s="886" t="s">
        <v>464</v>
      </c>
      <c r="T42" s="900" t="str">
        <f aca="false">IF(H42="","",IF(H42&gt;F42,IF(H42&lt;P42,H42,P42),P42))</f>
        <v/>
      </c>
      <c r="U42" s="901" t="s">
        <v>698</v>
      </c>
      <c r="V42" s="897" t="n">
        <v>0</v>
      </c>
      <c r="W42" s="885" t="s">
        <v>78</v>
      </c>
      <c r="X42" s="891" t="str">
        <f aca="false">IF(R42="","",IF((T42+IF(R42&gt;T42,1,0)-R42-V42)*24=0,"",(T42+IF(R42&gt;T42,1,0)-R42-V42)*24))</f>
        <v/>
      </c>
      <c r="Z42" s="891" t="str">
        <f aca="false">IF(X42="",L42,IF(OR(L42-X42=0,L42-X42&lt;0),"-",L42-X42))</f>
        <v/>
      </c>
      <c r="AB42" s="902"/>
    </row>
    <row r="43" customFormat="false" ht="19.7" hidden="false" customHeight="false" outlineLevel="0" collapsed="false">
      <c r="B43" s="894" t="n">
        <v>35</v>
      </c>
      <c r="C43" s="907" t="s">
        <v>716</v>
      </c>
      <c r="D43" s="896"/>
      <c r="E43" s="894" t="s">
        <v>697</v>
      </c>
      <c r="F43" s="897"/>
      <c r="G43" s="894" t="s">
        <v>464</v>
      </c>
      <c r="H43" s="897"/>
      <c r="I43" s="898" t="s">
        <v>698</v>
      </c>
      <c r="J43" s="897" t="n">
        <v>0</v>
      </c>
      <c r="K43" s="899" t="s">
        <v>78</v>
      </c>
      <c r="L43" s="891" t="str">
        <f aca="false">IF(OR(F43="",H43=""),"",(H43+IF(F43&gt;H43,1,0)-F43-J43)*24)</f>
        <v/>
      </c>
      <c r="N43" s="903" t="n">
        <f aca="false">$N$6</f>
        <v>0.291666666666667</v>
      </c>
      <c r="O43" s="886" t="s">
        <v>464</v>
      </c>
      <c r="P43" s="903" t="n">
        <f aca="false">$P$6</f>
        <v>0.833333333333333</v>
      </c>
      <c r="R43" s="900" t="str">
        <f aca="false">IF(F43="","",IF(F43&lt;N43,N43,IF(F43&gt;=P43,"",F43)))</f>
        <v/>
      </c>
      <c r="S43" s="886" t="s">
        <v>464</v>
      </c>
      <c r="T43" s="900" t="str">
        <f aca="false">IF(H43="","",IF(H43&gt;F43,IF(H43&lt;P43,H43,P43),P43))</f>
        <v/>
      </c>
      <c r="U43" s="901" t="s">
        <v>698</v>
      </c>
      <c r="V43" s="897" t="n">
        <v>0</v>
      </c>
      <c r="W43" s="885" t="s">
        <v>78</v>
      </c>
      <c r="X43" s="891" t="str">
        <f aca="false">IF(R43="","",IF((T43+IF(R43&gt;T43,1,0)-R43-V43)*24=0,"",(T43+IF(R43&gt;T43,1,0)-R43-V43)*24))</f>
        <v/>
      </c>
      <c r="Z43" s="891" t="str">
        <f aca="false">IF(X43="",L43,IF(OR(L43-X43=0,L43-X43&lt;0),"-",L43-X43))</f>
        <v/>
      </c>
      <c r="AB43" s="902"/>
    </row>
    <row r="44" customFormat="false" ht="19.7" hidden="false" customHeight="false" outlineLevel="0" collapsed="false">
      <c r="B44" s="894"/>
      <c r="C44" s="908" t="s">
        <v>716</v>
      </c>
      <c r="D44" s="896" t="str">
        <f aca="false">C42</f>
        <v>ah</v>
      </c>
      <c r="E44" s="894" t="s">
        <v>697</v>
      </c>
      <c r="F44" s="897" t="s">
        <v>716</v>
      </c>
      <c r="G44" s="894" t="s">
        <v>464</v>
      </c>
      <c r="H44" s="897" t="s">
        <v>716</v>
      </c>
      <c r="I44" s="898" t="s">
        <v>698</v>
      </c>
      <c r="J44" s="897" t="s">
        <v>716</v>
      </c>
      <c r="K44" s="899" t="s">
        <v>78</v>
      </c>
      <c r="L44" s="891" t="str">
        <f aca="false">IF(OR(L42="",L43=""),"",L42+L43)</f>
        <v/>
      </c>
      <c r="N44" s="903" t="s">
        <v>716</v>
      </c>
      <c r="O44" s="886" t="s">
        <v>464</v>
      </c>
      <c r="P44" s="903" t="s">
        <v>716</v>
      </c>
      <c r="R44" s="900" t="str">
        <f aca="false">IF(F44="","",IF(F44&lt;N44,N44,IF(F44&gt;=P44,"",F44)))</f>
        <v/>
      </c>
      <c r="S44" s="886" t="s">
        <v>464</v>
      </c>
      <c r="T44" s="900" t="str">
        <f aca="false">IF(H44="","",IF(H44&gt;F44,IF(H44&lt;P44,H44,P44),P44))</f>
        <v>-</v>
      </c>
      <c r="U44" s="901" t="s">
        <v>698</v>
      </c>
      <c r="V44" s="897" t="s">
        <v>716</v>
      </c>
      <c r="W44" s="885" t="s">
        <v>78</v>
      </c>
      <c r="X44" s="891" t="str">
        <f aca="false">IF(OR(X42="",X43=""),"",X42+X43)</f>
        <v/>
      </c>
      <c r="Z44" s="891" t="str">
        <f aca="false">IF(X44="",L44,IF(OR(L44-X44=0,L44-X44&lt;0),"-",L44-X44))</f>
        <v/>
      </c>
      <c r="AB44" s="902" t="s">
        <v>732</v>
      </c>
    </row>
    <row r="45" customFormat="false" ht="19.7" hidden="false" customHeight="false" outlineLevel="0" collapsed="false">
      <c r="B45" s="894"/>
      <c r="C45" s="906" t="s">
        <v>734</v>
      </c>
      <c r="D45" s="896"/>
      <c r="E45" s="894" t="s">
        <v>697</v>
      </c>
      <c r="F45" s="897"/>
      <c r="G45" s="894" t="s">
        <v>464</v>
      </c>
      <c r="H45" s="897"/>
      <c r="I45" s="898" t="s">
        <v>698</v>
      </c>
      <c r="J45" s="897" t="n">
        <v>0</v>
      </c>
      <c r="K45" s="899" t="s">
        <v>78</v>
      </c>
      <c r="L45" s="891" t="str">
        <f aca="false">IF(OR(F45="",H45=""),"",(H45+IF(F45&gt;H45,1,0)-F45-J45)*24)</f>
        <v/>
      </c>
      <c r="N45" s="903" t="n">
        <f aca="false">$N$6</f>
        <v>0.291666666666667</v>
      </c>
      <c r="O45" s="886" t="s">
        <v>464</v>
      </c>
      <c r="P45" s="903" t="n">
        <f aca="false">$P$6</f>
        <v>0.833333333333333</v>
      </c>
      <c r="R45" s="900" t="str">
        <f aca="false">IF(F45="","",IF(F45&lt;N45,N45,IF(F45&gt;=P45,"",F45)))</f>
        <v/>
      </c>
      <c r="S45" s="886" t="s">
        <v>464</v>
      </c>
      <c r="T45" s="900" t="str">
        <f aca="false">IF(H45="","",IF(H45&gt;F45,IF(H45&lt;P45,H45,P45),P45))</f>
        <v/>
      </c>
      <c r="U45" s="901" t="s">
        <v>698</v>
      </c>
      <c r="V45" s="897" t="n">
        <v>0</v>
      </c>
      <c r="W45" s="885" t="s">
        <v>78</v>
      </c>
      <c r="X45" s="891" t="str">
        <f aca="false">IF(R45="","",IF((T45+IF(R45&gt;T45,1,0)-R45-V45)*24=0,"",(T45+IF(R45&gt;T45,1,0)-R45-V45)*24))</f>
        <v/>
      </c>
      <c r="Z45" s="891" t="str">
        <f aca="false">IF(X45="",L45,IF(OR(L45-X45=0,L45-X45&lt;0),"-",L45-X45))</f>
        <v/>
      </c>
      <c r="AB45" s="902"/>
    </row>
    <row r="46" customFormat="false" ht="19.7" hidden="false" customHeight="false" outlineLevel="0" collapsed="false">
      <c r="B46" s="894" t="n">
        <v>36</v>
      </c>
      <c r="C46" s="907" t="s">
        <v>716</v>
      </c>
      <c r="D46" s="896"/>
      <c r="E46" s="894" t="s">
        <v>697</v>
      </c>
      <c r="F46" s="897"/>
      <c r="G46" s="894" t="s">
        <v>464</v>
      </c>
      <c r="H46" s="897"/>
      <c r="I46" s="898" t="s">
        <v>698</v>
      </c>
      <c r="J46" s="897" t="n">
        <v>0</v>
      </c>
      <c r="K46" s="899" t="s">
        <v>78</v>
      </c>
      <c r="L46" s="891" t="str">
        <f aca="false">IF(OR(F46="",H46=""),"",(H46+IF(F46&gt;H46,1,0)-F46-J46)*24)</f>
        <v/>
      </c>
      <c r="N46" s="903" t="n">
        <f aca="false">$N$6</f>
        <v>0.291666666666667</v>
      </c>
      <c r="O46" s="886" t="s">
        <v>464</v>
      </c>
      <c r="P46" s="903" t="n">
        <f aca="false">$P$6</f>
        <v>0.833333333333333</v>
      </c>
      <c r="R46" s="900" t="str">
        <f aca="false">IF(F46="","",IF(F46&lt;N46,N46,IF(F46&gt;=P46,"",F46)))</f>
        <v/>
      </c>
      <c r="S46" s="886" t="s">
        <v>464</v>
      </c>
      <c r="T46" s="900" t="str">
        <f aca="false">IF(H46="","",IF(H46&gt;F46,IF(H46&lt;P46,H46,P46),P46))</f>
        <v/>
      </c>
      <c r="U46" s="901" t="s">
        <v>698</v>
      </c>
      <c r="V46" s="897" t="n">
        <v>0</v>
      </c>
      <c r="W46" s="885" t="s">
        <v>78</v>
      </c>
      <c r="X46" s="891" t="str">
        <f aca="false">IF(R46="","",IF((T46+IF(R46&gt;T46,1,0)-R46-V46)*24=0,"",(T46+IF(R46&gt;T46,1,0)-R46-V46)*24))</f>
        <v/>
      </c>
      <c r="Z46" s="891" t="str">
        <f aca="false">IF(X46="",L46,IF(OR(L46-X46=0,L46-X46&lt;0),"-",L46-X46))</f>
        <v/>
      </c>
      <c r="AB46" s="902"/>
    </row>
    <row r="47" customFormat="false" ht="19.7" hidden="false" customHeight="false" outlineLevel="0" collapsed="false">
      <c r="B47" s="894"/>
      <c r="C47" s="908" t="s">
        <v>716</v>
      </c>
      <c r="D47" s="896" t="str">
        <f aca="false">C45</f>
        <v>ai</v>
      </c>
      <c r="E47" s="894" t="s">
        <v>697</v>
      </c>
      <c r="F47" s="897" t="s">
        <v>716</v>
      </c>
      <c r="G47" s="894" t="s">
        <v>464</v>
      </c>
      <c r="H47" s="897" t="s">
        <v>716</v>
      </c>
      <c r="I47" s="898" t="s">
        <v>698</v>
      </c>
      <c r="J47" s="897" t="s">
        <v>716</v>
      </c>
      <c r="K47" s="899" t="s">
        <v>78</v>
      </c>
      <c r="L47" s="891" t="str">
        <f aca="false">IF(OR(L45="",L46=""),"",L45+L46)</f>
        <v/>
      </c>
      <c r="N47" s="903" t="s">
        <v>716</v>
      </c>
      <c r="O47" s="886" t="s">
        <v>464</v>
      </c>
      <c r="P47" s="903" t="s">
        <v>716</v>
      </c>
      <c r="R47" s="900" t="str">
        <f aca="false">IF(F47="","",IF(F47&lt;N47,N47,IF(F47&gt;=P47,"",F47)))</f>
        <v/>
      </c>
      <c r="S47" s="886" t="s">
        <v>464</v>
      </c>
      <c r="T47" s="900" t="str">
        <f aca="false">IF(H47="","",IF(H47&gt;F47,IF(H47&lt;P47,H47,P47),P47))</f>
        <v>-</v>
      </c>
      <c r="U47" s="901" t="s">
        <v>698</v>
      </c>
      <c r="V47" s="897" t="s">
        <v>716</v>
      </c>
      <c r="W47" s="885" t="s">
        <v>78</v>
      </c>
      <c r="X47" s="891" t="str">
        <f aca="false">IF(OR(X45="",X46=""),"",X45+X46)</f>
        <v/>
      </c>
      <c r="Z47" s="891" t="str">
        <f aca="false">IF(X47="",L47,IF(OR(L47-X47=0,L47-X47&lt;0),"-",L47-X47))</f>
        <v/>
      </c>
      <c r="AB47" s="902" t="s">
        <v>732</v>
      </c>
    </row>
    <row r="48" customFormat="false" ht="19.7" hidden="false" customHeight="false" outlineLevel="0" collapsed="false"/>
    <row r="49" customFormat="false" ht="19.7" hidden="false" customHeight="false" outlineLevel="0" collapsed="false">
      <c r="C49" s="888" t="s">
        <v>735</v>
      </c>
      <c r="D49" s="888"/>
    </row>
    <row r="50" customFormat="false" ht="19.7" hidden="false" customHeight="false" outlineLevel="0" collapsed="false">
      <c r="C50" s="888" t="s">
        <v>736</v>
      </c>
      <c r="D50" s="888"/>
    </row>
    <row r="51" customFormat="false" ht="19.7" hidden="false" customHeight="false" outlineLevel="0" collapsed="false">
      <c r="C51" s="888" t="s">
        <v>737</v>
      </c>
      <c r="D51" s="888"/>
    </row>
    <row r="52" customFormat="false" ht="19.7" hidden="false" customHeight="false" outlineLevel="0" collapsed="false">
      <c r="C52" s="888" t="s">
        <v>738</v>
      </c>
      <c r="D52" s="888"/>
    </row>
  </sheetData>
  <sheetProtection sheet="true" insertRows="false" deleteRows="false"/>
  <mergeCells count="4">
    <mergeCell ref="F4:L4"/>
    <mergeCell ref="N4:P4"/>
    <mergeCell ref="R4:X4"/>
    <mergeCell ref="AB4:AB5"/>
  </mergeCells>
  <printOptions headings="false" gridLines="false" gridLinesSet="true" horizontalCentered="true" verticalCentered="false"/>
  <pageMargins left="0.708333333333333" right="0.708333333333333" top="0.551388888888889" bottom="0.35416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M136"/>
  <sheetViews>
    <sheetView showFormulas="false" showGridLines="false" showRowColHeaders="true" showZeros="true" rightToLeft="false" tabSelected="false" showOutlineSymbols="true" defaultGridColor="true" view="pageBreakPreview" topLeftCell="A1" colorId="64" zoomScale="50" zoomScaleNormal="55" zoomScalePageLayoutView="50" workbookViewId="0">
      <selection pane="topLeft" activeCell="A1" activeCellId="0" sqref="A1"/>
    </sheetView>
  </sheetViews>
  <sheetFormatPr defaultColWidth="5.00390625" defaultRowHeight="14.25" customHeight="false" zeroHeight="false" outlineLevelRow="0" outlineLevelCol="0"/>
  <cols>
    <col collapsed="false" customWidth="true" hidden="false" outlineLevel="0" max="1" min="1" style="711" width="1"/>
    <col collapsed="false" customWidth="true" hidden="false" outlineLevel="0" max="5" min="2" style="711" width="6.33"/>
    <col collapsed="false" customWidth="true" hidden="true" outlineLevel="0" max="7" min="6" style="711" width="6.33"/>
    <col collapsed="false" customWidth="true" hidden="false" outlineLevel="0" max="60" min="8" style="711" width="6.33"/>
    <col collapsed="false" customWidth="true" hidden="false" outlineLevel="0" max="61" min="61" style="711" width="1.22"/>
    <col collapsed="false" customWidth="false" hidden="false" outlineLevel="0" max="16384" min="62" style="711" width="5"/>
  </cols>
  <sheetData>
    <row r="1" s="712" customFormat="true" ht="20.25" hidden="false" customHeight="true" outlineLevel="0" collapsed="false">
      <c r="C1" s="713" t="s">
        <v>638</v>
      </c>
      <c r="D1" s="713"/>
      <c r="E1" s="713"/>
      <c r="F1" s="713"/>
      <c r="G1" s="713"/>
      <c r="H1" s="713"/>
      <c r="K1" s="714" t="s">
        <v>639</v>
      </c>
      <c r="N1" s="713"/>
      <c r="O1" s="713"/>
      <c r="P1" s="713"/>
      <c r="Q1" s="713"/>
      <c r="R1" s="713"/>
      <c r="S1" s="713"/>
      <c r="T1" s="713"/>
      <c r="U1" s="713"/>
      <c r="AQ1" s="715" t="s">
        <v>640</v>
      </c>
      <c r="AR1" s="716" t="s">
        <v>120</v>
      </c>
      <c r="AS1" s="716"/>
      <c r="AT1" s="716"/>
      <c r="AU1" s="716"/>
      <c r="AV1" s="716"/>
      <c r="AW1" s="716"/>
      <c r="AX1" s="716"/>
      <c r="AY1" s="716"/>
      <c r="AZ1" s="716"/>
      <c r="BA1" s="716"/>
      <c r="BB1" s="716"/>
      <c r="BC1" s="716"/>
      <c r="BD1" s="716"/>
      <c r="BE1" s="716"/>
      <c r="BF1" s="716"/>
      <c r="BG1" s="716"/>
      <c r="BH1" s="715" t="s">
        <v>78</v>
      </c>
    </row>
    <row r="2" s="717" customFormat="true" ht="20.25" hidden="false" customHeight="true" outlineLevel="0" collapsed="false">
      <c r="H2" s="714"/>
      <c r="K2" s="714"/>
      <c r="L2" s="714"/>
      <c r="N2" s="715"/>
      <c r="O2" s="715"/>
      <c r="P2" s="715"/>
      <c r="Q2" s="715"/>
      <c r="R2" s="715"/>
      <c r="S2" s="715"/>
      <c r="T2" s="715"/>
      <c r="U2" s="715"/>
      <c r="Z2" s="715" t="s">
        <v>62</v>
      </c>
      <c r="AA2" s="718" t="n">
        <v>6</v>
      </c>
      <c r="AB2" s="718"/>
      <c r="AC2" s="715" t="s">
        <v>641</v>
      </c>
      <c r="AD2" s="719" t="n">
        <f aca="false">IF(AA2=0,"",YEAR(DATE(2018+AA2,1,1)))</f>
        <v>2024</v>
      </c>
      <c r="AE2" s="719"/>
      <c r="AF2" s="717" t="s">
        <v>642</v>
      </c>
      <c r="AG2" s="717" t="s">
        <v>63</v>
      </c>
      <c r="AH2" s="718" t="n">
        <v>4</v>
      </c>
      <c r="AI2" s="718"/>
      <c r="AJ2" s="717" t="s">
        <v>64</v>
      </c>
      <c r="AQ2" s="715" t="s">
        <v>643</v>
      </c>
      <c r="AR2" s="718" t="s">
        <v>644</v>
      </c>
      <c r="AS2" s="718"/>
      <c r="AT2" s="718"/>
      <c r="AU2" s="718"/>
      <c r="AV2" s="718"/>
      <c r="AW2" s="718"/>
      <c r="AX2" s="718"/>
      <c r="AY2" s="718"/>
      <c r="AZ2" s="718"/>
      <c r="BA2" s="718"/>
      <c r="BB2" s="718"/>
      <c r="BC2" s="718"/>
      <c r="BD2" s="718"/>
      <c r="BE2" s="718"/>
      <c r="BF2" s="718"/>
      <c r="BG2" s="718"/>
      <c r="BH2" s="715" t="s">
        <v>78</v>
      </c>
      <c r="BI2" s="715"/>
      <c r="BJ2" s="715"/>
      <c r="BK2" s="715"/>
    </row>
    <row r="3" s="717" customFormat="true" ht="20.25" hidden="false" customHeight="true" outlineLevel="0" collapsed="false">
      <c r="H3" s="714"/>
      <c r="K3" s="714"/>
      <c r="M3" s="715"/>
      <c r="N3" s="715"/>
      <c r="O3" s="715"/>
      <c r="P3" s="715"/>
      <c r="Q3" s="715"/>
      <c r="R3" s="715"/>
      <c r="S3" s="715"/>
      <c r="AA3" s="720"/>
      <c r="AB3" s="720"/>
      <c r="AC3" s="720"/>
      <c r="AD3" s="721"/>
      <c r="AE3" s="720"/>
      <c r="BB3" s="722" t="s">
        <v>446</v>
      </c>
      <c r="BC3" s="723" t="s">
        <v>645</v>
      </c>
      <c r="BD3" s="723"/>
      <c r="BE3" s="723"/>
      <c r="BF3" s="723"/>
      <c r="BG3" s="715"/>
    </row>
    <row r="4" s="717" customFormat="true" ht="20.25" hidden="false" customHeight="true" outlineLevel="0" collapsed="false">
      <c r="H4" s="714"/>
      <c r="K4" s="714"/>
      <c r="M4" s="715"/>
      <c r="N4" s="715"/>
      <c r="O4" s="715"/>
      <c r="P4" s="715"/>
      <c r="Q4" s="715"/>
      <c r="R4" s="715"/>
      <c r="S4" s="715"/>
      <c r="AA4" s="720"/>
      <c r="AB4" s="720"/>
      <c r="AC4" s="720"/>
      <c r="AD4" s="721"/>
      <c r="AE4" s="720"/>
      <c r="BB4" s="722" t="s">
        <v>465</v>
      </c>
      <c r="BC4" s="723" t="s">
        <v>646</v>
      </c>
      <c r="BD4" s="723"/>
      <c r="BE4" s="723"/>
      <c r="BF4" s="723"/>
      <c r="BG4" s="715"/>
    </row>
    <row r="5" s="717" customFormat="true" ht="4.5" hidden="false" customHeight="true" outlineLevel="0" collapsed="false">
      <c r="H5" s="714"/>
      <c r="K5" s="714"/>
      <c r="M5" s="715"/>
      <c r="N5" s="715"/>
      <c r="O5" s="715"/>
      <c r="P5" s="715"/>
      <c r="Q5" s="715"/>
      <c r="R5" s="715"/>
      <c r="S5" s="715"/>
      <c r="AA5" s="724"/>
      <c r="AB5" s="724"/>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725"/>
      <c r="BG5" s="725"/>
    </row>
    <row r="6" s="717" customFormat="true" ht="21" hidden="false" customHeight="true" outlineLevel="0" collapsed="false">
      <c r="B6" s="713"/>
      <c r="C6" s="712"/>
      <c r="D6" s="712"/>
      <c r="E6" s="712"/>
      <c r="F6" s="712"/>
      <c r="G6" s="712"/>
      <c r="H6" s="712"/>
      <c r="I6" s="726"/>
      <c r="J6" s="726"/>
      <c r="K6" s="726"/>
      <c r="L6" s="727"/>
      <c r="M6" s="726"/>
      <c r="N6" s="726"/>
      <c r="O6" s="726"/>
      <c r="AH6" s="712"/>
      <c r="AI6" s="712"/>
      <c r="AJ6" s="712"/>
      <c r="AK6" s="712"/>
      <c r="AL6" s="712"/>
      <c r="AM6" s="712" t="s">
        <v>647</v>
      </c>
      <c r="AN6" s="712"/>
      <c r="AO6" s="712"/>
      <c r="AP6" s="712"/>
      <c r="AQ6" s="712"/>
      <c r="AR6" s="712"/>
      <c r="AS6" s="712"/>
      <c r="AU6" s="728"/>
      <c r="AV6" s="728"/>
      <c r="AW6" s="729"/>
      <c r="AX6" s="712"/>
      <c r="AY6" s="730" t="n">
        <v>40</v>
      </c>
      <c r="AZ6" s="730"/>
      <c r="BA6" s="729" t="s">
        <v>648</v>
      </c>
      <c r="BB6" s="712"/>
      <c r="BC6" s="730" t="n">
        <v>160</v>
      </c>
      <c r="BD6" s="730"/>
      <c r="BE6" s="729" t="s">
        <v>649</v>
      </c>
      <c r="BF6" s="712"/>
      <c r="BG6" s="725"/>
    </row>
    <row r="7" s="717" customFormat="true" ht="4.5" hidden="false" customHeight="true" outlineLevel="0" collapsed="false">
      <c r="B7" s="713"/>
      <c r="C7" s="731"/>
      <c r="D7" s="731"/>
      <c r="E7" s="731"/>
      <c r="F7" s="731"/>
      <c r="G7" s="731"/>
      <c r="H7" s="726"/>
      <c r="I7" s="726"/>
      <c r="J7" s="726"/>
      <c r="K7" s="726"/>
      <c r="L7" s="726"/>
      <c r="M7" s="726"/>
      <c r="N7" s="726"/>
      <c r="O7" s="726"/>
      <c r="AH7" s="712"/>
      <c r="AI7" s="712"/>
      <c r="AJ7" s="712"/>
      <c r="AK7" s="712"/>
      <c r="AL7" s="712"/>
      <c r="AM7" s="712"/>
      <c r="AN7" s="712"/>
      <c r="AO7" s="712"/>
      <c r="AP7" s="712"/>
      <c r="AQ7" s="712"/>
      <c r="AR7" s="712"/>
      <c r="AS7" s="712"/>
      <c r="AT7" s="712"/>
      <c r="AU7" s="712"/>
      <c r="AV7" s="712"/>
      <c r="AW7" s="712"/>
      <c r="AX7" s="712"/>
      <c r="AY7" s="712"/>
      <c r="AZ7" s="712"/>
      <c r="BA7" s="712"/>
      <c r="BB7" s="712"/>
      <c r="BC7" s="712"/>
      <c r="BD7" s="712"/>
      <c r="BE7" s="712"/>
      <c r="BF7" s="725"/>
      <c r="BG7" s="725"/>
    </row>
    <row r="8" s="717" customFormat="true" ht="21" hidden="false" customHeight="true" outlineLevel="0" collapsed="false">
      <c r="B8" s="732"/>
      <c r="C8" s="727"/>
      <c r="D8" s="727"/>
      <c r="E8" s="727"/>
      <c r="F8" s="727"/>
      <c r="G8" s="727"/>
      <c r="H8" s="726"/>
      <c r="I8" s="726"/>
      <c r="J8" s="726"/>
      <c r="K8" s="726"/>
      <c r="L8" s="726"/>
      <c r="M8" s="726"/>
      <c r="N8" s="726"/>
      <c r="O8" s="726"/>
      <c r="AH8" s="733"/>
      <c r="AI8" s="733"/>
      <c r="AJ8" s="733"/>
      <c r="AK8" s="712"/>
      <c r="AL8" s="725"/>
      <c r="AM8" s="734"/>
      <c r="AN8" s="734"/>
      <c r="AO8" s="713"/>
      <c r="AP8" s="722"/>
      <c r="AQ8" s="722"/>
      <c r="AR8" s="722"/>
      <c r="AS8" s="735"/>
      <c r="AT8" s="735"/>
      <c r="AU8" s="712"/>
      <c r="AV8" s="722"/>
      <c r="AW8" s="722"/>
      <c r="AX8" s="727"/>
      <c r="AY8" s="712"/>
      <c r="AZ8" s="712" t="s">
        <v>650</v>
      </c>
      <c r="BA8" s="712"/>
      <c r="BB8" s="712"/>
      <c r="BC8" s="736" t="n">
        <f aca="false">DAY(EOMONTH(DATE(AD2,AH2,1),0))</f>
        <v>30</v>
      </c>
      <c r="BD8" s="736"/>
      <c r="BE8" s="712" t="s">
        <v>65</v>
      </c>
      <c r="BF8" s="712"/>
      <c r="BG8" s="712"/>
      <c r="BK8" s="715"/>
      <c r="BL8" s="715"/>
      <c r="BM8" s="715"/>
    </row>
    <row r="9" s="717" customFormat="true" ht="4.5" hidden="false" customHeight="true" outlineLevel="0" collapsed="false">
      <c r="B9" s="732"/>
      <c r="C9" s="722"/>
      <c r="D9" s="722"/>
      <c r="E9" s="722"/>
      <c r="F9" s="722"/>
      <c r="G9" s="722"/>
      <c r="H9" s="722"/>
      <c r="I9" s="722"/>
      <c r="J9" s="722"/>
      <c r="K9" s="722"/>
      <c r="L9" s="722"/>
      <c r="M9" s="722"/>
      <c r="N9" s="722"/>
      <c r="O9" s="722"/>
      <c r="AH9" s="731"/>
      <c r="AI9" s="712"/>
      <c r="AJ9" s="712"/>
      <c r="AK9" s="733"/>
      <c r="AL9" s="712"/>
      <c r="AM9" s="712"/>
      <c r="AN9" s="712"/>
      <c r="AO9" s="712"/>
      <c r="AP9" s="712"/>
      <c r="AQ9" s="712"/>
      <c r="AR9" s="731"/>
      <c r="AS9" s="731"/>
      <c r="AT9" s="731"/>
      <c r="AU9" s="712"/>
      <c r="AV9" s="712"/>
      <c r="AW9" s="712"/>
      <c r="AX9" s="712"/>
      <c r="AY9" s="712"/>
      <c r="AZ9" s="712"/>
      <c r="BA9" s="712"/>
      <c r="BB9" s="712"/>
      <c r="BC9" s="712"/>
      <c r="BD9" s="712"/>
      <c r="BE9" s="712"/>
      <c r="BF9" s="712"/>
      <c r="BG9" s="712"/>
      <c r="BK9" s="715"/>
      <c r="BL9" s="715"/>
      <c r="BM9" s="715"/>
    </row>
    <row r="10" s="717" customFormat="true" ht="21" hidden="false" customHeight="true" outlineLevel="0" collapsed="false">
      <c r="B10" s="732"/>
      <c r="C10" s="722"/>
      <c r="D10" s="722"/>
      <c r="E10" s="722"/>
      <c r="F10" s="722"/>
      <c r="G10" s="722"/>
      <c r="H10" s="722"/>
      <c r="I10" s="722"/>
      <c r="J10" s="722"/>
      <c r="K10" s="722"/>
      <c r="L10" s="722"/>
      <c r="M10" s="722"/>
      <c r="N10" s="722"/>
      <c r="O10" s="722"/>
      <c r="AH10" s="731"/>
      <c r="AI10" s="712"/>
      <c r="AJ10" s="712"/>
      <c r="AK10" s="733"/>
      <c r="AL10" s="712"/>
      <c r="AN10" s="712" t="s">
        <v>651</v>
      </c>
      <c r="AO10" s="712"/>
      <c r="AP10" s="712"/>
      <c r="AQ10" s="712"/>
      <c r="AR10" s="712"/>
      <c r="AS10" s="712"/>
      <c r="AT10" s="712"/>
      <c r="AU10" s="712"/>
      <c r="AV10" s="731"/>
      <c r="AW10" s="731"/>
      <c r="AX10" s="731"/>
      <c r="AY10" s="712"/>
      <c r="AZ10" s="712"/>
      <c r="BA10" s="725" t="s">
        <v>652</v>
      </c>
      <c r="BB10" s="712"/>
      <c r="BC10" s="730" t="n">
        <v>9</v>
      </c>
      <c r="BD10" s="730"/>
      <c r="BE10" s="729" t="s">
        <v>330</v>
      </c>
      <c r="BF10" s="712"/>
      <c r="BG10" s="712"/>
      <c r="BK10" s="715"/>
      <c r="BL10" s="715"/>
      <c r="BM10" s="715"/>
    </row>
    <row r="11" s="717" customFormat="true" ht="4.5" hidden="false" customHeight="true" outlineLevel="0" collapsed="false">
      <c r="B11" s="732"/>
      <c r="C11" s="722"/>
      <c r="D11" s="722"/>
      <c r="E11" s="722"/>
      <c r="F11" s="722"/>
      <c r="G11" s="722"/>
      <c r="H11" s="722"/>
      <c r="I11" s="722"/>
      <c r="J11" s="722"/>
      <c r="K11" s="722"/>
      <c r="L11" s="722"/>
      <c r="M11" s="722"/>
      <c r="N11" s="722"/>
      <c r="O11" s="722"/>
      <c r="AH11" s="731"/>
      <c r="AI11" s="712"/>
      <c r="AJ11" s="712"/>
      <c r="AK11" s="733"/>
      <c r="AL11" s="712"/>
      <c r="AM11" s="712"/>
      <c r="AN11" s="712"/>
      <c r="AO11" s="712"/>
      <c r="AP11" s="712"/>
      <c r="AQ11" s="712"/>
      <c r="AR11" s="731"/>
      <c r="AS11" s="731"/>
      <c r="AT11" s="731"/>
      <c r="AU11" s="712"/>
      <c r="AV11" s="712"/>
      <c r="AW11" s="712"/>
      <c r="AX11" s="712"/>
      <c r="AY11" s="712"/>
      <c r="AZ11" s="712"/>
      <c r="BA11" s="712"/>
      <c r="BB11" s="712"/>
      <c r="BC11" s="712"/>
      <c r="BD11" s="712"/>
      <c r="BE11" s="712"/>
      <c r="BF11" s="712"/>
      <c r="BG11" s="712"/>
      <c r="BK11" s="715"/>
      <c r="BL11" s="715"/>
      <c r="BM11" s="715"/>
    </row>
    <row r="12" s="717" customFormat="true" ht="21" hidden="false" customHeight="true" outlineLevel="0" collapsed="false">
      <c r="R12" s="726"/>
      <c r="S12" s="726"/>
      <c r="T12" s="725"/>
      <c r="U12" s="737"/>
      <c r="V12" s="737"/>
      <c r="W12" s="713"/>
      <c r="AA12" s="731"/>
      <c r="AB12" s="734"/>
      <c r="AC12" s="713"/>
      <c r="AD12" s="731"/>
      <c r="AE12" s="731"/>
      <c r="AF12" s="731"/>
      <c r="AH12" s="733"/>
      <c r="AI12" s="733"/>
      <c r="AJ12" s="733"/>
      <c r="AK12" s="712"/>
      <c r="AL12" s="725"/>
      <c r="AM12" s="734"/>
      <c r="AN12" s="712"/>
      <c r="AO12" s="712"/>
      <c r="AP12" s="712"/>
      <c r="AQ12" s="712"/>
      <c r="AR12" s="712"/>
      <c r="AS12" s="713" t="s">
        <v>653</v>
      </c>
      <c r="AT12" s="712"/>
      <c r="AU12" s="712"/>
      <c r="AV12" s="712"/>
      <c r="AW12" s="712"/>
      <c r="AX12" s="712"/>
      <c r="AY12" s="712"/>
      <c r="AZ12" s="712"/>
      <c r="BA12" s="712"/>
      <c r="BB12" s="712"/>
      <c r="BC12" s="731"/>
      <c r="BD12" s="733"/>
      <c r="BE12" s="712"/>
      <c r="BF12" s="712"/>
      <c r="BG12" s="731"/>
      <c r="BH12" s="712"/>
      <c r="BK12" s="715"/>
      <c r="BL12" s="715"/>
      <c r="BM12" s="715"/>
    </row>
    <row r="13" s="717" customFormat="true" ht="21" hidden="false" customHeight="true" outlineLevel="0" collapsed="false">
      <c r="R13" s="712"/>
      <c r="S13" s="712"/>
      <c r="T13" s="712"/>
      <c r="U13" s="712"/>
      <c r="V13" s="712"/>
      <c r="AA13" s="712"/>
      <c r="AB13" s="712"/>
      <c r="AC13" s="712"/>
      <c r="AD13" s="712"/>
      <c r="AE13" s="712"/>
      <c r="AF13" s="712"/>
      <c r="AH13" s="731"/>
      <c r="AI13" s="733"/>
      <c r="AJ13" s="712"/>
      <c r="AK13" s="733"/>
      <c r="AL13" s="712"/>
      <c r="AM13" s="712"/>
      <c r="AN13" s="712"/>
      <c r="AO13" s="731"/>
      <c r="AP13" s="713"/>
      <c r="AQ13" s="731"/>
      <c r="AR13" s="731"/>
      <c r="AS13" s="713" t="s">
        <v>654</v>
      </c>
      <c r="AT13" s="712"/>
      <c r="AU13" s="712"/>
      <c r="AV13" s="712"/>
      <c r="AW13" s="712"/>
      <c r="AX13" s="712"/>
      <c r="AY13" s="712"/>
      <c r="AZ13" s="712"/>
      <c r="BA13" s="712"/>
      <c r="BB13" s="738" t="n">
        <v>0.291666666666667</v>
      </c>
      <c r="BC13" s="738"/>
      <c r="BD13" s="738"/>
      <c r="BE13" s="727" t="s">
        <v>464</v>
      </c>
      <c r="BF13" s="738" t="n">
        <v>0.833333333333333</v>
      </c>
      <c r="BG13" s="738"/>
      <c r="BH13" s="738"/>
      <c r="BK13" s="715"/>
      <c r="BL13" s="715"/>
      <c r="BM13" s="715"/>
    </row>
    <row r="14" s="717" customFormat="true" ht="21" hidden="false" customHeight="true" outlineLevel="0" collapsed="false">
      <c r="R14" s="711"/>
      <c r="S14" s="711"/>
      <c r="T14" s="711"/>
      <c r="U14" s="711"/>
      <c r="V14" s="711"/>
      <c r="W14" s="711"/>
      <c r="AA14" s="727"/>
      <c r="AB14" s="711"/>
      <c r="AC14" s="711"/>
      <c r="AD14" s="727"/>
      <c r="AE14" s="731"/>
      <c r="AF14" s="731"/>
      <c r="AG14" s="724"/>
      <c r="AH14" s="713"/>
      <c r="AI14" s="733"/>
      <c r="AJ14" s="712"/>
      <c r="AK14" s="733"/>
      <c r="AL14" s="712"/>
      <c r="AM14" s="712"/>
      <c r="AN14" s="712"/>
      <c r="AO14" s="727"/>
      <c r="AP14" s="726"/>
      <c r="AQ14" s="726"/>
      <c r="AR14" s="726"/>
      <c r="AS14" s="713" t="s">
        <v>655</v>
      </c>
      <c r="AT14" s="712"/>
      <c r="AU14" s="712"/>
      <c r="AV14" s="712"/>
      <c r="AW14" s="712"/>
      <c r="AX14" s="712"/>
      <c r="AY14" s="712"/>
      <c r="AZ14" s="712"/>
      <c r="BA14" s="712"/>
      <c r="BB14" s="738" t="n">
        <v>0.833333333333333</v>
      </c>
      <c r="BC14" s="738"/>
      <c r="BD14" s="738"/>
      <c r="BE14" s="727" t="s">
        <v>464</v>
      </c>
      <c r="BF14" s="738" t="n">
        <v>0.291666666666667</v>
      </c>
      <c r="BG14" s="738"/>
      <c r="BH14" s="738"/>
      <c r="BK14" s="715"/>
      <c r="BL14" s="715"/>
      <c r="BM14" s="715"/>
    </row>
    <row r="15" customFormat="false" ht="12" hidden="false" customHeight="true" outlineLevel="0" collapsed="false">
      <c r="C15" s="739"/>
      <c r="D15" s="739"/>
      <c r="E15" s="739"/>
      <c r="F15" s="739"/>
      <c r="G15" s="739"/>
      <c r="H15" s="739"/>
      <c r="AA15" s="739"/>
      <c r="AR15" s="739"/>
      <c r="BI15" s="740"/>
      <c r="BJ15" s="740"/>
      <c r="BK15" s="740"/>
    </row>
    <row r="16" customFormat="false" ht="21" hidden="false" customHeight="true" outlineLevel="0" collapsed="false">
      <c r="B16" s="741" t="s">
        <v>656</v>
      </c>
      <c r="C16" s="742" t="s">
        <v>657</v>
      </c>
      <c r="D16" s="742"/>
      <c r="E16" s="742"/>
      <c r="F16" s="743"/>
      <c r="G16" s="744"/>
      <c r="H16" s="745" t="s">
        <v>658</v>
      </c>
      <c r="I16" s="746" t="s">
        <v>659</v>
      </c>
      <c r="J16" s="746"/>
      <c r="K16" s="746"/>
      <c r="L16" s="746"/>
      <c r="M16" s="746" t="s">
        <v>660</v>
      </c>
      <c r="N16" s="746"/>
      <c r="O16" s="746"/>
      <c r="P16" s="747" t="s">
        <v>661</v>
      </c>
      <c r="Q16" s="747"/>
      <c r="R16" s="747"/>
      <c r="S16" s="747"/>
      <c r="T16" s="747"/>
      <c r="U16" s="748"/>
      <c r="V16" s="749"/>
      <c r="W16" s="749"/>
      <c r="X16" s="749"/>
      <c r="Y16" s="749"/>
      <c r="Z16" s="749"/>
      <c r="AA16" s="749"/>
      <c r="AB16" s="749"/>
      <c r="AC16" s="749"/>
      <c r="AD16" s="749"/>
      <c r="AE16" s="749"/>
      <c r="AF16" s="749"/>
      <c r="AG16" s="749"/>
      <c r="AH16" s="749"/>
      <c r="AI16" s="749" t="s">
        <v>662</v>
      </c>
      <c r="AJ16" s="749"/>
      <c r="AK16" s="749"/>
      <c r="AL16" s="749"/>
      <c r="AM16" s="749"/>
      <c r="AN16" s="749" t="s">
        <v>663</v>
      </c>
      <c r="AO16" s="749"/>
      <c r="AP16" s="750"/>
      <c r="AQ16" s="751"/>
      <c r="AR16" s="749" t="s">
        <v>78</v>
      </c>
      <c r="AS16" s="749"/>
      <c r="AT16" s="749"/>
      <c r="AU16" s="749"/>
      <c r="AV16" s="749"/>
      <c r="AW16" s="749"/>
      <c r="AX16" s="749"/>
      <c r="AY16" s="752"/>
      <c r="AZ16" s="753" t="str">
        <f aca="false">IF(BC3="計画","(11)1～4週目の勤務時間数合計","(11)1か月の勤務時間数　合計")</f>
        <v>(11)1か月の勤務時間数　合計</v>
      </c>
      <c r="BA16" s="753"/>
      <c r="BB16" s="754" t="s">
        <v>664</v>
      </c>
      <c r="BC16" s="754"/>
      <c r="BD16" s="755" t="s">
        <v>665</v>
      </c>
      <c r="BE16" s="755"/>
      <c r="BF16" s="755"/>
      <c r="BG16" s="755"/>
      <c r="BH16" s="755"/>
    </row>
    <row r="17" customFormat="false" ht="20.25" hidden="false" customHeight="true" outlineLevel="0" collapsed="false">
      <c r="B17" s="741"/>
      <c r="C17" s="742"/>
      <c r="D17" s="742"/>
      <c r="E17" s="742"/>
      <c r="F17" s="756"/>
      <c r="G17" s="757"/>
      <c r="H17" s="745"/>
      <c r="I17" s="746"/>
      <c r="J17" s="746"/>
      <c r="K17" s="746"/>
      <c r="L17" s="746"/>
      <c r="M17" s="746"/>
      <c r="N17" s="746"/>
      <c r="O17" s="746"/>
      <c r="P17" s="747"/>
      <c r="Q17" s="747"/>
      <c r="R17" s="747"/>
      <c r="S17" s="747"/>
      <c r="T17" s="747"/>
      <c r="U17" s="758" t="s">
        <v>666</v>
      </c>
      <c r="V17" s="758"/>
      <c r="W17" s="758"/>
      <c r="X17" s="758"/>
      <c r="Y17" s="758"/>
      <c r="Z17" s="758"/>
      <c r="AA17" s="758"/>
      <c r="AB17" s="759" t="s">
        <v>667</v>
      </c>
      <c r="AC17" s="759"/>
      <c r="AD17" s="759"/>
      <c r="AE17" s="759"/>
      <c r="AF17" s="759"/>
      <c r="AG17" s="759"/>
      <c r="AH17" s="759"/>
      <c r="AI17" s="759" t="s">
        <v>668</v>
      </c>
      <c r="AJ17" s="759"/>
      <c r="AK17" s="759"/>
      <c r="AL17" s="759"/>
      <c r="AM17" s="759"/>
      <c r="AN17" s="759"/>
      <c r="AO17" s="759"/>
      <c r="AP17" s="759" t="s">
        <v>669</v>
      </c>
      <c r="AQ17" s="759"/>
      <c r="AR17" s="759"/>
      <c r="AS17" s="759"/>
      <c r="AT17" s="759"/>
      <c r="AU17" s="759"/>
      <c r="AV17" s="759"/>
      <c r="AW17" s="760" t="s">
        <v>670</v>
      </c>
      <c r="AX17" s="760"/>
      <c r="AY17" s="760"/>
      <c r="AZ17" s="753"/>
      <c r="BA17" s="753"/>
      <c r="BB17" s="754"/>
      <c r="BC17" s="754"/>
      <c r="BD17" s="755"/>
      <c r="BE17" s="755"/>
      <c r="BF17" s="755"/>
      <c r="BG17" s="755"/>
      <c r="BH17" s="755"/>
    </row>
    <row r="18" customFormat="false" ht="20.25" hidden="false" customHeight="true" outlineLevel="0" collapsed="false">
      <c r="B18" s="741"/>
      <c r="C18" s="742"/>
      <c r="D18" s="742"/>
      <c r="E18" s="742"/>
      <c r="F18" s="756"/>
      <c r="G18" s="757"/>
      <c r="H18" s="745"/>
      <c r="I18" s="746"/>
      <c r="J18" s="746"/>
      <c r="K18" s="746"/>
      <c r="L18" s="746"/>
      <c r="M18" s="746"/>
      <c r="N18" s="746"/>
      <c r="O18" s="746"/>
      <c r="P18" s="747"/>
      <c r="Q18" s="747"/>
      <c r="R18" s="747"/>
      <c r="S18" s="747"/>
      <c r="T18" s="747"/>
      <c r="U18" s="761" t="n">
        <v>1</v>
      </c>
      <c r="V18" s="762" t="n">
        <v>2</v>
      </c>
      <c r="W18" s="762" t="n">
        <v>3</v>
      </c>
      <c r="X18" s="762" t="n">
        <v>4</v>
      </c>
      <c r="Y18" s="762" t="n">
        <v>5</v>
      </c>
      <c r="Z18" s="762" t="n">
        <v>6</v>
      </c>
      <c r="AA18" s="763" t="n">
        <v>7</v>
      </c>
      <c r="AB18" s="764" t="n">
        <v>8</v>
      </c>
      <c r="AC18" s="762" t="n">
        <v>9</v>
      </c>
      <c r="AD18" s="762" t="n">
        <v>10</v>
      </c>
      <c r="AE18" s="762" t="n">
        <v>11</v>
      </c>
      <c r="AF18" s="762" t="n">
        <v>12</v>
      </c>
      <c r="AG18" s="762" t="n">
        <v>13</v>
      </c>
      <c r="AH18" s="763" t="n">
        <v>14</v>
      </c>
      <c r="AI18" s="761" t="n">
        <v>15</v>
      </c>
      <c r="AJ18" s="762" t="n">
        <v>16</v>
      </c>
      <c r="AK18" s="762" t="n">
        <v>17</v>
      </c>
      <c r="AL18" s="762" t="n">
        <v>18</v>
      </c>
      <c r="AM18" s="762" t="n">
        <v>19</v>
      </c>
      <c r="AN18" s="762" t="n">
        <v>20</v>
      </c>
      <c r="AO18" s="763" t="n">
        <v>21</v>
      </c>
      <c r="AP18" s="764" t="n">
        <v>22</v>
      </c>
      <c r="AQ18" s="762" t="n">
        <v>23</v>
      </c>
      <c r="AR18" s="762" t="n">
        <v>24</v>
      </c>
      <c r="AS18" s="762" t="n">
        <v>25</v>
      </c>
      <c r="AT18" s="762" t="n">
        <v>26</v>
      </c>
      <c r="AU18" s="762" t="n">
        <v>27</v>
      </c>
      <c r="AV18" s="763" t="n">
        <v>28</v>
      </c>
      <c r="AW18" s="764" t="str">
        <f aca="false">IF($BC$3="暦月",IF(DAY(DATE($AD$2,$AH$2,29))=29,29,""),"")</f>
        <v/>
      </c>
      <c r="AX18" s="762" t="str">
        <f aca="false">IF($BC$3="暦月",IF(DAY(DATE($AD$2,$AH$2,30))=30,30,""),"")</f>
        <v/>
      </c>
      <c r="AY18" s="763" t="str">
        <f aca="false">IF($BC$3="暦月",IF(DAY(DATE($AD$2,$AH$2,31))=31,31,""),"")</f>
        <v/>
      </c>
      <c r="AZ18" s="753"/>
      <c r="BA18" s="753"/>
      <c r="BB18" s="754"/>
      <c r="BC18" s="754"/>
      <c r="BD18" s="755"/>
      <c r="BE18" s="755"/>
      <c r="BF18" s="755"/>
      <c r="BG18" s="755"/>
      <c r="BH18" s="755"/>
    </row>
    <row r="19" customFormat="false" ht="20.25" hidden="true" customHeight="true" outlineLevel="0" collapsed="false">
      <c r="B19" s="741"/>
      <c r="C19" s="742"/>
      <c r="D19" s="742"/>
      <c r="E19" s="742"/>
      <c r="F19" s="756"/>
      <c r="G19" s="757"/>
      <c r="H19" s="745"/>
      <c r="I19" s="746"/>
      <c r="J19" s="746"/>
      <c r="K19" s="746"/>
      <c r="L19" s="746"/>
      <c r="M19" s="746"/>
      <c r="N19" s="746"/>
      <c r="O19" s="746"/>
      <c r="P19" s="747"/>
      <c r="Q19" s="747"/>
      <c r="R19" s="747"/>
      <c r="S19" s="747"/>
      <c r="T19" s="747"/>
      <c r="U19" s="761" t="n">
        <f aca="false">WEEKDAY(DATE($AD$2,$AH$2,1))</f>
        <v>2</v>
      </c>
      <c r="V19" s="762" t="n">
        <f aca="false">WEEKDAY(DATE($AD$2,$AH$2,2))</f>
        <v>3</v>
      </c>
      <c r="W19" s="762" t="n">
        <f aca="false">WEEKDAY(DATE($AD$2,$AH$2,3))</f>
        <v>4</v>
      </c>
      <c r="X19" s="762" t="n">
        <f aca="false">WEEKDAY(DATE($AD$2,$AH$2,4))</f>
        <v>5</v>
      </c>
      <c r="Y19" s="762" t="n">
        <f aca="false">WEEKDAY(DATE($AD$2,$AH$2,5))</f>
        <v>6</v>
      </c>
      <c r="Z19" s="762" t="n">
        <f aca="false">WEEKDAY(DATE($AD$2,$AH$2,6))</f>
        <v>7</v>
      </c>
      <c r="AA19" s="763" t="n">
        <f aca="false">WEEKDAY(DATE($AD$2,$AH$2,7))</f>
        <v>1</v>
      </c>
      <c r="AB19" s="764" t="n">
        <f aca="false">WEEKDAY(DATE($AD$2,$AH$2,8))</f>
        <v>2</v>
      </c>
      <c r="AC19" s="762" t="n">
        <f aca="false">WEEKDAY(DATE($AD$2,$AH$2,9))</f>
        <v>3</v>
      </c>
      <c r="AD19" s="762" t="n">
        <f aca="false">WEEKDAY(DATE($AD$2,$AH$2,10))</f>
        <v>4</v>
      </c>
      <c r="AE19" s="762" t="n">
        <f aca="false">WEEKDAY(DATE($AD$2,$AH$2,11))</f>
        <v>5</v>
      </c>
      <c r="AF19" s="762" t="n">
        <f aca="false">WEEKDAY(DATE($AD$2,$AH$2,12))</f>
        <v>6</v>
      </c>
      <c r="AG19" s="762" t="n">
        <f aca="false">WEEKDAY(DATE($AD$2,$AH$2,13))</f>
        <v>7</v>
      </c>
      <c r="AH19" s="763" t="n">
        <f aca="false">WEEKDAY(DATE($AD$2,$AH$2,14))</f>
        <v>1</v>
      </c>
      <c r="AI19" s="764" t="n">
        <f aca="false">WEEKDAY(DATE($AD$2,$AH$2,15))</f>
        <v>2</v>
      </c>
      <c r="AJ19" s="762" t="n">
        <f aca="false">WEEKDAY(DATE($AD$2,$AH$2,16))</f>
        <v>3</v>
      </c>
      <c r="AK19" s="762" t="n">
        <f aca="false">WEEKDAY(DATE($AD$2,$AH$2,17))</f>
        <v>4</v>
      </c>
      <c r="AL19" s="762" t="n">
        <f aca="false">WEEKDAY(DATE($AD$2,$AH$2,18))</f>
        <v>5</v>
      </c>
      <c r="AM19" s="762" t="n">
        <f aca="false">WEEKDAY(DATE($AD$2,$AH$2,19))</f>
        <v>6</v>
      </c>
      <c r="AN19" s="762" t="n">
        <f aca="false">WEEKDAY(DATE($AD$2,$AH$2,20))</f>
        <v>7</v>
      </c>
      <c r="AO19" s="763" t="n">
        <f aca="false">WEEKDAY(DATE($AD$2,$AH$2,21))</f>
        <v>1</v>
      </c>
      <c r="AP19" s="764" t="n">
        <f aca="false">WEEKDAY(DATE($AD$2,$AH$2,22))</f>
        <v>2</v>
      </c>
      <c r="AQ19" s="762" t="n">
        <f aca="false">WEEKDAY(DATE($AD$2,$AH$2,23))</f>
        <v>3</v>
      </c>
      <c r="AR19" s="762" t="n">
        <f aca="false">WEEKDAY(DATE($AD$2,$AH$2,24))</f>
        <v>4</v>
      </c>
      <c r="AS19" s="762" t="n">
        <f aca="false">WEEKDAY(DATE($AD$2,$AH$2,25))</f>
        <v>5</v>
      </c>
      <c r="AT19" s="762" t="n">
        <f aca="false">WEEKDAY(DATE($AD$2,$AH$2,26))</f>
        <v>6</v>
      </c>
      <c r="AU19" s="762" t="n">
        <f aca="false">WEEKDAY(DATE($AD$2,$AH$2,27))</f>
        <v>7</v>
      </c>
      <c r="AV19" s="763" t="n">
        <f aca="false">WEEKDAY(DATE($AD$2,$AH$2,28))</f>
        <v>1</v>
      </c>
      <c r="AW19" s="764" t="n">
        <f aca="false">IF(AW18=29,WEEKDAY(DATE($AD$2,$AH$2,29)),0)</f>
        <v>0</v>
      </c>
      <c r="AX19" s="762" t="n">
        <f aca="false">IF(AX18=30,WEEKDAY(DATE($AD$2,$AH$2,30)),0)</f>
        <v>0</v>
      </c>
      <c r="AY19" s="763" t="n">
        <f aca="false">IF(AY18=31,WEEKDAY(DATE($AD$2,$AH$2,31)),0)</f>
        <v>0</v>
      </c>
      <c r="AZ19" s="753"/>
      <c r="BA19" s="753"/>
      <c r="BB19" s="754"/>
      <c r="BC19" s="754"/>
      <c r="BD19" s="755"/>
      <c r="BE19" s="755"/>
      <c r="BF19" s="755"/>
      <c r="BG19" s="755"/>
      <c r="BH19" s="755"/>
    </row>
    <row r="20" customFormat="false" ht="20.25" hidden="false" customHeight="true" outlineLevel="0" collapsed="false">
      <c r="B20" s="741"/>
      <c r="C20" s="742"/>
      <c r="D20" s="742"/>
      <c r="E20" s="742"/>
      <c r="F20" s="765"/>
      <c r="G20" s="766"/>
      <c r="H20" s="745"/>
      <c r="I20" s="746"/>
      <c r="J20" s="746"/>
      <c r="K20" s="746"/>
      <c r="L20" s="746"/>
      <c r="M20" s="746"/>
      <c r="N20" s="746"/>
      <c r="O20" s="746"/>
      <c r="P20" s="747"/>
      <c r="Q20" s="747"/>
      <c r="R20" s="747"/>
      <c r="S20" s="747"/>
      <c r="T20" s="747"/>
      <c r="U20" s="767" t="str">
        <f aca="false">IF(U19=1,"日",IF(U19=2,"月",IF(U19=3,"火",IF(U19=4,"水",IF(U19=5,"木",IF(U19=6,"金","土"))))))</f>
        <v>月</v>
      </c>
      <c r="V20" s="768" t="str">
        <f aca="false">IF(V19=1,"日",IF(V19=2,"月",IF(V19=3,"火",IF(V19=4,"水",IF(V19=5,"木",IF(V19=6,"金","土"))))))</f>
        <v>火</v>
      </c>
      <c r="W20" s="768" t="str">
        <f aca="false">IF(W19=1,"日",IF(W19=2,"月",IF(W19=3,"火",IF(W19=4,"水",IF(W19=5,"木",IF(W19=6,"金","土"))))))</f>
        <v>水</v>
      </c>
      <c r="X20" s="768" t="str">
        <f aca="false">IF(X19=1,"日",IF(X19=2,"月",IF(X19=3,"火",IF(X19=4,"水",IF(X19=5,"木",IF(X19=6,"金","土"))))))</f>
        <v>木</v>
      </c>
      <c r="Y20" s="768" t="str">
        <f aca="false">IF(Y19=1,"日",IF(Y19=2,"月",IF(Y19=3,"火",IF(Y19=4,"水",IF(Y19=5,"木",IF(Y19=6,"金","土"))))))</f>
        <v>金</v>
      </c>
      <c r="Z20" s="768" t="str">
        <f aca="false">IF(Z19=1,"日",IF(Z19=2,"月",IF(Z19=3,"火",IF(Z19=4,"水",IF(Z19=5,"木",IF(Z19=6,"金","土"))))))</f>
        <v>土</v>
      </c>
      <c r="AA20" s="769" t="str">
        <f aca="false">IF(AA19=1,"日",IF(AA19=2,"月",IF(AA19=3,"火",IF(AA19=4,"水",IF(AA19=5,"木",IF(AA19=6,"金","土"))))))</f>
        <v>日</v>
      </c>
      <c r="AB20" s="770" t="str">
        <f aca="false">IF(AB19=1,"日",IF(AB19=2,"月",IF(AB19=3,"火",IF(AB19=4,"水",IF(AB19=5,"木",IF(AB19=6,"金","土"))))))</f>
        <v>月</v>
      </c>
      <c r="AC20" s="768" t="str">
        <f aca="false">IF(AC19=1,"日",IF(AC19=2,"月",IF(AC19=3,"火",IF(AC19=4,"水",IF(AC19=5,"木",IF(AC19=6,"金","土"))))))</f>
        <v>火</v>
      </c>
      <c r="AD20" s="768" t="str">
        <f aca="false">IF(AD19=1,"日",IF(AD19=2,"月",IF(AD19=3,"火",IF(AD19=4,"水",IF(AD19=5,"木",IF(AD19=6,"金","土"))))))</f>
        <v>水</v>
      </c>
      <c r="AE20" s="768" t="str">
        <f aca="false">IF(AE19=1,"日",IF(AE19=2,"月",IF(AE19=3,"火",IF(AE19=4,"水",IF(AE19=5,"木",IF(AE19=6,"金","土"))))))</f>
        <v>木</v>
      </c>
      <c r="AF20" s="768" t="str">
        <f aca="false">IF(AF19=1,"日",IF(AF19=2,"月",IF(AF19=3,"火",IF(AF19=4,"水",IF(AF19=5,"木",IF(AF19=6,"金","土"))))))</f>
        <v>金</v>
      </c>
      <c r="AG20" s="768" t="str">
        <f aca="false">IF(AG19=1,"日",IF(AG19=2,"月",IF(AG19=3,"火",IF(AG19=4,"水",IF(AG19=5,"木",IF(AG19=6,"金","土"))))))</f>
        <v>土</v>
      </c>
      <c r="AH20" s="769" t="str">
        <f aca="false">IF(AH19=1,"日",IF(AH19=2,"月",IF(AH19=3,"火",IF(AH19=4,"水",IF(AH19=5,"木",IF(AH19=6,"金","土"))))))</f>
        <v>日</v>
      </c>
      <c r="AI20" s="770" t="str">
        <f aca="false">IF(AI19=1,"日",IF(AI19=2,"月",IF(AI19=3,"火",IF(AI19=4,"水",IF(AI19=5,"木",IF(AI19=6,"金","土"))))))</f>
        <v>月</v>
      </c>
      <c r="AJ20" s="768" t="str">
        <f aca="false">IF(AJ19=1,"日",IF(AJ19=2,"月",IF(AJ19=3,"火",IF(AJ19=4,"水",IF(AJ19=5,"木",IF(AJ19=6,"金","土"))))))</f>
        <v>火</v>
      </c>
      <c r="AK20" s="768" t="str">
        <f aca="false">IF(AK19=1,"日",IF(AK19=2,"月",IF(AK19=3,"火",IF(AK19=4,"水",IF(AK19=5,"木",IF(AK19=6,"金","土"))))))</f>
        <v>水</v>
      </c>
      <c r="AL20" s="768" t="str">
        <f aca="false">IF(AL19=1,"日",IF(AL19=2,"月",IF(AL19=3,"火",IF(AL19=4,"水",IF(AL19=5,"木",IF(AL19=6,"金","土"))))))</f>
        <v>木</v>
      </c>
      <c r="AM20" s="768" t="str">
        <f aca="false">IF(AM19=1,"日",IF(AM19=2,"月",IF(AM19=3,"火",IF(AM19=4,"水",IF(AM19=5,"木",IF(AM19=6,"金","土"))))))</f>
        <v>金</v>
      </c>
      <c r="AN20" s="768" t="str">
        <f aca="false">IF(AN19=1,"日",IF(AN19=2,"月",IF(AN19=3,"火",IF(AN19=4,"水",IF(AN19=5,"木",IF(AN19=6,"金","土"))))))</f>
        <v>土</v>
      </c>
      <c r="AO20" s="769" t="str">
        <f aca="false">IF(AO19=1,"日",IF(AO19=2,"月",IF(AO19=3,"火",IF(AO19=4,"水",IF(AO19=5,"木",IF(AO19=6,"金","土"))))))</f>
        <v>日</v>
      </c>
      <c r="AP20" s="770" t="str">
        <f aca="false">IF(AP19=1,"日",IF(AP19=2,"月",IF(AP19=3,"火",IF(AP19=4,"水",IF(AP19=5,"木",IF(AP19=6,"金","土"))))))</f>
        <v>月</v>
      </c>
      <c r="AQ20" s="768" t="str">
        <f aca="false">IF(AQ19=1,"日",IF(AQ19=2,"月",IF(AQ19=3,"火",IF(AQ19=4,"水",IF(AQ19=5,"木",IF(AQ19=6,"金","土"))))))</f>
        <v>火</v>
      </c>
      <c r="AR20" s="768" t="str">
        <f aca="false">IF(AR19=1,"日",IF(AR19=2,"月",IF(AR19=3,"火",IF(AR19=4,"水",IF(AR19=5,"木",IF(AR19=6,"金","土"))))))</f>
        <v>水</v>
      </c>
      <c r="AS20" s="768" t="str">
        <f aca="false">IF(AS19=1,"日",IF(AS19=2,"月",IF(AS19=3,"火",IF(AS19=4,"水",IF(AS19=5,"木",IF(AS19=6,"金","土"))))))</f>
        <v>木</v>
      </c>
      <c r="AT20" s="768" t="str">
        <f aca="false">IF(AT19=1,"日",IF(AT19=2,"月",IF(AT19=3,"火",IF(AT19=4,"水",IF(AT19=5,"木",IF(AT19=6,"金","土"))))))</f>
        <v>金</v>
      </c>
      <c r="AU20" s="768" t="str">
        <f aca="false">IF(AU19=1,"日",IF(AU19=2,"月",IF(AU19=3,"火",IF(AU19=4,"水",IF(AU19=5,"木",IF(AU19=6,"金","土"))))))</f>
        <v>土</v>
      </c>
      <c r="AV20" s="769" t="str">
        <f aca="false">IF(AV19=1,"日",IF(AV19=2,"月",IF(AV19=3,"火",IF(AV19=4,"水",IF(AV19=5,"木",IF(AV19=6,"金","土"))))))</f>
        <v>日</v>
      </c>
      <c r="AW20" s="768" t="str">
        <f aca="false">IF(AW19=1,"日",IF(AW19=2,"月",IF(AW19=3,"火",IF(AW19=4,"水",IF(AW19=5,"木",IF(AW19=6,"金",IF(AW19=0,"","土")))))))</f>
        <v/>
      </c>
      <c r="AX20" s="768" t="str">
        <f aca="false">IF(AX19=1,"日",IF(AX19=2,"月",IF(AX19=3,"火",IF(AX19=4,"水",IF(AX19=5,"木",IF(AX19=6,"金",IF(AX19=0,"","土")))))))</f>
        <v/>
      </c>
      <c r="AY20" s="768" t="str">
        <f aca="false">IF(AY19=1,"日",IF(AY19=2,"月",IF(AY19=3,"火",IF(AY19=4,"水",IF(AY19=5,"木",IF(AY19=6,"金",IF(AY19=0,"","土")))))))</f>
        <v/>
      </c>
      <c r="AZ20" s="753"/>
      <c r="BA20" s="753"/>
      <c r="BB20" s="754"/>
      <c r="BC20" s="754"/>
      <c r="BD20" s="755"/>
      <c r="BE20" s="755"/>
      <c r="BF20" s="755"/>
      <c r="BG20" s="755"/>
      <c r="BH20" s="755"/>
    </row>
    <row r="21" customFormat="false" ht="20.25" hidden="false" customHeight="true" outlineLevel="0" collapsed="false">
      <c r="B21" s="771"/>
      <c r="C21" s="772" t="s">
        <v>739</v>
      </c>
      <c r="D21" s="772"/>
      <c r="E21" s="772"/>
      <c r="F21" s="773"/>
      <c r="G21" s="774"/>
      <c r="H21" s="775" t="s">
        <v>740</v>
      </c>
      <c r="I21" s="775" t="s">
        <v>741</v>
      </c>
      <c r="J21" s="775"/>
      <c r="K21" s="775"/>
      <c r="L21" s="775"/>
      <c r="M21" s="776" t="s">
        <v>742</v>
      </c>
      <c r="N21" s="776"/>
      <c r="O21" s="776"/>
      <c r="P21" s="777" t="s">
        <v>671</v>
      </c>
      <c r="Q21" s="778"/>
      <c r="R21" s="778"/>
      <c r="S21" s="779"/>
      <c r="T21" s="780"/>
      <c r="U21" s="781" t="s">
        <v>700</v>
      </c>
      <c r="V21" s="781" t="s">
        <v>700</v>
      </c>
      <c r="W21" s="781" t="s">
        <v>700</v>
      </c>
      <c r="X21" s="781"/>
      <c r="Y21" s="781" t="s">
        <v>700</v>
      </c>
      <c r="Z21" s="781" t="s">
        <v>700</v>
      </c>
      <c r="AA21" s="782"/>
      <c r="AB21" s="783" t="s">
        <v>700</v>
      </c>
      <c r="AC21" s="781"/>
      <c r="AD21" s="781" t="s">
        <v>700</v>
      </c>
      <c r="AE21" s="781" t="s">
        <v>700</v>
      </c>
      <c r="AF21" s="781" t="s">
        <v>700</v>
      </c>
      <c r="AG21" s="781"/>
      <c r="AH21" s="782" t="s">
        <v>700</v>
      </c>
      <c r="AI21" s="783"/>
      <c r="AJ21" s="781" t="s">
        <v>700</v>
      </c>
      <c r="AK21" s="781" t="s">
        <v>700</v>
      </c>
      <c r="AL21" s="781" t="s">
        <v>700</v>
      </c>
      <c r="AM21" s="781" t="s">
        <v>700</v>
      </c>
      <c r="AN21" s="781" t="s">
        <v>700</v>
      </c>
      <c r="AO21" s="782"/>
      <c r="AP21" s="783"/>
      <c r="AQ21" s="781" t="s">
        <v>700</v>
      </c>
      <c r="AR21" s="781" t="s">
        <v>700</v>
      </c>
      <c r="AS21" s="781" t="s">
        <v>700</v>
      </c>
      <c r="AT21" s="781" t="s">
        <v>700</v>
      </c>
      <c r="AU21" s="781" t="s">
        <v>700</v>
      </c>
      <c r="AV21" s="782"/>
      <c r="AW21" s="783"/>
      <c r="AX21" s="781"/>
      <c r="AY21" s="781"/>
      <c r="AZ21" s="784"/>
      <c r="BA21" s="784"/>
      <c r="BB21" s="785"/>
      <c r="BC21" s="785"/>
      <c r="BD21" s="786"/>
      <c r="BE21" s="786"/>
      <c r="BF21" s="786"/>
      <c r="BG21" s="786"/>
      <c r="BH21" s="786"/>
    </row>
    <row r="22" customFormat="false" ht="20.25" hidden="false" customHeight="true" outlineLevel="0" collapsed="false">
      <c r="B22" s="787" t="n">
        <v>1</v>
      </c>
      <c r="C22" s="772"/>
      <c r="D22" s="772"/>
      <c r="E22" s="772"/>
      <c r="F22" s="788" t="str">
        <f aca="false">C21</f>
        <v>管理者</v>
      </c>
      <c r="G22" s="789"/>
      <c r="H22" s="775"/>
      <c r="I22" s="775"/>
      <c r="J22" s="775"/>
      <c r="K22" s="775"/>
      <c r="L22" s="775"/>
      <c r="M22" s="776"/>
      <c r="N22" s="776"/>
      <c r="O22" s="776"/>
      <c r="P22" s="790" t="s">
        <v>672</v>
      </c>
      <c r="Q22" s="791"/>
      <c r="R22" s="791"/>
      <c r="S22" s="792"/>
      <c r="T22" s="793"/>
      <c r="U22" s="794" t="e">
        <f aca="false">IF(U21="","",VLOOKUP(U21,'標準様式１【記載例】シフト記号表（勤務時間帯）'!$D$6:$X$47,21,FALSE()))</f>
        <v>#N/A</v>
      </c>
      <c r="V22" s="795" t="e">
        <f aca="false">IF(V21="","",VLOOKUP(V21,'標準様式１【記載例】シフト記号表（勤務時間帯）'!$D$6:$X$47,21,FALSE()))</f>
        <v>#N/A</v>
      </c>
      <c r="W22" s="795" t="e">
        <f aca="false">IF(W21="","",VLOOKUP(W21,'標準様式１【記載例】シフト記号表（勤務時間帯）'!$D$6:$X$47,21,FALSE()))</f>
        <v>#N/A</v>
      </c>
      <c r="X22" s="795" t="str">
        <f aca="false">IF(X21="","",VLOOKUP(X21,'標準様式１【記載例】シフト記号表（勤務時間帯）'!$D$6:$X$47,21,FALSE()))</f>
        <v/>
      </c>
      <c r="Y22" s="795" t="e">
        <f aca="false">IF(Y21="","",VLOOKUP(Y21,'標準様式１【記載例】シフト記号表（勤務時間帯）'!$D$6:$X$47,21,FALSE()))</f>
        <v>#N/A</v>
      </c>
      <c r="Z22" s="795" t="e">
        <f aca="false">IF(Z21="","",VLOOKUP(Z21,'標準様式１【記載例】シフト記号表（勤務時間帯）'!$D$6:$X$47,21,FALSE()))</f>
        <v>#N/A</v>
      </c>
      <c r="AA22" s="796" t="str">
        <f aca="false">IF(AA21="","",VLOOKUP(AA21,'標準様式１【記載例】シフト記号表（勤務時間帯）'!$D$6:$X$47,21,FALSE()))</f>
        <v/>
      </c>
      <c r="AB22" s="794" t="e">
        <f aca="false">IF(AB21="","",VLOOKUP(AB21,'標準様式１【記載例】シフト記号表（勤務時間帯）'!$D$6:$X$47,21,FALSE()))</f>
        <v>#N/A</v>
      </c>
      <c r="AC22" s="795" t="str">
        <f aca="false">IF(AC21="","",VLOOKUP(AC21,'標準様式１【記載例】シフト記号表（勤務時間帯）'!$D$6:$X$47,21,FALSE()))</f>
        <v/>
      </c>
      <c r="AD22" s="795" t="e">
        <f aca="false">IF(AD21="","",VLOOKUP(AD21,'標準様式１【記載例】シフト記号表（勤務時間帯）'!$D$6:$X$47,21,FALSE()))</f>
        <v>#N/A</v>
      </c>
      <c r="AE22" s="795" t="e">
        <f aca="false">IF(AE21="","",VLOOKUP(AE21,'標準様式１【記載例】シフト記号表（勤務時間帯）'!$D$6:$X$47,21,FALSE()))</f>
        <v>#N/A</v>
      </c>
      <c r="AF22" s="795" t="e">
        <f aca="false">IF(AF21="","",VLOOKUP(AF21,'標準様式１【記載例】シフト記号表（勤務時間帯）'!$D$6:$X$47,21,FALSE()))</f>
        <v>#N/A</v>
      </c>
      <c r="AG22" s="795" t="str">
        <f aca="false">IF(AG21="","",VLOOKUP(AG21,'標準様式１【記載例】シフト記号表（勤務時間帯）'!$D$6:$X$47,21,FALSE()))</f>
        <v/>
      </c>
      <c r="AH22" s="796" t="e">
        <f aca="false">IF(AH21="","",VLOOKUP(AH21,'標準様式１【記載例】シフト記号表（勤務時間帯）'!$D$6:$X$47,21,FALSE()))</f>
        <v>#N/A</v>
      </c>
      <c r="AI22" s="794" t="str">
        <f aca="false">IF(AI21="","",VLOOKUP(AI21,'標準様式１【記載例】シフト記号表（勤務時間帯）'!$D$6:$X$47,21,FALSE()))</f>
        <v/>
      </c>
      <c r="AJ22" s="795" t="e">
        <f aca="false">IF(AJ21="","",VLOOKUP(AJ21,'標準様式１【記載例】シフト記号表（勤務時間帯）'!$D$6:$X$47,21,FALSE()))</f>
        <v>#N/A</v>
      </c>
      <c r="AK22" s="795" t="e">
        <f aca="false">IF(AK21="","",VLOOKUP(AK21,'標準様式１【記載例】シフト記号表（勤務時間帯）'!$D$6:$X$47,21,FALSE()))</f>
        <v>#N/A</v>
      </c>
      <c r="AL22" s="795" t="e">
        <f aca="false">IF(AL21="","",VLOOKUP(AL21,'標準様式１【記載例】シフト記号表（勤務時間帯）'!$D$6:$X$47,21,FALSE()))</f>
        <v>#N/A</v>
      </c>
      <c r="AM22" s="795" t="e">
        <f aca="false">IF(AM21="","",VLOOKUP(AM21,'標準様式１【記載例】シフト記号表（勤務時間帯）'!$D$6:$X$47,21,FALSE()))</f>
        <v>#N/A</v>
      </c>
      <c r="AN22" s="795" t="e">
        <f aca="false">IF(AN21="","",VLOOKUP(AN21,'標準様式１【記載例】シフト記号表（勤務時間帯）'!$D$6:$X$47,21,FALSE()))</f>
        <v>#N/A</v>
      </c>
      <c r="AO22" s="796" t="str">
        <f aca="false">IF(AO21="","",VLOOKUP(AO21,'標準様式１【記載例】シフト記号表（勤務時間帯）'!$D$6:$X$47,21,FALSE()))</f>
        <v/>
      </c>
      <c r="AP22" s="794" t="str">
        <f aca="false">IF(AP21="","",VLOOKUP(AP21,'標準様式１【記載例】シフト記号表（勤務時間帯）'!$D$6:$X$47,21,FALSE()))</f>
        <v/>
      </c>
      <c r="AQ22" s="795" t="e">
        <f aca="false">IF(AQ21="","",VLOOKUP(AQ21,'標準様式１【記載例】シフト記号表（勤務時間帯）'!$D$6:$X$47,21,FALSE()))</f>
        <v>#N/A</v>
      </c>
      <c r="AR22" s="795" t="e">
        <f aca="false">IF(AR21="","",VLOOKUP(AR21,'標準様式１【記載例】シフト記号表（勤務時間帯）'!$D$6:$X$47,21,FALSE()))</f>
        <v>#N/A</v>
      </c>
      <c r="AS22" s="795" t="e">
        <f aca="false">IF(AS21="","",VLOOKUP(AS21,'標準様式１【記載例】シフト記号表（勤務時間帯）'!$D$6:$X$47,21,FALSE()))</f>
        <v>#N/A</v>
      </c>
      <c r="AT22" s="795" t="e">
        <f aca="false">IF(AT21="","",VLOOKUP(AT21,'標準様式１【記載例】シフト記号表（勤務時間帯）'!$D$6:$X$47,21,FALSE()))</f>
        <v>#N/A</v>
      </c>
      <c r="AU22" s="795" t="e">
        <f aca="false">IF(AU21="","",VLOOKUP(AU21,'標準様式１【記載例】シフト記号表（勤務時間帯）'!$D$6:$X$47,21,FALSE()))</f>
        <v>#N/A</v>
      </c>
      <c r="AV22" s="796" t="str">
        <f aca="false">IF(AV21="","",VLOOKUP(AV21,'標準様式１【記載例】シフト記号表（勤務時間帯）'!$D$6:$X$47,21,FALSE()))</f>
        <v/>
      </c>
      <c r="AW22" s="794" t="str">
        <f aca="false">IF(AW21="","",VLOOKUP(AW21,'標準様式１【記載例】シフト記号表（勤務時間帯）'!$D$6:$X$47,21,FALSE()))</f>
        <v/>
      </c>
      <c r="AX22" s="795" t="str">
        <f aca="false">IF(AX21="","",VLOOKUP(AX21,'標準様式１【記載例】シフト記号表（勤務時間帯）'!$D$6:$X$47,21,FALSE()))</f>
        <v/>
      </c>
      <c r="AY22" s="795" t="str">
        <f aca="false">IF(AY21="","",VLOOKUP(AY21,'標準様式１【記載例】シフト記号表（勤務時間帯）'!$D$6:$X$47,21,FALSE()))</f>
        <v/>
      </c>
      <c r="AZ22" s="797" t="e">
        <f aca="false">IF($BC$3="４週",SUM(U22:AV22),IF($BC$3="暦月",SUM(U22:AY22),""))</f>
        <v>#N/A</v>
      </c>
      <c r="BA22" s="797"/>
      <c r="BB22" s="798" t="e">
        <f aca="false">IF($BC$3="４週",AZ22/4,IF($BC$3="暦月",(AZ22/($BC$8/7)),""))</f>
        <v>#N/A</v>
      </c>
      <c r="BC22" s="798"/>
      <c r="BD22" s="786"/>
      <c r="BE22" s="786"/>
      <c r="BF22" s="786"/>
      <c r="BG22" s="786"/>
      <c r="BH22" s="786"/>
    </row>
    <row r="23" customFormat="false" ht="20.25" hidden="false" customHeight="true" outlineLevel="0" collapsed="false">
      <c r="B23" s="799"/>
      <c r="C23" s="772"/>
      <c r="D23" s="772"/>
      <c r="E23" s="772"/>
      <c r="F23" s="800"/>
      <c r="G23" s="801" t="str">
        <f aca="false">C21</f>
        <v>管理者</v>
      </c>
      <c r="H23" s="775"/>
      <c r="I23" s="775"/>
      <c r="J23" s="775"/>
      <c r="K23" s="775"/>
      <c r="L23" s="775"/>
      <c r="M23" s="776"/>
      <c r="N23" s="776"/>
      <c r="O23" s="776"/>
      <c r="P23" s="802" t="s">
        <v>673</v>
      </c>
      <c r="Q23" s="803"/>
      <c r="R23" s="803"/>
      <c r="S23" s="804"/>
      <c r="T23" s="805"/>
      <c r="U23" s="806" t="str">
        <f aca="false">IF(U21="","",VLOOKUP(U21,'標準様式１【記載例】シフト記号表（勤務時間帯）'!$D$6:$Z$47,23,FALSE()))</f>
        <v>-</v>
      </c>
      <c r="V23" s="807" t="str">
        <f aca="false">IF(V21="","",VLOOKUP(V21,'標準様式１【記載例】シフト記号表（勤務時間帯）'!$D$6:$Z$47,23,FALSE()))</f>
        <v>-</v>
      </c>
      <c r="W23" s="807" t="str">
        <f aca="false">IF(W21="","",VLOOKUP(W21,'標準様式１【記載例】シフト記号表（勤務時間帯）'!$D$6:$Z$47,23,FALSE()))</f>
        <v>-</v>
      </c>
      <c r="X23" s="807" t="str">
        <f aca="false">IF(X21="","",VLOOKUP(X21,'標準様式１【記載例】シフト記号表（勤務時間帯）'!$D$6:$Z$47,23,FALSE()))</f>
        <v/>
      </c>
      <c r="Y23" s="807" t="str">
        <f aca="false">IF(Y21="","",VLOOKUP(Y21,'標準様式１【記載例】シフト記号表（勤務時間帯）'!$D$6:$Z$47,23,FALSE()))</f>
        <v>-</v>
      </c>
      <c r="Z23" s="807" t="str">
        <f aca="false">IF(Z21="","",VLOOKUP(Z21,'標準様式１【記載例】シフト記号表（勤務時間帯）'!$D$6:$Z$47,23,FALSE()))</f>
        <v>-</v>
      </c>
      <c r="AA23" s="808" t="str">
        <f aca="false">IF(AA21="","",VLOOKUP(AA21,'標準様式１【記載例】シフト記号表（勤務時間帯）'!$D$6:$Z$47,23,FALSE()))</f>
        <v/>
      </c>
      <c r="AB23" s="806" t="str">
        <f aca="false">IF(AB21="","",VLOOKUP(AB21,'標準様式１【記載例】シフト記号表（勤務時間帯）'!$D$6:$Z$47,23,FALSE()))</f>
        <v>-</v>
      </c>
      <c r="AC23" s="807" t="str">
        <f aca="false">IF(AC21="","",VLOOKUP(AC21,'標準様式１【記載例】シフト記号表（勤務時間帯）'!$D$6:$Z$47,23,FALSE()))</f>
        <v/>
      </c>
      <c r="AD23" s="807" t="str">
        <f aca="false">IF(AD21="","",VLOOKUP(AD21,'標準様式１【記載例】シフト記号表（勤務時間帯）'!$D$6:$Z$47,23,FALSE()))</f>
        <v>-</v>
      </c>
      <c r="AE23" s="807" t="str">
        <f aca="false">IF(AE21="","",VLOOKUP(AE21,'標準様式１【記載例】シフト記号表（勤務時間帯）'!$D$6:$Z$47,23,FALSE()))</f>
        <v>-</v>
      </c>
      <c r="AF23" s="807" t="str">
        <f aca="false">IF(AF21="","",VLOOKUP(AF21,'標準様式１【記載例】シフト記号表（勤務時間帯）'!$D$6:$Z$47,23,FALSE()))</f>
        <v>-</v>
      </c>
      <c r="AG23" s="807" t="str">
        <f aca="false">IF(AG21="","",VLOOKUP(AG21,'標準様式１【記載例】シフト記号表（勤務時間帯）'!$D$6:$Z$47,23,FALSE()))</f>
        <v/>
      </c>
      <c r="AH23" s="808" t="str">
        <f aca="false">IF(AH21="","",VLOOKUP(AH21,'標準様式１【記載例】シフト記号表（勤務時間帯）'!$D$6:$Z$47,23,FALSE()))</f>
        <v>-</v>
      </c>
      <c r="AI23" s="806" t="str">
        <f aca="false">IF(AI21="","",VLOOKUP(AI21,'標準様式１【記載例】シフト記号表（勤務時間帯）'!$D$6:$Z$47,23,FALSE()))</f>
        <v/>
      </c>
      <c r="AJ23" s="807" t="str">
        <f aca="false">IF(AJ21="","",VLOOKUP(AJ21,'標準様式１【記載例】シフト記号表（勤務時間帯）'!$D$6:$Z$47,23,FALSE()))</f>
        <v>-</v>
      </c>
      <c r="AK23" s="807" t="str">
        <f aca="false">IF(AK21="","",VLOOKUP(AK21,'標準様式１【記載例】シフト記号表（勤務時間帯）'!$D$6:$Z$47,23,FALSE()))</f>
        <v>-</v>
      </c>
      <c r="AL23" s="807" t="str">
        <f aca="false">IF(AL21="","",VLOOKUP(AL21,'標準様式１【記載例】シフト記号表（勤務時間帯）'!$D$6:$Z$47,23,FALSE()))</f>
        <v>-</v>
      </c>
      <c r="AM23" s="807" t="str">
        <f aca="false">IF(AM21="","",VLOOKUP(AM21,'標準様式１【記載例】シフト記号表（勤務時間帯）'!$D$6:$Z$47,23,FALSE()))</f>
        <v>-</v>
      </c>
      <c r="AN23" s="807" t="str">
        <f aca="false">IF(AN21="","",VLOOKUP(AN21,'標準様式１【記載例】シフト記号表（勤務時間帯）'!$D$6:$Z$47,23,FALSE()))</f>
        <v>-</v>
      </c>
      <c r="AO23" s="808" t="str">
        <f aca="false">IF(AO21="","",VLOOKUP(AO21,'標準様式１【記載例】シフト記号表（勤務時間帯）'!$D$6:$Z$47,23,FALSE()))</f>
        <v/>
      </c>
      <c r="AP23" s="806" t="str">
        <f aca="false">IF(AP21="","",VLOOKUP(AP21,'標準様式１【記載例】シフト記号表（勤務時間帯）'!$D$6:$Z$47,23,FALSE()))</f>
        <v/>
      </c>
      <c r="AQ23" s="807" t="str">
        <f aca="false">IF(AQ21="","",VLOOKUP(AQ21,'標準様式１【記載例】シフト記号表（勤務時間帯）'!$D$6:$Z$47,23,FALSE()))</f>
        <v>-</v>
      </c>
      <c r="AR23" s="807" t="str">
        <f aca="false">IF(AR21="","",VLOOKUP(AR21,'標準様式１【記載例】シフト記号表（勤務時間帯）'!$D$6:$Z$47,23,FALSE()))</f>
        <v>-</v>
      </c>
      <c r="AS23" s="807" t="str">
        <f aca="false">IF(AS21="","",VLOOKUP(AS21,'標準様式１【記載例】シフト記号表（勤務時間帯）'!$D$6:$Z$47,23,FALSE()))</f>
        <v>-</v>
      </c>
      <c r="AT23" s="807" t="str">
        <f aca="false">IF(AT21="","",VLOOKUP(AT21,'標準様式１【記載例】シフト記号表（勤務時間帯）'!$D$6:$Z$47,23,FALSE()))</f>
        <v>-</v>
      </c>
      <c r="AU23" s="807" t="str">
        <f aca="false">IF(AU21="","",VLOOKUP(AU21,'標準様式１【記載例】シフト記号表（勤務時間帯）'!$D$6:$Z$47,23,FALSE()))</f>
        <v>-</v>
      </c>
      <c r="AV23" s="808" t="str">
        <f aca="false">IF(AV21="","",VLOOKUP(AV21,'標準様式１【記載例】シフト記号表（勤務時間帯）'!$D$6:$Z$47,23,FALSE()))</f>
        <v/>
      </c>
      <c r="AW23" s="806" t="str">
        <f aca="false">IF(AW21="","",VLOOKUP(AW21,'標準様式１【記載例】シフト記号表（勤務時間帯）'!$D$6:$Z$47,23,FALSE()))</f>
        <v/>
      </c>
      <c r="AX23" s="807" t="str">
        <f aca="false">IF(AX21="","",VLOOKUP(AX21,'標準様式１【記載例】シフト記号表（勤務時間帯）'!$D$6:$Z$47,23,FALSE()))</f>
        <v/>
      </c>
      <c r="AY23" s="807" t="str">
        <f aca="false">IF(AY21="","",VLOOKUP(AY21,'標準様式１【記載例】シフト記号表（勤務時間帯）'!$D$6:$Z$47,23,FALSE()))</f>
        <v/>
      </c>
      <c r="AZ23" s="809" t="n">
        <f aca="false">IF($BC$3="４週",SUM(U23:AV23),IF($BC$3="暦月",SUM(U23:AY23),""))</f>
        <v>0</v>
      </c>
      <c r="BA23" s="809"/>
      <c r="BB23" s="810" t="n">
        <f aca="false">IF($BC$3="４週",AZ23/4,IF($BC$3="暦月",(AZ23/($BC$8/7)),""))</f>
        <v>0</v>
      </c>
      <c r="BC23" s="810"/>
      <c r="BD23" s="786"/>
      <c r="BE23" s="786"/>
      <c r="BF23" s="786"/>
      <c r="BG23" s="786"/>
      <c r="BH23" s="786"/>
    </row>
    <row r="24" customFormat="false" ht="20.25" hidden="false" customHeight="true" outlineLevel="0" collapsed="false">
      <c r="B24" s="811"/>
      <c r="C24" s="812" t="s">
        <v>743</v>
      </c>
      <c r="D24" s="812"/>
      <c r="E24" s="812"/>
      <c r="F24" s="813"/>
      <c r="G24" s="814"/>
      <c r="H24" s="815" t="s">
        <v>740</v>
      </c>
      <c r="I24" s="815" t="s">
        <v>743</v>
      </c>
      <c r="J24" s="815"/>
      <c r="K24" s="815"/>
      <c r="L24" s="815"/>
      <c r="M24" s="816" t="s">
        <v>744</v>
      </c>
      <c r="N24" s="816"/>
      <c r="O24" s="816"/>
      <c r="P24" s="817" t="s">
        <v>671</v>
      </c>
      <c r="Q24" s="818"/>
      <c r="R24" s="818"/>
      <c r="S24" s="819"/>
      <c r="T24" s="820"/>
      <c r="U24" s="821" t="s">
        <v>701</v>
      </c>
      <c r="V24" s="822" t="s">
        <v>701</v>
      </c>
      <c r="W24" s="822" t="s">
        <v>701</v>
      </c>
      <c r="X24" s="822" t="s">
        <v>701</v>
      </c>
      <c r="Y24" s="822"/>
      <c r="Z24" s="822" t="s">
        <v>701</v>
      </c>
      <c r="AA24" s="823" t="s">
        <v>701</v>
      </c>
      <c r="AB24" s="821"/>
      <c r="AC24" s="822" t="s">
        <v>701</v>
      </c>
      <c r="AD24" s="822" t="s">
        <v>701</v>
      </c>
      <c r="AE24" s="822" t="s">
        <v>701</v>
      </c>
      <c r="AF24" s="822"/>
      <c r="AG24" s="822"/>
      <c r="AH24" s="823" t="s">
        <v>701</v>
      </c>
      <c r="AI24" s="821" t="s">
        <v>701</v>
      </c>
      <c r="AJ24" s="822" t="s">
        <v>701</v>
      </c>
      <c r="AK24" s="822"/>
      <c r="AL24" s="822" t="s">
        <v>701</v>
      </c>
      <c r="AM24" s="822" t="s">
        <v>701</v>
      </c>
      <c r="AN24" s="822" t="s">
        <v>701</v>
      </c>
      <c r="AO24" s="823" t="s">
        <v>701</v>
      </c>
      <c r="AP24" s="821" t="s">
        <v>701</v>
      </c>
      <c r="AQ24" s="822"/>
      <c r="AR24" s="822" t="s">
        <v>701</v>
      </c>
      <c r="AS24" s="822"/>
      <c r="AT24" s="822" t="s">
        <v>701</v>
      </c>
      <c r="AU24" s="822"/>
      <c r="AV24" s="823" t="s">
        <v>701</v>
      </c>
      <c r="AW24" s="821"/>
      <c r="AX24" s="822"/>
      <c r="AY24" s="822"/>
      <c r="AZ24" s="824"/>
      <c r="BA24" s="824"/>
      <c r="BB24" s="825"/>
      <c r="BC24" s="825"/>
      <c r="BD24" s="826"/>
      <c r="BE24" s="826"/>
      <c r="BF24" s="826"/>
      <c r="BG24" s="826"/>
      <c r="BH24" s="826"/>
    </row>
    <row r="25" customFormat="false" ht="20.25" hidden="false" customHeight="true" outlineLevel="0" collapsed="false">
      <c r="B25" s="787" t="n">
        <f aca="false">B22+1</f>
        <v>2</v>
      </c>
      <c r="C25" s="812"/>
      <c r="D25" s="812"/>
      <c r="E25" s="812"/>
      <c r="F25" s="788" t="str">
        <f aca="false">C24</f>
        <v>介護支援専門員</v>
      </c>
      <c r="G25" s="789"/>
      <c r="H25" s="815"/>
      <c r="I25" s="815"/>
      <c r="J25" s="815"/>
      <c r="K25" s="815"/>
      <c r="L25" s="815"/>
      <c r="M25" s="816"/>
      <c r="N25" s="816"/>
      <c r="O25" s="816"/>
      <c r="P25" s="790" t="s">
        <v>672</v>
      </c>
      <c r="Q25" s="791"/>
      <c r="R25" s="791"/>
      <c r="S25" s="792"/>
      <c r="T25" s="793"/>
      <c r="U25" s="794" t="e">
        <f aca="false">IF(U24="","",VLOOKUP(U24,'標準様式１【記載例】シフト記号表（勤務時間帯）'!$D$6:$X$47,21,FALSE()))</f>
        <v>#N/A</v>
      </c>
      <c r="V25" s="795" t="e">
        <f aca="false">IF(V24="","",VLOOKUP(V24,'標準様式１【記載例】シフト記号表（勤務時間帯）'!$D$6:$X$47,21,FALSE()))</f>
        <v>#N/A</v>
      </c>
      <c r="W25" s="795" t="e">
        <f aca="false">IF(W24="","",VLOOKUP(W24,'標準様式１【記載例】シフト記号表（勤務時間帯）'!$D$6:$X$47,21,FALSE()))</f>
        <v>#N/A</v>
      </c>
      <c r="X25" s="795" t="e">
        <f aca="false">IF(X24="","",VLOOKUP(X24,'標準様式１【記載例】シフト記号表（勤務時間帯）'!$D$6:$X$47,21,FALSE()))</f>
        <v>#N/A</v>
      </c>
      <c r="Y25" s="795" t="str">
        <f aca="false">IF(Y24="","",VLOOKUP(Y24,'標準様式１【記載例】シフト記号表（勤務時間帯）'!$D$6:$X$47,21,FALSE()))</f>
        <v/>
      </c>
      <c r="Z25" s="795" t="e">
        <f aca="false">IF(Z24="","",VLOOKUP(Z24,'標準様式１【記載例】シフト記号表（勤務時間帯）'!$D$6:$X$47,21,FALSE()))</f>
        <v>#N/A</v>
      </c>
      <c r="AA25" s="796" t="e">
        <f aca="false">IF(AA24="","",VLOOKUP(AA24,'標準様式１【記載例】シフト記号表（勤務時間帯）'!$D$6:$X$47,21,FALSE()))</f>
        <v>#N/A</v>
      </c>
      <c r="AB25" s="794" t="str">
        <f aca="false">IF(AB24="","",VLOOKUP(AB24,'標準様式１【記載例】シフト記号表（勤務時間帯）'!$D$6:$X$47,21,FALSE()))</f>
        <v/>
      </c>
      <c r="AC25" s="795" t="e">
        <f aca="false">IF(AC24="","",VLOOKUP(AC24,'標準様式１【記載例】シフト記号表（勤務時間帯）'!$D$6:$X$47,21,FALSE()))</f>
        <v>#N/A</v>
      </c>
      <c r="AD25" s="795" t="e">
        <f aca="false">IF(AD24="","",VLOOKUP(AD24,'標準様式１【記載例】シフト記号表（勤務時間帯）'!$D$6:$X$47,21,FALSE()))</f>
        <v>#N/A</v>
      </c>
      <c r="AE25" s="795" t="e">
        <f aca="false">IF(AE24="","",VLOOKUP(AE24,'標準様式１【記載例】シフト記号表（勤務時間帯）'!$D$6:$X$47,21,FALSE()))</f>
        <v>#N/A</v>
      </c>
      <c r="AF25" s="795" t="str">
        <f aca="false">IF(AF24="","",VLOOKUP(AF24,'標準様式１【記載例】シフト記号表（勤務時間帯）'!$D$6:$X$47,21,FALSE()))</f>
        <v/>
      </c>
      <c r="AG25" s="795" t="str">
        <f aca="false">IF(AG24="","",VLOOKUP(AG24,'標準様式１【記載例】シフト記号表（勤務時間帯）'!$D$6:$X$47,21,FALSE()))</f>
        <v/>
      </c>
      <c r="AH25" s="796" t="e">
        <f aca="false">IF(AH24="","",VLOOKUP(AH24,'標準様式１【記載例】シフト記号表（勤務時間帯）'!$D$6:$X$47,21,FALSE()))</f>
        <v>#N/A</v>
      </c>
      <c r="AI25" s="794" t="e">
        <f aca="false">IF(AI24="","",VLOOKUP(AI24,'標準様式１【記載例】シフト記号表（勤務時間帯）'!$D$6:$X$47,21,FALSE()))</f>
        <v>#N/A</v>
      </c>
      <c r="AJ25" s="795" t="e">
        <f aca="false">IF(AJ24="","",VLOOKUP(AJ24,'標準様式１【記載例】シフト記号表（勤務時間帯）'!$D$6:$X$47,21,FALSE()))</f>
        <v>#N/A</v>
      </c>
      <c r="AK25" s="795" t="str">
        <f aca="false">IF(AK24="","",VLOOKUP(AK24,'標準様式１【記載例】シフト記号表（勤務時間帯）'!$D$6:$X$47,21,FALSE()))</f>
        <v/>
      </c>
      <c r="AL25" s="795" t="e">
        <f aca="false">IF(AL24="","",VLOOKUP(AL24,'標準様式１【記載例】シフト記号表（勤務時間帯）'!$D$6:$X$47,21,FALSE()))</f>
        <v>#N/A</v>
      </c>
      <c r="AM25" s="795" t="e">
        <f aca="false">IF(AM24="","",VLOOKUP(AM24,'標準様式１【記載例】シフト記号表（勤務時間帯）'!$D$6:$X$47,21,FALSE()))</f>
        <v>#N/A</v>
      </c>
      <c r="AN25" s="795" t="e">
        <f aca="false">IF(AN24="","",VLOOKUP(AN24,'標準様式１【記載例】シフト記号表（勤務時間帯）'!$D$6:$X$47,21,FALSE()))</f>
        <v>#N/A</v>
      </c>
      <c r="AO25" s="796" t="e">
        <f aca="false">IF(AO24="","",VLOOKUP(AO24,'標準様式１【記載例】シフト記号表（勤務時間帯）'!$D$6:$X$47,21,FALSE()))</f>
        <v>#N/A</v>
      </c>
      <c r="AP25" s="794" t="e">
        <f aca="false">IF(AP24="","",VLOOKUP(AP24,'標準様式１【記載例】シフト記号表（勤務時間帯）'!$D$6:$X$47,21,FALSE()))</f>
        <v>#N/A</v>
      </c>
      <c r="AQ25" s="795" t="str">
        <f aca="false">IF(AQ24="","",VLOOKUP(AQ24,'標準様式１【記載例】シフト記号表（勤務時間帯）'!$D$6:$X$47,21,FALSE()))</f>
        <v/>
      </c>
      <c r="AR25" s="795" t="e">
        <f aca="false">IF(AR24="","",VLOOKUP(AR24,'標準様式１【記載例】シフト記号表（勤務時間帯）'!$D$6:$X$47,21,FALSE()))</f>
        <v>#N/A</v>
      </c>
      <c r="AS25" s="795" t="str">
        <f aca="false">IF(AS24="","",VLOOKUP(AS24,'標準様式１【記載例】シフト記号表（勤務時間帯）'!$D$6:$X$47,21,FALSE()))</f>
        <v/>
      </c>
      <c r="AT25" s="795" t="e">
        <f aca="false">IF(AT24="","",VLOOKUP(AT24,'標準様式１【記載例】シフト記号表（勤務時間帯）'!$D$6:$X$47,21,FALSE()))</f>
        <v>#N/A</v>
      </c>
      <c r="AU25" s="795" t="str">
        <f aca="false">IF(AU24="","",VLOOKUP(AU24,'標準様式１【記載例】シフト記号表（勤務時間帯）'!$D$6:$X$47,21,FALSE()))</f>
        <v/>
      </c>
      <c r="AV25" s="796" t="e">
        <f aca="false">IF(AV24="","",VLOOKUP(AV24,'標準様式１【記載例】シフト記号表（勤務時間帯）'!$D$6:$X$47,21,FALSE()))</f>
        <v>#N/A</v>
      </c>
      <c r="AW25" s="794" t="str">
        <f aca="false">IF(AW24="","",VLOOKUP(AW24,'標準様式１【記載例】シフト記号表（勤務時間帯）'!$D$6:$X$47,21,FALSE()))</f>
        <v/>
      </c>
      <c r="AX25" s="795" t="str">
        <f aca="false">IF(AX24="","",VLOOKUP(AX24,'標準様式１【記載例】シフト記号表（勤務時間帯）'!$D$6:$X$47,21,FALSE()))</f>
        <v/>
      </c>
      <c r="AY25" s="795" t="str">
        <f aca="false">IF(AY24="","",VLOOKUP(AY24,'標準様式１【記載例】シフト記号表（勤務時間帯）'!$D$6:$X$47,21,FALSE()))</f>
        <v/>
      </c>
      <c r="AZ25" s="797" t="e">
        <f aca="false">IF($BC$3="４週",SUM(U25:AV25),IF($BC$3="暦月",SUM(U25:AY25),""))</f>
        <v>#N/A</v>
      </c>
      <c r="BA25" s="797"/>
      <c r="BB25" s="798" t="e">
        <f aca="false">IF($BC$3="４週",AZ25/4,IF($BC$3="暦月",(AZ25/($BC$8/7)),""))</f>
        <v>#N/A</v>
      </c>
      <c r="BC25" s="798"/>
      <c r="BD25" s="826"/>
      <c r="BE25" s="826"/>
      <c r="BF25" s="826"/>
      <c r="BG25" s="826"/>
      <c r="BH25" s="826"/>
    </row>
    <row r="26" customFormat="false" ht="20.25" hidden="false" customHeight="true" outlineLevel="0" collapsed="false">
      <c r="B26" s="799"/>
      <c r="C26" s="812"/>
      <c r="D26" s="812"/>
      <c r="E26" s="812"/>
      <c r="F26" s="800"/>
      <c r="G26" s="801" t="str">
        <f aca="false">C24</f>
        <v>介護支援専門員</v>
      </c>
      <c r="H26" s="815"/>
      <c r="I26" s="815"/>
      <c r="J26" s="815"/>
      <c r="K26" s="815"/>
      <c r="L26" s="815"/>
      <c r="M26" s="816"/>
      <c r="N26" s="816"/>
      <c r="O26" s="816"/>
      <c r="P26" s="802" t="s">
        <v>673</v>
      </c>
      <c r="Q26" s="803"/>
      <c r="R26" s="803"/>
      <c r="S26" s="804"/>
      <c r="T26" s="805"/>
      <c r="U26" s="806" t="str">
        <f aca="false">IF(U24="","",VLOOKUP(U24,'標準様式１【記載例】シフト記号表（勤務時間帯）'!$D$6:$Z$47,23,FALSE()))</f>
        <v>-</v>
      </c>
      <c r="V26" s="807" t="str">
        <f aca="false">IF(V24="","",VLOOKUP(V24,'標準様式１【記載例】シフト記号表（勤務時間帯）'!$D$6:$Z$47,23,FALSE()))</f>
        <v>-</v>
      </c>
      <c r="W26" s="807" t="str">
        <f aca="false">IF(W24="","",VLOOKUP(W24,'標準様式１【記載例】シフト記号表（勤務時間帯）'!$D$6:$Z$47,23,FALSE()))</f>
        <v>-</v>
      </c>
      <c r="X26" s="807" t="str">
        <f aca="false">IF(X24="","",VLOOKUP(X24,'標準様式１【記載例】シフト記号表（勤務時間帯）'!$D$6:$Z$47,23,FALSE()))</f>
        <v>-</v>
      </c>
      <c r="Y26" s="807" t="str">
        <f aca="false">IF(Y24="","",VLOOKUP(Y24,'標準様式１【記載例】シフト記号表（勤務時間帯）'!$D$6:$Z$47,23,FALSE()))</f>
        <v/>
      </c>
      <c r="Z26" s="807" t="str">
        <f aca="false">IF(Z24="","",VLOOKUP(Z24,'標準様式１【記載例】シフト記号表（勤務時間帯）'!$D$6:$Z$47,23,FALSE()))</f>
        <v>-</v>
      </c>
      <c r="AA26" s="808" t="str">
        <f aca="false">IF(AA24="","",VLOOKUP(AA24,'標準様式１【記載例】シフト記号表（勤務時間帯）'!$D$6:$Z$47,23,FALSE()))</f>
        <v>-</v>
      </c>
      <c r="AB26" s="806" t="str">
        <f aca="false">IF(AB24="","",VLOOKUP(AB24,'標準様式１【記載例】シフト記号表（勤務時間帯）'!$D$6:$Z$47,23,FALSE()))</f>
        <v/>
      </c>
      <c r="AC26" s="807" t="str">
        <f aca="false">IF(AC24="","",VLOOKUP(AC24,'標準様式１【記載例】シフト記号表（勤務時間帯）'!$D$6:$Z$47,23,FALSE()))</f>
        <v>-</v>
      </c>
      <c r="AD26" s="807" t="str">
        <f aca="false">IF(AD24="","",VLOOKUP(AD24,'標準様式１【記載例】シフト記号表（勤務時間帯）'!$D$6:$Z$47,23,FALSE()))</f>
        <v>-</v>
      </c>
      <c r="AE26" s="807" t="str">
        <f aca="false">IF(AE24="","",VLOOKUP(AE24,'標準様式１【記載例】シフト記号表（勤務時間帯）'!$D$6:$Z$47,23,FALSE()))</f>
        <v>-</v>
      </c>
      <c r="AF26" s="807" t="str">
        <f aca="false">IF(AF24="","",VLOOKUP(AF24,'標準様式１【記載例】シフト記号表（勤務時間帯）'!$D$6:$Z$47,23,FALSE()))</f>
        <v/>
      </c>
      <c r="AG26" s="807" t="str">
        <f aca="false">IF(AG24="","",VLOOKUP(AG24,'標準様式１【記載例】シフト記号表（勤務時間帯）'!$D$6:$Z$47,23,FALSE()))</f>
        <v/>
      </c>
      <c r="AH26" s="808" t="str">
        <f aca="false">IF(AH24="","",VLOOKUP(AH24,'標準様式１【記載例】シフト記号表（勤務時間帯）'!$D$6:$Z$47,23,FALSE()))</f>
        <v>-</v>
      </c>
      <c r="AI26" s="806" t="str">
        <f aca="false">IF(AI24="","",VLOOKUP(AI24,'標準様式１【記載例】シフト記号表（勤務時間帯）'!$D$6:$Z$47,23,FALSE()))</f>
        <v>-</v>
      </c>
      <c r="AJ26" s="807" t="str">
        <f aca="false">IF(AJ24="","",VLOOKUP(AJ24,'標準様式１【記載例】シフト記号表（勤務時間帯）'!$D$6:$Z$47,23,FALSE()))</f>
        <v>-</v>
      </c>
      <c r="AK26" s="807" t="str">
        <f aca="false">IF(AK24="","",VLOOKUP(AK24,'標準様式１【記載例】シフト記号表（勤務時間帯）'!$D$6:$Z$47,23,FALSE()))</f>
        <v/>
      </c>
      <c r="AL26" s="807" t="str">
        <f aca="false">IF(AL24="","",VLOOKUP(AL24,'標準様式１【記載例】シフト記号表（勤務時間帯）'!$D$6:$Z$47,23,FALSE()))</f>
        <v>-</v>
      </c>
      <c r="AM26" s="807" t="str">
        <f aca="false">IF(AM24="","",VLOOKUP(AM24,'標準様式１【記載例】シフト記号表（勤務時間帯）'!$D$6:$Z$47,23,FALSE()))</f>
        <v>-</v>
      </c>
      <c r="AN26" s="807" t="str">
        <f aca="false">IF(AN24="","",VLOOKUP(AN24,'標準様式１【記載例】シフト記号表（勤務時間帯）'!$D$6:$Z$47,23,FALSE()))</f>
        <v>-</v>
      </c>
      <c r="AO26" s="808" t="str">
        <f aca="false">IF(AO24="","",VLOOKUP(AO24,'標準様式１【記載例】シフト記号表（勤務時間帯）'!$D$6:$Z$47,23,FALSE()))</f>
        <v>-</v>
      </c>
      <c r="AP26" s="806" t="str">
        <f aca="false">IF(AP24="","",VLOOKUP(AP24,'標準様式１【記載例】シフト記号表（勤務時間帯）'!$D$6:$Z$47,23,FALSE()))</f>
        <v>-</v>
      </c>
      <c r="AQ26" s="807" t="str">
        <f aca="false">IF(AQ24="","",VLOOKUP(AQ24,'標準様式１【記載例】シフト記号表（勤務時間帯）'!$D$6:$Z$47,23,FALSE()))</f>
        <v/>
      </c>
      <c r="AR26" s="807" t="str">
        <f aca="false">IF(AR24="","",VLOOKUP(AR24,'標準様式１【記載例】シフト記号表（勤務時間帯）'!$D$6:$Z$47,23,FALSE()))</f>
        <v>-</v>
      </c>
      <c r="AS26" s="807" t="str">
        <f aca="false">IF(AS24="","",VLOOKUP(AS24,'標準様式１【記載例】シフト記号表（勤務時間帯）'!$D$6:$Z$47,23,FALSE()))</f>
        <v/>
      </c>
      <c r="AT26" s="807" t="str">
        <f aca="false">IF(AT24="","",VLOOKUP(AT24,'標準様式１【記載例】シフト記号表（勤務時間帯）'!$D$6:$Z$47,23,FALSE()))</f>
        <v>-</v>
      </c>
      <c r="AU26" s="807" t="str">
        <f aca="false">IF(AU24="","",VLOOKUP(AU24,'標準様式１【記載例】シフト記号表（勤務時間帯）'!$D$6:$Z$47,23,FALSE()))</f>
        <v/>
      </c>
      <c r="AV26" s="808" t="str">
        <f aca="false">IF(AV24="","",VLOOKUP(AV24,'標準様式１【記載例】シフト記号表（勤務時間帯）'!$D$6:$Z$47,23,FALSE()))</f>
        <v>-</v>
      </c>
      <c r="AW26" s="806" t="str">
        <f aca="false">IF(AW24="","",VLOOKUP(AW24,'標準様式１【記載例】シフト記号表（勤務時間帯）'!$D$6:$Z$47,23,FALSE()))</f>
        <v/>
      </c>
      <c r="AX26" s="807" t="str">
        <f aca="false">IF(AX24="","",VLOOKUP(AX24,'標準様式１【記載例】シフト記号表（勤務時間帯）'!$D$6:$Z$47,23,FALSE()))</f>
        <v/>
      </c>
      <c r="AY26" s="807" t="str">
        <f aca="false">IF(AY24="","",VLOOKUP(AY24,'標準様式１【記載例】シフト記号表（勤務時間帯）'!$D$6:$Z$47,23,FALSE()))</f>
        <v/>
      </c>
      <c r="AZ26" s="809" t="n">
        <f aca="false">IF($BC$3="４週",SUM(U26:AV26),IF($BC$3="暦月",SUM(U26:AY26),""))</f>
        <v>0</v>
      </c>
      <c r="BA26" s="809"/>
      <c r="BB26" s="810" t="n">
        <f aca="false">IF($BC$3="４週",AZ26/4,IF($BC$3="暦月",(AZ26/($BC$8/7)),""))</f>
        <v>0</v>
      </c>
      <c r="BC26" s="810"/>
      <c r="BD26" s="826"/>
      <c r="BE26" s="826"/>
      <c r="BF26" s="826"/>
      <c r="BG26" s="826"/>
      <c r="BH26" s="826"/>
    </row>
    <row r="27" customFormat="false" ht="20.25" hidden="false" customHeight="true" outlineLevel="0" collapsed="false">
      <c r="B27" s="811"/>
      <c r="C27" s="812" t="s">
        <v>745</v>
      </c>
      <c r="D27" s="812"/>
      <c r="E27" s="812"/>
      <c r="F27" s="788"/>
      <c r="G27" s="789"/>
      <c r="H27" s="827" t="s">
        <v>740</v>
      </c>
      <c r="I27" s="815" t="s">
        <v>536</v>
      </c>
      <c r="J27" s="815"/>
      <c r="K27" s="815"/>
      <c r="L27" s="815"/>
      <c r="M27" s="816" t="s">
        <v>746</v>
      </c>
      <c r="N27" s="816"/>
      <c r="O27" s="816"/>
      <c r="P27" s="817" t="s">
        <v>671</v>
      </c>
      <c r="Q27" s="818"/>
      <c r="R27" s="818"/>
      <c r="S27" s="819"/>
      <c r="T27" s="820"/>
      <c r="U27" s="821" t="s">
        <v>706</v>
      </c>
      <c r="V27" s="822" t="s">
        <v>707</v>
      </c>
      <c r="W27" s="822"/>
      <c r="X27" s="822" t="s">
        <v>696</v>
      </c>
      <c r="Y27" s="822" t="s">
        <v>700</v>
      </c>
      <c r="Z27" s="822"/>
      <c r="AA27" s="823" t="s">
        <v>696</v>
      </c>
      <c r="AB27" s="821" t="s">
        <v>706</v>
      </c>
      <c r="AC27" s="822" t="s">
        <v>707</v>
      </c>
      <c r="AD27" s="822" t="s">
        <v>700</v>
      </c>
      <c r="AE27" s="822"/>
      <c r="AF27" s="822" t="s">
        <v>696</v>
      </c>
      <c r="AG27" s="822" t="s">
        <v>700</v>
      </c>
      <c r="AH27" s="823"/>
      <c r="AI27" s="821" t="s">
        <v>700</v>
      </c>
      <c r="AJ27" s="822" t="s">
        <v>706</v>
      </c>
      <c r="AK27" s="822" t="s">
        <v>707</v>
      </c>
      <c r="AL27" s="822"/>
      <c r="AM27" s="822"/>
      <c r="AN27" s="822" t="s">
        <v>706</v>
      </c>
      <c r="AO27" s="823" t="s">
        <v>707</v>
      </c>
      <c r="AP27" s="821"/>
      <c r="AQ27" s="822" t="s">
        <v>696</v>
      </c>
      <c r="AR27" s="822" t="s">
        <v>700</v>
      </c>
      <c r="AS27" s="822" t="s">
        <v>706</v>
      </c>
      <c r="AT27" s="822" t="s">
        <v>707</v>
      </c>
      <c r="AU27" s="822"/>
      <c r="AV27" s="823" t="s">
        <v>696</v>
      </c>
      <c r="AW27" s="821"/>
      <c r="AX27" s="822"/>
      <c r="AY27" s="822"/>
      <c r="AZ27" s="824"/>
      <c r="BA27" s="824"/>
      <c r="BB27" s="825"/>
      <c r="BC27" s="825"/>
      <c r="BD27" s="826"/>
      <c r="BE27" s="826"/>
      <c r="BF27" s="826"/>
      <c r="BG27" s="826"/>
      <c r="BH27" s="826"/>
    </row>
    <row r="28" customFormat="false" ht="20.25" hidden="false" customHeight="true" outlineLevel="0" collapsed="false">
      <c r="B28" s="787" t="n">
        <f aca="false">B25+1</f>
        <v>3</v>
      </c>
      <c r="C28" s="812"/>
      <c r="D28" s="812"/>
      <c r="E28" s="812"/>
      <c r="F28" s="788" t="str">
        <f aca="false">C27</f>
        <v>介護従業者</v>
      </c>
      <c r="G28" s="789"/>
      <c r="H28" s="827"/>
      <c r="I28" s="815"/>
      <c r="J28" s="815"/>
      <c r="K28" s="815"/>
      <c r="L28" s="815"/>
      <c r="M28" s="816"/>
      <c r="N28" s="816"/>
      <c r="O28" s="816"/>
      <c r="P28" s="790" t="s">
        <v>672</v>
      </c>
      <c r="Q28" s="791"/>
      <c r="R28" s="791"/>
      <c r="S28" s="792"/>
      <c r="T28" s="793"/>
      <c r="U28" s="794" t="e">
        <f aca="false">IF(U27="","",VLOOKUP(U27,'標準様式１【記載例】シフト記号表（勤務時間帯）'!$D$6:$X$47,21,FALSE()))</f>
        <v>#N/A</v>
      </c>
      <c r="V28" s="795" t="e">
        <f aca="false">IF(V27="","",VLOOKUP(V27,'標準様式１【記載例】シフト記号表（勤務時間帯）'!$D$6:$X$47,21,FALSE()))</f>
        <v>#N/A</v>
      </c>
      <c r="W28" s="795" t="str">
        <f aca="false">IF(W27="","",VLOOKUP(W27,'標準様式１【記載例】シフト記号表（勤務時間帯）'!$D$6:$X$47,21,FALSE()))</f>
        <v/>
      </c>
      <c r="X28" s="795" t="e">
        <f aca="false">IF(X27="","",VLOOKUP(X27,'標準様式１【記載例】シフト記号表（勤務時間帯）'!$D$6:$X$47,21,FALSE()))</f>
        <v>#N/A</v>
      </c>
      <c r="Y28" s="795" t="e">
        <f aca="false">IF(Y27="","",VLOOKUP(Y27,'標準様式１【記載例】シフト記号表（勤務時間帯）'!$D$6:$X$47,21,FALSE()))</f>
        <v>#N/A</v>
      </c>
      <c r="Z28" s="795" t="str">
        <f aca="false">IF(Z27="","",VLOOKUP(Z27,'標準様式１【記載例】シフト記号表（勤務時間帯）'!$D$6:$X$47,21,FALSE()))</f>
        <v/>
      </c>
      <c r="AA28" s="796" t="e">
        <f aca="false">IF(AA27="","",VLOOKUP(AA27,'標準様式１【記載例】シフト記号表（勤務時間帯）'!$D$6:$X$47,21,FALSE()))</f>
        <v>#N/A</v>
      </c>
      <c r="AB28" s="794" t="e">
        <f aca="false">IF(AB27="","",VLOOKUP(AB27,'標準様式１【記載例】シフト記号表（勤務時間帯）'!$D$6:$X$47,21,FALSE()))</f>
        <v>#N/A</v>
      </c>
      <c r="AC28" s="795" t="e">
        <f aca="false">IF(AC27="","",VLOOKUP(AC27,'標準様式１【記載例】シフト記号表（勤務時間帯）'!$D$6:$X$47,21,FALSE()))</f>
        <v>#N/A</v>
      </c>
      <c r="AD28" s="795" t="e">
        <f aca="false">IF(AD27="","",VLOOKUP(AD27,'標準様式１【記載例】シフト記号表（勤務時間帯）'!$D$6:$X$47,21,FALSE()))</f>
        <v>#N/A</v>
      </c>
      <c r="AE28" s="795" t="str">
        <f aca="false">IF(AE27="","",VLOOKUP(AE27,'標準様式１【記載例】シフト記号表（勤務時間帯）'!$D$6:$X$47,21,FALSE()))</f>
        <v/>
      </c>
      <c r="AF28" s="795" t="e">
        <f aca="false">IF(AF27="","",VLOOKUP(AF27,'標準様式１【記載例】シフト記号表（勤務時間帯）'!$D$6:$X$47,21,FALSE()))</f>
        <v>#N/A</v>
      </c>
      <c r="AG28" s="795" t="e">
        <f aca="false">IF(AG27="","",VLOOKUP(AG27,'標準様式１【記載例】シフト記号表（勤務時間帯）'!$D$6:$X$47,21,FALSE()))</f>
        <v>#N/A</v>
      </c>
      <c r="AH28" s="796" t="str">
        <f aca="false">IF(AH27="","",VLOOKUP(AH27,'標準様式１【記載例】シフト記号表（勤務時間帯）'!$D$6:$X$47,21,FALSE()))</f>
        <v/>
      </c>
      <c r="AI28" s="794" t="e">
        <f aca="false">IF(AI27="","",VLOOKUP(AI27,'標準様式１【記載例】シフト記号表（勤務時間帯）'!$D$6:$X$47,21,FALSE()))</f>
        <v>#N/A</v>
      </c>
      <c r="AJ28" s="795" t="e">
        <f aca="false">IF(AJ27="","",VLOOKUP(AJ27,'標準様式１【記載例】シフト記号表（勤務時間帯）'!$D$6:$X$47,21,FALSE()))</f>
        <v>#N/A</v>
      </c>
      <c r="AK28" s="795" t="e">
        <f aca="false">IF(AK27="","",VLOOKUP(AK27,'標準様式１【記載例】シフト記号表（勤務時間帯）'!$D$6:$X$47,21,FALSE()))</f>
        <v>#N/A</v>
      </c>
      <c r="AL28" s="795" t="str">
        <f aca="false">IF(AL27="","",VLOOKUP(AL27,'標準様式１【記載例】シフト記号表（勤務時間帯）'!$D$6:$X$47,21,FALSE()))</f>
        <v/>
      </c>
      <c r="AM28" s="795" t="str">
        <f aca="false">IF(AM27="","",VLOOKUP(AM27,'標準様式１【記載例】シフト記号表（勤務時間帯）'!$D$6:$X$47,21,FALSE()))</f>
        <v/>
      </c>
      <c r="AN28" s="795" t="e">
        <f aca="false">IF(AN27="","",VLOOKUP(AN27,'標準様式１【記載例】シフト記号表（勤務時間帯）'!$D$6:$X$47,21,FALSE()))</f>
        <v>#N/A</v>
      </c>
      <c r="AO28" s="796" t="e">
        <f aca="false">IF(AO27="","",VLOOKUP(AO27,'標準様式１【記載例】シフト記号表（勤務時間帯）'!$D$6:$X$47,21,FALSE()))</f>
        <v>#N/A</v>
      </c>
      <c r="AP28" s="794" t="str">
        <f aca="false">IF(AP27="","",VLOOKUP(AP27,'標準様式１【記載例】シフト記号表（勤務時間帯）'!$D$6:$X$47,21,FALSE()))</f>
        <v/>
      </c>
      <c r="AQ28" s="795" t="e">
        <f aca="false">IF(AQ27="","",VLOOKUP(AQ27,'標準様式１【記載例】シフト記号表（勤務時間帯）'!$D$6:$X$47,21,FALSE()))</f>
        <v>#N/A</v>
      </c>
      <c r="AR28" s="795" t="e">
        <f aca="false">IF(AR27="","",VLOOKUP(AR27,'標準様式１【記載例】シフト記号表（勤務時間帯）'!$D$6:$X$47,21,FALSE()))</f>
        <v>#N/A</v>
      </c>
      <c r="AS28" s="795" t="e">
        <f aca="false">IF(AS27="","",VLOOKUP(AS27,'標準様式１【記載例】シフト記号表（勤務時間帯）'!$D$6:$X$47,21,FALSE()))</f>
        <v>#N/A</v>
      </c>
      <c r="AT28" s="795" t="e">
        <f aca="false">IF(AT27="","",VLOOKUP(AT27,'標準様式１【記載例】シフト記号表（勤務時間帯）'!$D$6:$X$47,21,FALSE()))</f>
        <v>#N/A</v>
      </c>
      <c r="AU28" s="795" t="str">
        <f aca="false">IF(AU27="","",VLOOKUP(AU27,'標準様式１【記載例】シフト記号表（勤務時間帯）'!$D$6:$X$47,21,FALSE()))</f>
        <v/>
      </c>
      <c r="AV28" s="796" t="e">
        <f aca="false">IF(AV27="","",VLOOKUP(AV27,'標準様式１【記載例】シフト記号表（勤務時間帯）'!$D$6:$X$47,21,FALSE()))</f>
        <v>#N/A</v>
      </c>
      <c r="AW28" s="794" t="str">
        <f aca="false">IF(AW27="","",VLOOKUP(AW27,'標準様式１【記載例】シフト記号表（勤務時間帯）'!$D$6:$X$47,21,FALSE()))</f>
        <v/>
      </c>
      <c r="AX28" s="795" t="str">
        <f aca="false">IF(AX27="","",VLOOKUP(AX27,'標準様式１【記載例】シフト記号表（勤務時間帯）'!$D$6:$X$47,21,FALSE()))</f>
        <v/>
      </c>
      <c r="AY28" s="795" t="str">
        <f aca="false">IF(AY27="","",VLOOKUP(AY27,'標準様式１【記載例】シフト記号表（勤務時間帯）'!$D$6:$X$47,21,FALSE()))</f>
        <v/>
      </c>
      <c r="AZ28" s="797" t="e">
        <f aca="false">IF($BC$3="４週",SUM(U28:AV28),IF($BC$3="暦月",SUM(U28:AY28),""))</f>
        <v>#N/A</v>
      </c>
      <c r="BA28" s="797"/>
      <c r="BB28" s="798" t="e">
        <f aca="false">IF($BC$3="４週",AZ28/4,IF($BC$3="暦月",(AZ28/($BC$8/7)),""))</f>
        <v>#N/A</v>
      </c>
      <c r="BC28" s="798"/>
      <c r="BD28" s="826"/>
      <c r="BE28" s="826"/>
      <c r="BF28" s="826"/>
      <c r="BG28" s="826"/>
      <c r="BH28" s="826"/>
    </row>
    <row r="29" customFormat="false" ht="20.25" hidden="false" customHeight="true" outlineLevel="0" collapsed="false">
      <c r="B29" s="799"/>
      <c r="C29" s="812"/>
      <c r="D29" s="812"/>
      <c r="E29" s="812"/>
      <c r="F29" s="800"/>
      <c r="G29" s="801" t="str">
        <f aca="false">C27</f>
        <v>介護従業者</v>
      </c>
      <c r="H29" s="827"/>
      <c r="I29" s="815"/>
      <c r="J29" s="815"/>
      <c r="K29" s="815"/>
      <c r="L29" s="815"/>
      <c r="M29" s="816"/>
      <c r="N29" s="816"/>
      <c r="O29" s="816"/>
      <c r="P29" s="802" t="s">
        <v>673</v>
      </c>
      <c r="Q29" s="828"/>
      <c r="R29" s="828"/>
      <c r="S29" s="829"/>
      <c r="T29" s="830"/>
      <c r="U29" s="806" t="e">
        <f aca="false">IF(U27="","",VLOOKUP(U27,'標準様式１【記載例】シフト記号表（勤務時間帯）'!$D$6:$Z$47,23,FALSE()))</f>
        <v>#N/A</v>
      </c>
      <c r="V29" s="807" t="e">
        <f aca="false">IF(V27="","",VLOOKUP(V27,'標準様式１【記載例】シフト記号表（勤務時間帯）'!$D$6:$Z$47,23,FALSE()))</f>
        <v>#N/A</v>
      </c>
      <c r="W29" s="807" t="str">
        <f aca="false">IF(W27="","",VLOOKUP(W27,'標準様式１【記載例】シフト記号表（勤務時間帯）'!$D$6:$Z$47,23,FALSE()))</f>
        <v/>
      </c>
      <c r="X29" s="807" t="str">
        <f aca="false">IF(X27="","",VLOOKUP(X27,'標準様式１【記載例】シフト記号表（勤務時間帯）'!$D$6:$Z$47,23,FALSE()))</f>
        <v>-</v>
      </c>
      <c r="Y29" s="807" t="str">
        <f aca="false">IF(Y27="","",VLOOKUP(Y27,'標準様式１【記載例】シフト記号表（勤務時間帯）'!$D$6:$Z$47,23,FALSE()))</f>
        <v>-</v>
      </c>
      <c r="Z29" s="807" t="str">
        <f aca="false">IF(Z27="","",VLOOKUP(Z27,'標準様式１【記載例】シフト記号表（勤務時間帯）'!$D$6:$Z$47,23,FALSE()))</f>
        <v/>
      </c>
      <c r="AA29" s="808" t="str">
        <f aca="false">IF(AA27="","",VLOOKUP(AA27,'標準様式１【記載例】シフト記号表（勤務時間帯）'!$D$6:$Z$47,23,FALSE()))</f>
        <v>-</v>
      </c>
      <c r="AB29" s="806" t="e">
        <f aca="false">IF(AB27="","",VLOOKUP(AB27,'標準様式１【記載例】シフト記号表（勤務時間帯）'!$D$6:$Z$47,23,FALSE()))</f>
        <v>#N/A</v>
      </c>
      <c r="AC29" s="807" t="e">
        <f aca="false">IF(AC27="","",VLOOKUP(AC27,'標準様式１【記載例】シフト記号表（勤務時間帯）'!$D$6:$Z$47,23,FALSE()))</f>
        <v>#N/A</v>
      </c>
      <c r="AD29" s="807" t="str">
        <f aca="false">IF(AD27="","",VLOOKUP(AD27,'標準様式１【記載例】シフト記号表（勤務時間帯）'!$D$6:$Z$47,23,FALSE()))</f>
        <v>-</v>
      </c>
      <c r="AE29" s="807" t="str">
        <f aca="false">IF(AE27="","",VLOOKUP(AE27,'標準様式１【記載例】シフト記号表（勤務時間帯）'!$D$6:$Z$47,23,FALSE()))</f>
        <v/>
      </c>
      <c r="AF29" s="807" t="str">
        <f aca="false">IF(AF27="","",VLOOKUP(AF27,'標準様式１【記載例】シフト記号表（勤務時間帯）'!$D$6:$Z$47,23,FALSE()))</f>
        <v>-</v>
      </c>
      <c r="AG29" s="807" t="str">
        <f aca="false">IF(AG27="","",VLOOKUP(AG27,'標準様式１【記載例】シフト記号表（勤務時間帯）'!$D$6:$Z$47,23,FALSE()))</f>
        <v>-</v>
      </c>
      <c r="AH29" s="808" t="str">
        <f aca="false">IF(AH27="","",VLOOKUP(AH27,'標準様式１【記載例】シフト記号表（勤務時間帯）'!$D$6:$Z$47,23,FALSE()))</f>
        <v/>
      </c>
      <c r="AI29" s="806" t="str">
        <f aca="false">IF(AI27="","",VLOOKUP(AI27,'標準様式１【記載例】シフト記号表（勤務時間帯）'!$D$6:$Z$47,23,FALSE()))</f>
        <v>-</v>
      </c>
      <c r="AJ29" s="807" t="e">
        <f aca="false">IF(AJ27="","",VLOOKUP(AJ27,'標準様式１【記載例】シフト記号表（勤務時間帯）'!$D$6:$Z$47,23,FALSE()))</f>
        <v>#N/A</v>
      </c>
      <c r="AK29" s="807" t="e">
        <f aca="false">IF(AK27="","",VLOOKUP(AK27,'標準様式１【記載例】シフト記号表（勤務時間帯）'!$D$6:$Z$47,23,FALSE()))</f>
        <v>#N/A</v>
      </c>
      <c r="AL29" s="807" t="str">
        <f aca="false">IF(AL27="","",VLOOKUP(AL27,'標準様式１【記載例】シフト記号表（勤務時間帯）'!$D$6:$Z$47,23,FALSE()))</f>
        <v/>
      </c>
      <c r="AM29" s="807" t="str">
        <f aca="false">IF(AM27="","",VLOOKUP(AM27,'標準様式１【記載例】シフト記号表（勤務時間帯）'!$D$6:$Z$47,23,FALSE()))</f>
        <v/>
      </c>
      <c r="AN29" s="807" t="e">
        <f aca="false">IF(AN27="","",VLOOKUP(AN27,'標準様式１【記載例】シフト記号表（勤務時間帯）'!$D$6:$Z$47,23,FALSE()))</f>
        <v>#N/A</v>
      </c>
      <c r="AO29" s="808" t="e">
        <f aca="false">IF(AO27="","",VLOOKUP(AO27,'標準様式１【記載例】シフト記号表（勤務時間帯）'!$D$6:$Z$47,23,FALSE()))</f>
        <v>#N/A</v>
      </c>
      <c r="AP29" s="806" t="str">
        <f aca="false">IF(AP27="","",VLOOKUP(AP27,'標準様式１【記載例】シフト記号表（勤務時間帯）'!$D$6:$Z$47,23,FALSE()))</f>
        <v/>
      </c>
      <c r="AQ29" s="807" t="str">
        <f aca="false">IF(AQ27="","",VLOOKUP(AQ27,'標準様式１【記載例】シフト記号表（勤務時間帯）'!$D$6:$Z$47,23,FALSE()))</f>
        <v>-</v>
      </c>
      <c r="AR29" s="807" t="str">
        <f aca="false">IF(AR27="","",VLOOKUP(AR27,'標準様式１【記載例】シフト記号表（勤務時間帯）'!$D$6:$Z$47,23,FALSE()))</f>
        <v>-</v>
      </c>
      <c r="AS29" s="807" t="e">
        <f aca="false">IF(AS27="","",VLOOKUP(AS27,'標準様式１【記載例】シフト記号表（勤務時間帯）'!$D$6:$Z$47,23,FALSE()))</f>
        <v>#N/A</v>
      </c>
      <c r="AT29" s="807" t="e">
        <f aca="false">IF(AT27="","",VLOOKUP(AT27,'標準様式１【記載例】シフト記号表（勤務時間帯）'!$D$6:$Z$47,23,FALSE()))</f>
        <v>#N/A</v>
      </c>
      <c r="AU29" s="807" t="str">
        <f aca="false">IF(AU27="","",VLOOKUP(AU27,'標準様式１【記載例】シフト記号表（勤務時間帯）'!$D$6:$Z$47,23,FALSE()))</f>
        <v/>
      </c>
      <c r="AV29" s="808" t="str">
        <f aca="false">IF(AV27="","",VLOOKUP(AV27,'標準様式１【記載例】シフト記号表（勤務時間帯）'!$D$6:$Z$47,23,FALSE()))</f>
        <v>-</v>
      </c>
      <c r="AW29" s="806" t="str">
        <f aca="false">IF(AW27="","",VLOOKUP(AW27,'標準様式１【記載例】シフト記号表（勤務時間帯）'!$D$6:$Z$47,23,FALSE()))</f>
        <v/>
      </c>
      <c r="AX29" s="807" t="str">
        <f aca="false">IF(AX27="","",VLOOKUP(AX27,'標準様式１【記載例】シフト記号表（勤務時間帯）'!$D$6:$Z$47,23,FALSE()))</f>
        <v/>
      </c>
      <c r="AY29" s="807" t="str">
        <f aca="false">IF(AY27="","",VLOOKUP(AY27,'標準様式１【記載例】シフト記号表（勤務時間帯）'!$D$6:$Z$47,23,FALSE()))</f>
        <v/>
      </c>
      <c r="AZ29" s="809" t="e">
        <f aca="false">IF($BC$3="４週",SUM(U29:AV29),IF($BC$3="暦月",SUM(U29:AY29),""))</f>
        <v>#N/A</v>
      </c>
      <c r="BA29" s="809"/>
      <c r="BB29" s="810" t="e">
        <f aca="false">IF($BC$3="４週",AZ29/4,IF($BC$3="暦月",(AZ29/($BC$8/7)),""))</f>
        <v>#N/A</v>
      </c>
      <c r="BC29" s="810"/>
      <c r="BD29" s="826"/>
      <c r="BE29" s="826"/>
      <c r="BF29" s="826"/>
      <c r="BG29" s="826"/>
      <c r="BH29" s="826"/>
    </row>
    <row r="30" customFormat="false" ht="20.25" hidden="false" customHeight="true" outlineLevel="0" collapsed="false">
      <c r="B30" s="811"/>
      <c r="C30" s="812" t="s">
        <v>745</v>
      </c>
      <c r="D30" s="812"/>
      <c r="E30" s="812"/>
      <c r="F30" s="788"/>
      <c r="G30" s="789"/>
      <c r="H30" s="827" t="s">
        <v>740</v>
      </c>
      <c r="I30" s="815" t="s">
        <v>536</v>
      </c>
      <c r="J30" s="815"/>
      <c r="K30" s="815"/>
      <c r="L30" s="815"/>
      <c r="M30" s="816" t="s">
        <v>747</v>
      </c>
      <c r="N30" s="816"/>
      <c r="O30" s="816"/>
      <c r="P30" s="817" t="s">
        <v>671</v>
      </c>
      <c r="Q30" s="818"/>
      <c r="R30" s="818"/>
      <c r="S30" s="819"/>
      <c r="T30" s="820"/>
      <c r="U30" s="821"/>
      <c r="V30" s="822" t="s">
        <v>706</v>
      </c>
      <c r="W30" s="822" t="s">
        <v>707</v>
      </c>
      <c r="X30" s="822" t="s">
        <v>696</v>
      </c>
      <c r="Y30" s="822"/>
      <c r="Z30" s="822" t="s">
        <v>706</v>
      </c>
      <c r="AA30" s="823" t="s">
        <v>707</v>
      </c>
      <c r="AB30" s="821"/>
      <c r="AC30" s="822" t="s">
        <v>696</v>
      </c>
      <c r="AD30" s="822" t="s">
        <v>706</v>
      </c>
      <c r="AE30" s="822" t="s">
        <v>707</v>
      </c>
      <c r="AF30" s="822"/>
      <c r="AG30" s="822" t="s">
        <v>699</v>
      </c>
      <c r="AH30" s="823" t="s">
        <v>696</v>
      </c>
      <c r="AI30" s="821"/>
      <c r="AJ30" s="822" t="s">
        <v>696</v>
      </c>
      <c r="AK30" s="822" t="s">
        <v>700</v>
      </c>
      <c r="AL30" s="822" t="s">
        <v>706</v>
      </c>
      <c r="AM30" s="822" t="s">
        <v>707</v>
      </c>
      <c r="AN30" s="822"/>
      <c r="AO30" s="823" t="s">
        <v>696</v>
      </c>
      <c r="AP30" s="821" t="s">
        <v>699</v>
      </c>
      <c r="AQ30" s="822" t="s">
        <v>700</v>
      </c>
      <c r="AR30" s="822" t="s">
        <v>706</v>
      </c>
      <c r="AS30" s="822" t="s">
        <v>707</v>
      </c>
      <c r="AT30" s="822"/>
      <c r="AU30" s="822"/>
      <c r="AV30" s="823" t="s">
        <v>696</v>
      </c>
      <c r="AW30" s="821"/>
      <c r="AX30" s="822"/>
      <c r="AY30" s="822"/>
      <c r="AZ30" s="824"/>
      <c r="BA30" s="824"/>
      <c r="BB30" s="825"/>
      <c r="BC30" s="825"/>
      <c r="BD30" s="826"/>
      <c r="BE30" s="826"/>
      <c r="BF30" s="826"/>
      <c r="BG30" s="826"/>
      <c r="BH30" s="826"/>
    </row>
    <row r="31" customFormat="false" ht="20.25" hidden="false" customHeight="true" outlineLevel="0" collapsed="false">
      <c r="B31" s="787" t="n">
        <f aca="false">B28+1</f>
        <v>4</v>
      </c>
      <c r="C31" s="812"/>
      <c r="D31" s="812"/>
      <c r="E31" s="812"/>
      <c r="F31" s="788" t="str">
        <f aca="false">C30</f>
        <v>介護従業者</v>
      </c>
      <c r="G31" s="789"/>
      <c r="H31" s="827"/>
      <c r="I31" s="815"/>
      <c r="J31" s="815"/>
      <c r="K31" s="815"/>
      <c r="L31" s="815"/>
      <c r="M31" s="816"/>
      <c r="N31" s="816"/>
      <c r="O31" s="816"/>
      <c r="P31" s="790" t="s">
        <v>672</v>
      </c>
      <c r="Q31" s="791"/>
      <c r="R31" s="791"/>
      <c r="S31" s="792"/>
      <c r="T31" s="793"/>
      <c r="U31" s="794" t="str">
        <f aca="false">IF(U30="","",VLOOKUP(U30,'標準様式１【記載例】シフト記号表（勤務時間帯）'!$D$6:$X$47,21,FALSE()))</f>
        <v/>
      </c>
      <c r="V31" s="795" t="e">
        <f aca="false">IF(V30="","",VLOOKUP(V30,'標準様式１【記載例】シフト記号表（勤務時間帯）'!$D$6:$X$47,21,FALSE()))</f>
        <v>#N/A</v>
      </c>
      <c r="W31" s="795" t="e">
        <f aca="false">IF(W30="","",VLOOKUP(W30,'標準様式１【記載例】シフト記号表（勤務時間帯）'!$D$6:$X$47,21,FALSE()))</f>
        <v>#N/A</v>
      </c>
      <c r="X31" s="795" t="e">
        <f aca="false">IF(X30="","",VLOOKUP(X30,'標準様式１【記載例】シフト記号表（勤務時間帯）'!$D$6:$X$47,21,FALSE()))</f>
        <v>#N/A</v>
      </c>
      <c r="Y31" s="795" t="str">
        <f aca="false">IF(Y30="","",VLOOKUP(Y30,'標準様式１【記載例】シフト記号表（勤務時間帯）'!$D$6:$X$47,21,FALSE()))</f>
        <v/>
      </c>
      <c r="Z31" s="795" t="e">
        <f aca="false">IF(Z30="","",VLOOKUP(Z30,'標準様式１【記載例】シフト記号表（勤務時間帯）'!$D$6:$X$47,21,FALSE()))</f>
        <v>#N/A</v>
      </c>
      <c r="AA31" s="796" t="e">
        <f aca="false">IF(AA30="","",VLOOKUP(AA30,'標準様式１【記載例】シフト記号表（勤務時間帯）'!$D$6:$X$47,21,FALSE()))</f>
        <v>#N/A</v>
      </c>
      <c r="AB31" s="794" t="str">
        <f aca="false">IF(AB30="","",VLOOKUP(AB30,'標準様式１【記載例】シフト記号表（勤務時間帯）'!$D$6:$X$47,21,FALSE()))</f>
        <v/>
      </c>
      <c r="AC31" s="795" t="e">
        <f aca="false">IF(AC30="","",VLOOKUP(AC30,'標準様式１【記載例】シフト記号表（勤務時間帯）'!$D$6:$X$47,21,FALSE()))</f>
        <v>#N/A</v>
      </c>
      <c r="AD31" s="795" t="e">
        <f aca="false">IF(AD30="","",VLOOKUP(AD30,'標準様式１【記載例】シフト記号表（勤務時間帯）'!$D$6:$X$47,21,FALSE()))</f>
        <v>#N/A</v>
      </c>
      <c r="AE31" s="795" t="e">
        <f aca="false">IF(AE30="","",VLOOKUP(AE30,'標準様式１【記載例】シフト記号表（勤務時間帯）'!$D$6:$X$47,21,FALSE()))</f>
        <v>#N/A</v>
      </c>
      <c r="AF31" s="795" t="str">
        <f aca="false">IF(AF30="","",VLOOKUP(AF30,'標準様式１【記載例】シフト記号表（勤務時間帯）'!$D$6:$X$47,21,FALSE()))</f>
        <v/>
      </c>
      <c r="AG31" s="795" t="e">
        <f aca="false">IF(AG30="","",VLOOKUP(AG30,'標準様式１【記載例】シフト記号表（勤務時間帯）'!$D$6:$X$47,21,FALSE()))</f>
        <v>#N/A</v>
      </c>
      <c r="AH31" s="796" t="e">
        <f aca="false">IF(AH30="","",VLOOKUP(AH30,'標準様式１【記載例】シフト記号表（勤務時間帯）'!$D$6:$X$47,21,FALSE()))</f>
        <v>#N/A</v>
      </c>
      <c r="AI31" s="794" t="str">
        <f aca="false">IF(AI30="","",VLOOKUP(AI30,'標準様式１【記載例】シフト記号表（勤務時間帯）'!$D$6:$X$47,21,FALSE()))</f>
        <v/>
      </c>
      <c r="AJ31" s="795" t="e">
        <f aca="false">IF(AJ30="","",VLOOKUP(AJ30,'標準様式１【記載例】シフト記号表（勤務時間帯）'!$D$6:$X$47,21,FALSE()))</f>
        <v>#N/A</v>
      </c>
      <c r="AK31" s="795" t="e">
        <f aca="false">IF(AK30="","",VLOOKUP(AK30,'標準様式１【記載例】シフト記号表（勤務時間帯）'!$D$6:$X$47,21,FALSE()))</f>
        <v>#N/A</v>
      </c>
      <c r="AL31" s="795" t="e">
        <f aca="false">IF(AL30="","",VLOOKUP(AL30,'標準様式１【記載例】シフト記号表（勤務時間帯）'!$D$6:$X$47,21,FALSE()))</f>
        <v>#N/A</v>
      </c>
      <c r="AM31" s="795" t="e">
        <f aca="false">IF(AM30="","",VLOOKUP(AM30,'標準様式１【記載例】シフト記号表（勤務時間帯）'!$D$6:$X$47,21,FALSE()))</f>
        <v>#N/A</v>
      </c>
      <c r="AN31" s="795" t="str">
        <f aca="false">IF(AN30="","",VLOOKUP(AN30,'標準様式１【記載例】シフト記号表（勤務時間帯）'!$D$6:$X$47,21,FALSE()))</f>
        <v/>
      </c>
      <c r="AO31" s="796" t="e">
        <f aca="false">IF(AO30="","",VLOOKUP(AO30,'標準様式１【記載例】シフト記号表（勤務時間帯）'!$D$6:$X$47,21,FALSE()))</f>
        <v>#N/A</v>
      </c>
      <c r="AP31" s="794" t="e">
        <f aca="false">IF(AP30="","",VLOOKUP(AP30,'標準様式１【記載例】シフト記号表（勤務時間帯）'!$D$6:$X$47,21,FALSE()))</f>
        <v>#N/A</v>
      </c>
      <c r="AQ31" s="795" t="e">
        <f aca="false">IF(AQ30="","",VLOOKUP(AQ30,'標準様式１【記載例】シフト記号表（勤務時間帯）'!$D$6:$X$47,21,FALSE()))</f>
        <v>#N/A</v>
      </c>
      <c r="AR31" s="795" t="e">
        <f aca="false">IF(AR30="","",VLOOKUP(AR30,'標準様式１【記載例】シフト記号表（勤務時間帯）'!$D$6:$X$47,21,FALSE()))</f>
        <v>#N/A</v>
      </c>
      <c r="AS31" s="795" t="e">
        <f aca="false">IF(AS30="","",VLOOKUP(AS30,'標準様式１【記載例】シフト記号表（勤務時間帯）'!$D$6:$X$47,21,FALSE()))</f>
        <v>#N/A</v>
      </c>
      <c r="AT31" s="795" t="str">
        <f aca="false">IF(AT30="","",VLOOKUP(AT30,'標準様式１【記載例】シフト記号表（勤務時間帯）'!$D$6:$X$47,21,FALSE()))</f>
        <v/>
      </c>
      <c r="AU31" s="795" t="str">
        <f aca="false">IF(AU30="","",VLOOKUP(AU30,'標準様式１【記載例】シフト記号表（勤務時間帯）'!$D$6:$X$47,21,FALSE()))</f>
        <v/>
      </c>
      <c r="AV31" s="796" t="e">
        <f aca="false">IF(AV30="","",VLOOKUP(AV30,'標準様式１【記載例】シフト記号表（勤務時間帯）'!$D$6:$X$47,21,FALSE()))</f>
        <v>#N/A</v>
      </c>
      <c r="AW31" s="794" t="str">
        <f aca="false">IF(AW30="","",VLOOKUP(AW30,'標準様式１【記載例】シフト記号表（勤務時間帯）'!$D$6:$X$47,21,FALSE()))</f>
        <v/>
      </c>
      <c r="AX31" s="795" t="str">
        <f aca="false">IF(AX30="","",VLOOKUP(AX30,'標準様式１【記載例】シフト記号表（勤務時間帯）'!$D$6:$X$47,21,FALSE()))</f>
        <v/>
      </c>
      <c r="AY31" s="795" t="str">
        <f aca="false">IF(AY30="","",VLOOKUP(AY30,'標準様式１【記載例】シフト記号表（勤務時間帯）'!$D$6:$X$47,21,FALSE()))</f>
        <v/>
      </c>
      <c r="AZ31" s="797" t="e">
        <f aca="false">IF($BC$3="４週",SUM(U31:AV31),IF($BC$3="暦月",SUM(U31:AY31),""))</f>
        <v>#N/A</v>
      </c>
      <c r="BA31" s="797"/>
      <c r="BB31" s="798" t="e">
        <f aca="false">IF($BC$3="４週",AZ31/4,IF($BC$3="暦月",(AZ31/($BC$8/7)),""))</f>
        <v>#N/A</v>
      </c>
      <c r="BC31" s="798"/>
      <c r="BD31" s="826"/>
      <c r="BE31" s="826"/>
      <c r="BF31" s="826"/>
      <c r="BG31" s="826"/>
      <c r="BH31" s="826"/>
    </row>
    <row r="32" customFormat="false" ht="20.25" hidden="false" customHeight="true" outlineLevel="0" collapsed="false">
      <c r="B32" s="799"/>
      <c r="C32" s="812"/>
      <c r="D32" s="812"/>
      <c r="E32" s="812"/>
      <c r="F32" s="800"/>
      <c r="G32" s="801" t="str">
        <f aca="false">C30</f>
        <v>介護従業者</v>
      </c>
      <c r="H32" s="827"/>
      <c r="I32" s="815"/>
      <c r="J32" s="815"/>
      <c r="K32" s="815"/>
      <c r="L32" s="815"/>
      <c r="M32" s="816"/>
      <c r="N32" s="816"/>
      <c r="O32" s="816"/>
      <c r="P32" s="802" t="s">
        <v>673</v>
      </c>
      <c r="Q32" s="831"/>
      <c r="R32" s="831"/>
      <c r="S32" s="804"/>
      <c r="T32" s="805"/>
      <c r="U32" s="806" t="str">
        <f aca="false">IF(U30="","",VLOOKUP(U30,'標準様式１【記載例】シフト記号表（勤務時間帯）'!$D$6:$Z$47,23,FALSE()))</f>
        <v/>
      </c>
      <c r="V32" s="807" t="e">
        <f aca="false">IF(V30="","",VLOOKUP(V30,'標準様式１【記載例】シフト記号表（勤務時間帯）'!$D$6:$Z$47,23,FALSE()))</f>
        <v>#N/A</v>
      </c>
      <c r="W32" s="807" t="e">
        <f aca="false">IF(W30="","",VLOOKUP(W30,'標準様式１【記載例】シフト記号表（勤務時間帯）'!$D$6:$Z$47,23,FALSE()))</f>
        <v>#N/A</v>
      </c>
      <c r="X32" s="807" t="str">
        <f aca="false">IF(X30="","",VLOOKUP(X30,'標準様式１【記載例】シフト記号表（勤務時間帯）'!$D$6:$Z$47,23,FALSE()))</f>
        <v>-</v>
      </c>
      <c r="Y32" s="807" t="str">
        <f aca="false">IF(Y30="","",VLOOKUP(Y30,'標準様式１【記載例】シフト記号表（勤務時間帯）'!$D$6:$Z$47,23,FALSE()))</f>
        <v/>
      </c>
      <c r="Z32" s="807" t="e">
        <f aca="false">IF(Z30="","",VLOOKUP(Z30,'標準様式１【記載例】シフト記号表（勤務時間帯）'!$D$6:$Z$47,23,FALSE()))</f>
        <v>#N/A</v>
      </c>
      <c r="AA32" s="808" t="e">
        <f aca="false">IF(AA30="","",VLOOKUP(AA30,'標準様式１【記載例】シフト記号表（勤務時間帯）'!$D$6:$Z$47,23,FALSE()))</f>
        <v>#N/A</v>
      </c>
      <c r="AB32" s="806" t="str">
        <f aca="false">IF(AB30="","",VLOOKUP(AB30,'標準様式１【記載例】シフト記号表（勤務時間帯）'!$D$6:$Z$47,23,FALSE()))</f>
        <v/>
      </c>
      <c r="AC32" s="807" t="str">
        <f aca="false">IF(AC30="","",VLOOKUP(AC30,'標準様式１【記載例】シフト記号表（勤務時間帯）'!$D$6:$Z$47,23,FALSE()))</f>
        <v>-</v>
      </c>
      <c r="AD32" s="807" t="e">
        <f aca="false">IF(AD30="","",VLOOKUP(AD30,'標準様式１【記載例】シフト記号表（勤務時間帯）'!$D$6:$Z$47,23,FALSE()))</f>
        <v>#N/A</v>
      </c>
      <c r="AE32" s="807" t="e">
        <f aca="false">IF(AE30="","",VLOOKUP(AE30,'標準様式１【記載例】シフト記号表（勤務時間帯）'!$D$6:$Z$47,23,FALSE()))</f>
        <v>#N/A</v>
      </c>
      <c r="AF32" s="807" t="str">
        <f aca="false">IF(AF30="","",VLOOKUP(AF30,'標準様式１【記載例】シフト記号表（勤務時間帯）'!$D$6:$Z$47,23,FALSE()))</f>
        <v/>
      </c>
      <c r="AG32" s="807" t="str">
        <f aca="false">IF(AG30="","",VLOOKUP(AG30,'標準様式１【記載例】シフト記号表（勤務時間帯）'!$D$6:$Z$47,23,FALSE()))</f>
        <v>-</v>
      </c>
      <c r="AH32" s="808" t="str">
        <f aca="false">IF(AH30="","",VLOOKUP(AH30,'標準様式１【記載例】シフト記号表（勤務時間帯）'!$D$6:$Z$47,23,FALSE()))</f>
        <v>-</v>
      </c>
      <c r="AI32" s="806" t="str">
        <f aca="false">IF(AI30="","",VLOOKUP(AI30,'標準様式１【記載例】シフト記号表（勤務時間帯）'!$D$6:$Z$47,23,FALSE()))</f>
        <v/>
      </c>
      <c r="AJ32" s="807" t="str">
        <f aca="false">IF(AJ30="","",VLOOKUP(AJ30,'標準様式１【記載例】シフト記号表（勤務時間帯）'!$D$6:$Z$47,23,FALSE()))</f>
        <v>-</v>
      </c>
      <c r="AK32" s="807" t="str">
        <f aca="false">IF(AK30="","",VLOOKUP(AK30,'標準様式１【記載例】シフト記号表（勤務時間帯）'!$D$6:$Z$47,23,FALSE()))</f>
        <v>-</v>
      </c>
      <c r="AL32" s="807" t="e">
        <f aca="false">IF(AL30="","",VLOOKUP(AL30,'標準様式１【記載例】シフト記号表（勤務時間帯）'!$D$6:$Z$47,23,FALSE()))</f>
        <v>#N/A</v>
      </c>
      <c r="AM32" s="807" t="e">
        <f aca="false">IF(AM30="","",VLOOKUP(AM30,'標準様式１【記載例】シフト記号表（勤務時間帯）'!$D$6:$Z$47,23,FALSE()))</f>
        <v>#N/A</v>
      </c>
      <c r="AN32" s="807" t="str">
        <f aca="false">IF(AN30="","",VLOOKUP(AN30,'標準様式１【記載例】シフト記号表（勤務時間帯）'!$D$6:$Z$47,23,FALSE()))</f>
        <v/>
      </c>
      <c r="AO32" s="808" t="str">
        <f aca="false">IF(AO30="","",VLOOKUP(AO30,'標準様式１【記載例】シフト記号表（勤務時間帯）'!$D$6:$Z$47,23,FALSE()))</f>
        <v>-</v>
      </c>
      <c r="AP32" s="806" t="str">
        <f aca="false">IF(AP30="","",VLOOKUP(AP30,'標準様式１【記載例】シフト記号表（勤務時間帯）'!$D$6:$Z$47,23,FALSE()))</f>
        <v>-</v>
      </c>
      <c r="AQ32" s="807" t="str">
        <f aca="false">IF(AQ30="","",VLOOKUP(AQ30,'標準様式１【記載例】シフト記号表（勤務時間帯）'!$D$6:$Z$47,23,FALSE()))</f>
        <v>-</v>
      </c>
      <c r="AR32" s="807" t="e">
        <f aca="false">IF(AR30="","",VLOOKUP(AR30,'標準様式１【記載例】シフト記号表（勤務時間帯）'!$D$6:$Z$47,23,FALSE()))</f>
        <v>#N/A</v>
      </c>
      <c r="AS32" s="807" t="e">
        <f aca="false">IF(AS30="","",VLOOKUP(AS30,'標準様式１【記載例】シフト記号表（勤務時間帯）'!$D$6:$Z$47,23,FALSE()))</f>
        <v>#N/A</v>
      </c>
      <c r="AT32" s="807" t="str">
        <f aca="false">IF(AT30="","",VLOOKUP(AT30,'標準様式１【記載例】シフト記号表（勤務時間帯）'!$D$6:$Z$47,23,FALSE()))</f>
        <v/>
      </c>
      <c r="AU32" s="807" t="str">
        <f aca="false">IF(AU30="","",VLOOKUP(AU30,'標準様式１【記載例】シフト記号表（勤務時間帯）'!$D$6:$Z$47,23,FALSE()))</f>
        <v/>
      </c>
      <c r="AV32" s="808" t="str">
        <f aca="false">IF(AV30="","",VLOOKUP(AV30,'標準様式１【記載例】シフト記号表（勤務時間帯）'!$D$6:$Z$47,23,FALSE()))</f>
        <v>-</v>
      </c>
      <c r="AW32" s="806" t="str">
        <f aca="false">IF(AW30="","",VLOOKUP(AW30,'標準様式１【記載例】シフト記号表（勤務時間帯）'!$D$6:$Z$47,23,FALSE()))</f>
        <v/>
      </c>
      <c r="AX32" s="807" t="str">
        <f aca="false">IF(AX30="","",VLOOKUP(AX30,'標準様式１【記載例】シフト記号表（勤務時間帯）'!$D$6:$Z$47,23,FALSE()))</f>
        <v/>
      </c>
      <c r="AY32" s="807" t="str">
        <f aca="false">IF(AY30="","",VLOOKUP(AY30,'標準様式１【記載例】シフト記号表（勤務時間帯）'!$D$6:$Z$47,23,FALSE()))</f>
        <v/>
      </c>
      <c r="AZ32" s="809" t="e">
        <f aca="false">IF($BC$3="４週",SUM(U32:AV32),IF($BC$3="暦月",SUM(U32:AY32),""))</f>
        <v>#N/A</v>
      </c>
      <c r="BA32" s="809"/>
      <c r="BB32" s="810" t="e">
        <f aca="false">IF($BC$3="４週",AZ32/4,IF($BC$3="暦月",(AZ32/($BC$8/7)),""))</f>
        <v>#N/A</v>
      </c>
      <c r="BC32" s="810"/>
      <c r="BD32" s="826"/>
      <c r="BE32" s="826"/>
      <c r="BF32" s="826"/>
      <c r="BG32" s="826"/>
      <c r="BH32" s="826"/>
    </row>
    <row r="33" customFormat="false" ht="20.25" hidden="false" customHeight="true" outlineLevel="0" collapsed="false">
      <c r="B33" s="811"/>
      <c r="C33" s="812" t="s">
        <v>745</v>
      </c>
      <c r="D33" s="812"/>
      <c r="E33" s="812"/>
      <c r="F33" s="788"/>
      <c r="G33" s="789"/>
      <c r="H33" s="827" t="s">
        <v>740</v>
      </c>
      <c r="I33" s="815" t="s">
        <v>536</v>
      </c>
      <c r="J33" s="815"/>
      <c r="K33" s="815"/>
      <c r="L33" s="815"/>
      <c r="M33" s="816" t="s">
        <v>748</v>
      </c>
      <c r="N33" s="816"/>
      <c r="O33" s="816"/>
      <c r="P33" s="817" t="s">
        <v>671</v>
      </c>
      <c r="Q33" s="818"/>
      <c r="R33" s="818"/>
      <c r="S33" s="819"/>
      <c r="T33" s="820"/>
      <c r="U33" s="821" t="s">
        <v>699</v>
      </c>
      <c r="V33" s="822" t="s">
        <v>696</v>
      </c>
      <c r="W33" s="822"/>
      <c r="X33" s="822" t="s">
        <v>696</v>
      </c>
      <c r="Y33" s="822" t="s">
        <v>699</v>
      </c>
      <c r="Z33" s="822" t="s">
        <v>699</v>
      </c>
      <c r="AA33" s="823"/>
      <c r="AB33" s="821" t="s">
        <v>699</v>
      </c>
      <c r="AC33" s="822" t="s">
        <v>699</v>
      </c>
      <c r="AD33" s="822" t="s">
        <v>699</v>
      </c>
      <c r="AE33" s="822" t="s">
        <v>699</v>
      </c>
      <c r="AF33" s="822" t="s">
        <v>699</v>
      </c>
      <c r="AG33" s="822"/>
      <c r="AH33" s="823"/>
      <c r="AI33" s="821" t="s">
        <v>699</v>
      </c>
      <c r="AJ33" s="822"/>
      <c r="AK33" s="822" t="s">
        <v>696</v>
      </c>
      <c r="AL33" s="822"/>
      <c r="AM33" s="822" t="s">
        <v>699</v>
      </c>
      <c r="AN33" s="822" t="s">
        <v>699</v>
      </c>
      <c r="AO33" s="823" t="s">
        <v>699</v>
      </c>
      <c r="AP33" s="821" t="s">
        <v>699</v>
      </c>
      <c r="AQ33" s="822"/>
      <c r="AR33" s="822"/>
      <c r="AS33" s="822" t="s">
        <v>699</v>
      </c>
      <c r="AT33" s="822" t="s">
        <v>699</v>
      </c>
      <c r="AU33" s="822" t="s">
        <v>699</v>
      </c>
      <c r="AV33" s="823" t="s">
        <v>699</v>
      </c>
      <c r="AW33" s="821"/>
      <c r="AX33" s="822"/>
      <c r="AY33" s="822"/>
      <c r="AZ33" s="824"/>
      <c r="BA33" s="824"/>
      <c r="BB33" s="825"/>
      <c r="BC33" s="825"/>
      <c r="BD33" s="826"/>
      <c r="BE33" s="826"/>
      <c r="BF33" s="826"/>
      <c r="BG33" s="826"/>
      <c r="BH33" s="826"/>
    </row>
    <row r="34" customFormat="false" ht="20.25" hidden="false" customHeight="true" outlineLevel="0" collapsed="false">
      <c r="B34" s="787" t="n">
        <f aca="false">B31+1</f>
        <v>5</v>
      </c>
      <c r="C34" s="812"/>
      <c r="D34" s="812"/>
      <c r="E34" s="812"/>
      <c r="F34" s="788" t="str">
        <f aca="false">C33</f>
        <v>介護従業者</v>
      </c>
      <c r="G34" s="789"/>
      <c r="H34" s="827"/>
      <c r="I34" s="815"/>
      <c r="J34" s="815"/>
      <c r="K34" s="815"/>
      <c r="L34" s="815"/>
      <c r="M34" s="816"/>
      <c r="N34" s="816"/>
      <c r="O34" s="816"/>
      <c r="P34" s="790" t="s">
        <v>672</v>
      </c>
      <c r="Q34" s="791"/>
      <c r="R34" s="791"/>
      <c r="S34" s="792"/>
      <c r="T34" s="793"/>
      <c r="U34" s="794" t="e">
        <f aca="false">IF(U33="","",VLOOKUP(U33,'標準様式１【記載例】シフト記号表（勤務時間帯）'!$D$6:$X$47,21,FALSE()))</f>
        <v>#N/A</v>
      </c>
      <c r="V34" s="795" t="e">
        <f aca="false">IF(V33="","",VLOOKUP(V33,'標準様式１【記載例】シフト記号表（勤務時間帯）'!$D$6:$X$47,21,FALSE()))</f>
        <v>#N/A</v>
      </c>
      <c r="W34" s="795" t="str">
        <f aca="false">IF(W33="","",VLOOKUP(W33,'標準様式１【記載例】シフト記号表（勤務時間帯）'!$D$6:$X$47,21,FALSE()))</f>
        <v/>
      </c>
      <c r="X34" s="795" t="e">
        <f aca="false">IF(X33="","",VLOOKUP(X33,'標準様式１【記載例】シフト記号表（勤務時間帯）'!$D$6:$X$47,21,FALSE()))</f>
        <v>#N/A</v>
      </c>
      <c r="Y34" s="795" t="e">
        <f aca="false">IF(Y33="","",VLOOKUP(Y33,'標準様式１【記載例】シフト記号表（勤務時間帯）'!$D$6:$X$47,21,FALSE()))</f>
        <v>#N/A</v>
      </c>
      <c r="Z34" s="795" t="e">
        <f aca="false">IF(Z33="","",VLOOKUP(Z33,'標準様式１【記載例】シフト記号表（勤務時間帯）'!$D$6:$X$47,21,FALSE()))</f>
        <v>#N/A</v>
      </c>
      <c r="AA34" s="796" t="str">
        <f aca="false">IF(AA33="","",VLOOKUP(AA33,'標準様式１【記載例】シフト記号表（勤務時間帯）'!$D$6:$X$47,21,FALSE()))</f>
        <v/>
      </c>
      <c r="AB34" s="794" t="e">
        <f aca="false">IF(AB33="","",VLOOKUP(AB33,'標準様式１【記載例】シフト記号表（勤務時間帯）'!$D$6:$X$47,21,FALSE()))</f>
        <v>#N/A</v>
      </c>
      <c r="AC34" s="795" t="e">
        <f aca="false">IF(AC33="","",VLOOKUP(AC33,'標準様式１【記載例】シフト記号表（勤務時間帯）'!$D$6:$X$47,21,FALSE()))</f>
        <v>#N/A</v>
      </c>
      <c r="AD34" s="795" t="e">
        <f aca="false">IF(AD33="","",VLOOKUP(AD33,'標準様式１【記載例】シフト記号表（勤務時間帯）'!$D$6:$X$47,21,FALSE()))</f>
        <v>#N/A</v>
      </c>
      <c r="AE34" s="795" t="e">
        <f aca="false">IF(AE33="","",VLOOKUP(AE33,'標準様式１【記載例】シフト記号表（勤務時間帯）'!$D$6:$X$47,21,FALSE()))</f>
        <v>#N/A</v>
      </c>
      <c r="AF34" s="795" t="e">
        <f aca="false">IF(AF33="","",VLOOKUP(AF33,'標準様式１【記載例】シフト記号表（勤務時間帯）'!$D$6:$X$47,21,FALSE()))</f>
        <v>#N/A</v>
      </c>
      <c r="AG34" s="795" t="str">
        <f aca="false">IF(AG33="","",VLOOKUP(AG33,'標準様式１【記載例】シフト記号表（勤務時間帯）'!$D$6:$X$47,21,FALSE()))</f>
        <v/>
      </c>
      <c r="AH34" s="796" t="str">
        <f aca="false">IF(AH33="","",VLOOKUP(AH33,'標準様式１【記載例】シフト記号表（勤務時間帯）'!$D$6:$X$47,21,FALSE()))</f>
        <v/>
      </c>
      <c r="AI34" s="794" t="e">
        <f aca="false">IF(AI33="","",VLOOKUP(AI33,'標準様式１【記載例】シフト記号表（勤務時間帯）'!$D$6:$X$47,21,FALSE()))</f>
        <v>#N/A</v>
      </c>
      <c r="AJ34" s="795" t="str">
        <f aca="false">IF(AJ33="","",VLOOKUP(AJ33,'標準様式１【記載例】シフト記号表（勤務時間帯）'!$D$6:$X$47,21,FALSE()))</f>
        <v/>
      </c>
      <c r="AK34" s="795" t="e">
        <f aca="false">IF(AK33="","",VLOOKUP(AK33,'標準様式１【記載例】シフト記号表（勤務時間帯）'!$D$6:$X$47,21,FALSE()))</f>
        <v>#N/A</v>
      </c>
      <c r="AL34" s="795" t="str">
        <f aca="false">IF(AL33="","",VLOOKUP(AL33,'標準様式１【記載例】シフト記号表（勤務時間帯）'!$D$6:$X$47,21,FALSE()))</f>
        <v/>
      </c>
      <c r="AM34" s="795" t="e">
        <f aca="false">IF(AM33="","",VLOOKUP(AM33,'標準様式１【記載例】シフト記号表（勤務時間帯）'!$D$6:$X$47,21,FALSE()))</f>
        <v>#N/A</v>
      </c>
      <c r="AN34" s="795" t="e">
        <f aca="false">IF(AN33="","",VLOOKUP(AN33,'標準様式１【記載例】シフト記号表（勤務時間帯）'!$D$6:$X$47,21,FALSE()))</f>
        <v>#N/A</v>
      </c>
      <c r="AO34" s="796" t="e">
        <f aca="false">IF(AO33="","",VLOOKUP(AO33,'標準様式１【記載例】シフト記号表（勤務時間帯）'!$D$6:$X$47,21,FALSE()))</f>
        <v>#N/A</v>
      </c>
      <c r="AP34" s="794" t="e">
        <f aca="false">IF(AP33="","",VLOOKUP(AP33,'標準様式１【記載例】シフト記号表（勤務時間帯）'!$D$6:$X$47,21,FALSE()))</f>
        <v>#N/A</v>
      </c>
      <c r="AQ34" s="795" t="str">
        <f aca="false">IF(AQ33="","",VLOOKUP(AQ33,'標準様式１【記載例】シフト記号表（勤務時間帯）'!$D$6:$X$47,21,FALSE()))</f>
        <v/>
      </c>
      <c r="AR34" s="795" t="str">
        <f aca="false">IF(AR33="","",VLOOKUP(AR33,'標準様式１【記載例】シフト記号表（勤務時間帯）'!$D$6:$X$47,21,FALSE()))</f>
        <v/>
      </c>
      <c r="AS34" s="795" t="e">
        <f aca="false">IF(AS33="","",VLOOKUP(AS33,'標準様式１【記載例】シフト記号表（勤務時間帯）'!$D$6:$X$47,21,FALSE()))</f>
        <v>#N/A</v>
      </c>
      <c r="AT34" s="795" t="e">
        <f aca="false">IF(AT33="","",VLOOKUP(AT33,'標準様式１【記載例】シフト記号表（勤務時間帯）'!$D$6:$X$47,21,FALSE()))</f>
        <v>#N/A</v>
      </c>
      <c r="AU34" s="795" t="e">
        <f aca="false">IF(AU33="","",VLOOKUP(AU33,'標準様式１【記載例】シフト記号表（勤務時間帯）'!$D$6:$X$47,21,FALSE()))</f>
        <v>#N/A</v>
      </c>
      <c r="AV34" s="796" t="e">
        <f aca="false">IF(AV33="","",VLOOKUP(AV33,'標準様式１【記載例】シフト記号表（勤務時間帯）'!$D$6:$X$47,21,FALSE()))</f>
        <v>#N/A</v>
      </c>
      <c r="AW34" s="794" t="str">
        <f aca="false">IF(AW33="","",VLOOKUP(AW33,'標準様式１【記載例】シフト記号表（勤務時間帯）'!$D$6:$X$47,21,FALSE()))</f>
        <v/>
      </c>
      <c r="AX34" s="795" t="str">
        <f aca="false">IF(AX33="","",VLOOKUP(AX33,'標準様式１【記載例】シフト記号表（勤務時間帯）'!$D$6:$X$47,21,FALSE()))</f>
        <v/>
      </c>
      <c r="AY34" s="795" t="str">
        <f aca="false">IF(AY33="","",VLOOKUP(AY33,'標準様式１【記載例】シフト記号表（勤務時間帯）'!$D$6:$X$47,21,FALSE()))</f>
        <v/>
      </c>
      <c r="AZ34" s="797" t="e">
        <f aca="false">IF($BC$3="４週",SUM(U34:AV34),IF($BC$3="暦月",SUM(U34:AY34),""))</f>
        <v>#N/A</v>
      </c>
      <c r="BA34" s="797"/>
      <c r="BB34" s="798" t="e">
        <f aca="false">IF($BC$3="４週",AZ34/4,IF($BC$3="暦月",(AZ34/($BC$8/7)),""))</f>
        <v>#N/A</v>
      </c>
      <c r="BC34" s="798"/>
      <c r="BD34" s="826"/>
      <c r="BE34" s="826"/>
      <c r="BF34" s="826"/>
      <c r="BG34" s="826"/>
      <c r="BH34" s="826"/>
    </row>
    <row r="35" customFormat="false" ht="20.25" hidden="false" customHeight="true" outlineLevel="0" collapsed="false">
      <c r="B35" s="799"/>
      <c r="C35" s="812"/>
      <c r="D35" s="812"/>
      <c r="E35" s="812"/>
      <c r="F35" s="800"/>
      <c r="G35" s="801" t="str">
        <f aca="false">C33</f>
        <v>介護従業者</v>
      </c>
      <c r="H35" s="827"/>
      <c r="I35" s="815"/>
      <c r="J35" s="815"/>
      <c r="K35" s="815"/>
      <c r="L35" s="815"/>
      <c r="M35" s="816"/>
      <c r="N35" s="816"/>
      <c r="O35" s="816"/>
      <c r="P35" s="802" t="s">
        <v>673</v>
      </c>
      <c r="Q35" s="803"/>
      <c r="R35" s="803"/>
      <c r="S35" s="832"/>
      <c r="T35" s="833"/>
      <c r="U35" s="806" t="str">
        <f aca="false">IF(U33="","",VLOOKUP(U33,'標準様式１【記載例】シフト記号表（勤務時間帯）'!$D$6:$Z$47,23,FALSE()))</f>
        <v>-</v>
      </c>
      <c r="V35" s="807" t="str">
        <f aca="false">IF(V33="","",VLOOKUP(V33,'標準様式１【記載例】シフト記号表（勤務時間帯）'!$D$6:$Z$47,23,FALSE()))</f>
        <v>-</v>
      </c>
      <c r="W35" s="807" t="str">
        <f aca="false">IF(W33="","",VLOOKUP(W33,'標準様式１【記載例】シフト記号表（勤務時間帯）'!$D$6:$Z$47,23,FALSE()))</f>
        <v/>
      </c>
      <c r="X35" s="807" t="str">
        <f aca="false">IF(X33="","",VLOOKUP(X33,'標準様式１【記載例】シフト記号表（勤務時間帯）'!$D$6:$Z$47,23,FALSE()))</f>
        <v>-</v>
      </c>
      <c r="Y35" s="807" t="str">
        <f aca="false">IF(Y33="","",VLOOKUP(Y33,'標準様式１【記載例】シフト記号表（勤務時間帯）'!$D$6:$Z$47,23,FALSE()))</f>
        <v>-</v>
      </c>
      <c r="Z35" s="807" t="str">
        <f aca="false">IF(Z33="","",VLOOKUP(Z33,'標準様式１【記載例】シフト記号表（勤務時間帯）'!$D$6:$Z$47,23,FALSE()))</f>
        <v>-</v>
      </c>
      <c r="AA35" s="808" t="str">
        <f aca="false">IF(AA33="","",VLOOKUP(AA33,'標準様式１【記載例】シフト記号表（勤務時間帯）'!$D$6:$Z$47,23,FALSE()))</f>
        <v/>
      </c>
      <c r="AB35" s="806" t="str">
        <f aca="false">IF(AB33="","",VLOOKUP(AB33,'標準様式１【記載例】シフト記号表（勤務時間帯）'!$D$6:$Z$47,23,FALSE()))</f>
        <v>-</v>
      </c>
      <c r="AC35" s="807" t="str">
        <f aca="false">IF(AC33="","",VLOOKUP(AC33,'標準様式１【記載例】シフト記号表（勤務時間帯）'!$D$6:$Z$47,23,FALSE()))</f>
        <v>-</v>
      </c>
      <c r="AD35" s="807" t="str">
        <f aca="false">IF(AD33="","",VLOOKUP(AD33,'標準様式１【記載例】シフト記号表（勤務時間帯）'!$D$6:$Z$47,23,FALSE()))</f>
        <v>-</v>
      </c>
      <c r="AE35" s="807" t="str">
        <f aca="false">IF(AE33="","",VLOOKUP(AE33,'標準様式１【記載例】シフト記号表（勤務時間帯）'!$D$6:$Z$47,23,FALSE()))</f>
        <v>-</v>
      </c>
      <c r="AF35" s="807" t="str">
        <f aca="false">IF(AF33="","",VLOOKUP(AF33,'標準様式１【記載例】シフト記号表（勤務時間帯）'!$D$6:$Z$47,23,FALSE()))</f>
        <v>-</v>
      </c>
      <c r="AG35" s="807" t="str">
        <f aca="false">IF(AG33="","",VLOOKUP(AG33,'標準様式１【記載例】シフト記号表（勤務時間帯）'!$D$6:$Z$47,23,FALSE()))</f>
        <v/>
      </c>
      <c r="AH35" s="808" t="str">
        <f aca="false">IF(AH33="","",VLOOKUP(AH33,'標準様式１【記載例】シフト記号表（勤務時間帯）'!$D$6:$Z$47,23,FALSE()))</f>
        <v/>
      </c>
      <c r="AI35" s="806" t="str">
        <f aca="false">IF(AI33="","",VLOOKUP(AI33,'標準様式１【記載例】シフト記号表（勤務時間帯）'!$D$6:$Z$47,23,FALSE()))</f>
        <v>-</v>
      </c>
      <c r="AJ35" s="807" t="str">
        <f aca="false">IF(AJ33="","",VLOOKUP(AJ33,'標準様式１【記載例】シフト記号表（勤務時間帯）'!$D$6:$Z$47,23,FALSE()))</f>
        <v/>
      </c>
      <c r="AK35" s="807" t="str">
        <f aca="false">IF(AK33="","",VLOOKUP(AK33,'標準様式１【記載例】シフト記号表（勤務時間帯）'!$D$6:$Z$47,23,FALSE()))</f>
        <v>-</v>
      </c>
      <c r="AL35" s="807" t="str">
        <f aca="false">IF(AL33="","",VLOOKUP(AL33,'標準様式１【記載例】シフト記号表（勤務時間帯）'!$D$6:$Z$47,23,FALSE()))</f>
        <v/>
      </c>
      <c r="AM35" s="807" t="str">
        <f aca="false">IF(AM33="","",VLOOKUP(AM33,'標準様式１【記載例】シフト記号表（勤務時間帯）'!$D$6:$Z$47,23,FALSE()))</f>
        <v>-</v>
      </c>
      <c r="AN35" s="807" t="str">
        <f aca="false">IF(AN33="","",VLOOKUP(AN33,'標準様式１【記載例】シフト記号表（勤務時間帯）'!$D$6:$Z$47,23,FALSE()))</f>
        <v>-</v>
      </c>
      <c r="AO35" s="808" t="str">
        <f aca="false">IF(AO33="","",VLOOKUP(AO33,'標準様式１【記載例】シフト記号表（勤務時間帯）'!$D$6:$Z$47,23,FALSE()))</f>
        <v>-</v>
      </c>
      <c r="AP35" s="806" t="str">
        <f aca="false">IF(AP33="","",VLOOKUP(AP33,'標準様式１【記載例】シフト記号表（勤務時間帯）'!$D$6:$Z$47,23,FALSE()))</f>
        <v>-</v>
      </c>
      <c r="AQ35" s="807" t="str">
        <f aca="false">IF(AQ33="","",VLOOKUP(AQ33,'標準様式１【記載例】シフト記号表（勤務時間帯）'!$D$6:$Z$47,23,FALSE()))</f>
        <v/>
      </c>
      <c r="AR35" s="807" t="str">
        <f aca="false">IF(AR33="","",VLOOKUP(AR33,'標準様式１【記載例】シフト記号表（勤務時間帯）'!$D$6:$Z$47,23,FALSE()))</f>
        <v/>
      </c>
      <c r="AS35" s="807" t="str">
        <f aca="false">IF(AS33="","",VLOOKUP(AS33,'標準様式１【記載例】シフト記号表（勤務時間帯）'!$D$6:$Z$47,23,FALSE()))</f>
        <v>-</v>
      </c>
      <c r="AT35" s="807" t="str">
        <f aca="false">IF(AT33="","",VLOOKUP(AT33,'標準様式１【記載例】シフト記号表（勤務時間帯）'!$D$6:$Z$47,23,FALSE()))</f>
        <v>-</v>
      </c>
      <c r="AU35" s="807" t="str">
        <f aca="false">IF(AU33="","",VLOOKUP(AU33,'標準様式１【記載例】シフト記号表（勤務時間帯）'!$D$6:$Z$47,23,FALSE()))</f>
        <v>-</v>
      </c>
      <c r="AV35" s="808" t="str">
        <f aca="false">IF(AV33="","",VLOOKUP(AV33,'標準様式１【記載例】シフト記号表（勤務時間帯）'!$D$6:$Z$47,23,FALSE()))</f>
        <v>-</v>
      </c>
      <c r="AW35" s="806" t="str">
        <f aca="false">IF(AW33="","",VLOOKUP(AW33,'標準様式１【記載例】シフト記号表（勤務時間帯）'!$D$6:$Z$47,23,FALSE()))</f>
        <v/>
      </c>
      <c r="AX35" s="807" t="str">
        <f aca="false">IF(AX33="","",VLOOKUP(AX33,'標準様式１【記載例】シフト記号表（勤務時間帯）'!$D$6:$Z$47,23,FALSE()))</f>
        <v/>
      </c>
      <c r="AY35" s="807" t="str">
        <f aca="false">IF(AY33="","",VLOOKUP(AY33,'標準様式１【記載例】シフト記号表（勤務時間帯）'!$D$6:$Z$47,23,FALSE()))</f>
        <v/>
      </c>
      <c r="AZ35" s="809" t="n">
        <f aca="false">IF($BC$3="４週",SUM(U35:AV35),IF($BC$3="暦月",SUM(U35:AY35),""))</f>
        <v>0</v>
      </c>
      <c r="BA35" s="809"/>
      <c r="BB35" s="810" t="n">
        <f aca="false">IF($BC$3="４週",AZ35/4,IF($BC$3="暦月",(AZ35/($BC$8/7)),""))</f>
        <v>0</v>
      </c>
      <c r="BC35" s="810"/>
      <c r="BD35" s="826"/>
      <c r="BE35" s="826"/>
      <c r="BF35" s="826"/>
      <c r="BG35" s="826"/>
      <c r="BH35" s="826"/>
    </row>
    <row r="36" customFormat="false" ht="20.25" hidden="false" customHeight="true" outlineLevel="0" collapsed="false">
      <c r="B36" s="811"/>
      <c r="C36" s="812" t="s">
        <v>745</v>
      </c>
      <c r="D36" s="812"/>
      <c r="E36" s="812"/>
      <c r="F36" s="788"/>
      <c r="G36" s="789"/>
      <c r="H36" s="827" t="s">
        <v>740</v>
      </c>
      <c r="I36" s="815" t="s">
        <v>77</v>
      </c>
      <c r="J36" s="815"/>
      <c r="K36" s="815"/>
      <c r="L36" s="815"/>
      <c r="M36" s="816" t="s">
        <v>749</v>
      </c>
      <c r="N36" s="816"/>
      <c r="O36" s="816"/>
      <c r="P36" s="817" t="s">
        <v>671</v>
      </c>
      <c r="Q36" s="828"/>
      <c r="R36" s="828"/>
      <c r="S36" s="829"/>
      <c r="T36" s="834"/>
      <c r="U36" s="821" t="s">
        <v>696</v>
      </c>
      <c r="V36" s="822"/>
      <c r="W36" s="822" t="s">
        <v>696</v>
      </c>
      <c r="X36" s="822"/>
      <c r="Y36" s="822" t="s">
        <v>706</v>
      </c>
      <c r="Z36" s="822" t="s">
        <v>707</v>
      </c>
      <c r="AA36" s="823" t="s">
        <v>699</v>
      </c>
      <c r="AB36" s="821"/>
      <c r="AC36" s="822" t="s">
        <v>706</v>
      </c>
      <c r="AD36" s="822" t="s">
        <v>707</v>
      </c>
      <c r="AE36" s="822" t="s">
        <v>699</v>
      </c>
      <c r="AF36" s="822"/>
      <c r="AG36" s="822" t="s">
        <v>706</v>
      </c>
      <c r="AH36" s="823" t="s">
        <v>707</v>
      </c>
      <c r="AI36" s="821"/>
      <c r="AJ36" s="822" t="s">
        <v>700</v>
      </c>
      <c r="AK36" s="822" t="s">
        <v>700</v>
      </c>
      <c r="AL36" s="822" t="s">
        <v>699</v>
      </c>
      <c r="AM36" s="822" t="s">
        <v>700</v>
      </c>
      <c r="AN36" s="822"/>
      <c r="AO36" s="823" t="s">
        <v>706</v>
      </c>
      <c r="AP36" s="821" t="s">
        <v>707</v>
      </c>
      <c r="AQ36" s="822" t="s">
        <v>699</v>
      </c>
      <c r="AR36" s="822" t="s">
        <v>700</v>
      </c>
      <c r="AS36" s="822"/>
      <c r="AT36" s="822" t="s">
        <v>700</v>
      </c>
      <c r="AU36" s="822" t="s">
        <v>699</v>
      </c>
      <c r="AV36" s="823"/>
      <c r="AW36" s="821"/>
      <c r="AX36" s="822"/>
      <c r="AY36" s="822"/>
      <c r="AZ36" s="824"/>
      <c r="BA36" s="824"/>
      <c r="BB36" s="825"/>
      <c r="BC36" s="825"/>
      <c r="BD36" s="826"/>
      <c r="BE36" s="826"/>
      <c r="BF36" s="826"/>
      <c r="BG36" s="826"/>
      <c r="BH36" s="826"/>
    </row>
    <row r="37" customFormat="false" ht="20.25" hidden="false" customHeight="true" outlineLevel="0" collapsed="false">
      <c r="B37" s="787" t="n">
        <f aca="false">B34+1</f>
        <v>6</v>
      </c>
      <c r="C37" s="812"/>
      <c r="D37" s="812"/>
      <c r="E37" s="812"/>
      <c r="F37" s="788" t="str">
        <f aca="false">C36</f>
        <v>介護従業者</v>
      </c>
      <c r="G37" s="789"/>
      <c r="H37" s="827"/>
      <c r="I37" s="815"/>
      <c r="J37" s="815"/>
      <c r="K37" s="815"/>
      <c r="L37" s="815"/>
      <c r="M37" s="816"/>
      <c r="N37" s="816"/>
      <c r="O37" s="816"/>
      <c r="P37" s="790" t="s">
        <v>672</v>
      </c>
      <c r="Q37" s="791"/>
      <c r="R37" s="791"/>
      <c r="S37" s="792"/>
      <c r="T37" s="793"/>
      <c r="U37" s="794" t="e">
        <f aca="false">IF(U36="","",VLOOKUP(U36,'標準様式１【記載例】シフト記号表（勤務時間帯）'!$D$6:$X$47,21,FALSE()))</f>
        <v>#N/A</v>
      </c>
      <c r="V37" s="795" t="str">
        <f aca="false">IF(V36="","",VLOOKUP(V36,'標準様式１【記載例】シフト記号表（勤務時間帯）'!$D$6:$X$47,21,FALSE()))</f>
        <v/>
      </c>
      <c r="W37" s="795" t="e">
        <f aca="false">IF(W36="","",VLOOKUP(W36,'標準様式１【記載例】シフト記号表（勤務時間帯）'!$D$6:$X$47,21,FALSE()))</f>
        <v>#N/A</v>
      </c>
      <c r="X37" s="795" t="str">
        <f aca="false">IF(X36="","",VLOOKUP(X36,'標準様式１【記載例】シフト記号表（勤務時間帯）'!$D$6:$X$47,21,FALSE()))</f>
        <v/>
      </c>
      <c r="Y37" s="795" t="e">
        <f aca="false">IF(Y36="","",VLOOKUP(Y36,'標準様式１【記載例】シフト記号表（勤務時間帯）'!$D$6:$X$47,21,FALSE()))</f>
        <v>#N/A</v>
      </c>
      <c r="Z37" s="795" t="e">
        <f aca="false">IF(Z36="","",VLOOKUP(Z36,'標準様式１【記載例】シフト記号表（勤務時間帯）'!$D$6:$X$47,21,FALSE()))</f>
        <v>#N/A</v>
      </c>
      <c r="AA37" s="796" t="e">
        <f aca="false">IF(AA36="","",VLOOKUP(AA36,'標準様式１【記載例】シフト記号表（勤務時間帯）'!$D$6:$X$47,21,FALSE()))</f>
        <v>#N/A</v>
      </c>
      <c r="AB37" s="794" t="str">
        <f aca="false">IF(AB36="","",VLOOKUP(AB36,'標準様式１【記載例】シフト記号表（勤務時間帯）'!$D$6:$X$47,21,FALSE()))</f>
        <v/>
      </c>
      <c r="AC37" s="795" t="e">
        <f aca="false">IF(AC36="","",VLOOKUP(AC36,'標準様式１【記載例】シフト記号表（勤務時間帯）'!$D$6:$X$47,21,FALSE()))</f>
        <v>#N/A</v>
      </c>
      <c r="AD37" s="795" t="e">
        <f aca="false">IF(AD36="","",VLOOKUP(AD36,'標準様式１【記載例】シフト記号表（勤務時間帯）'!$D$6:$X$47,21,FALSE()))</f>
        <v>#N/A</v>
      </c>
      <c r="AE37" s="795" t="e">
        <f aca="false">IF(AE36="","",VLOOKUP(AE36,'標準様式１【記載例】シフト記号表（勤務時間帯）'!$D$6:$X$47,21,FALSE()))</f>
        <v>#N/A</v>
      </c>
      <c r="AF37" s="795" t="str">
        <f aca="false">IF(AF36="","",VLOOKUP(AF36,'標準様式１【記載例】シフト記号表（勤務時間帯）'!$D$6:$X$47,21,FALSE()))</f>
        <v/>
      </c>
      <c r="AG37" s="795" t="e">
        <f aca="false">IF(AG36="","",VLOOKUP(AG36,'標準様式１【記載例】シフト記号表（勤務時間帯）'!$D$6:$X$47,21,FALSE()))</f>
        <v>#N/A</v>
      </c>
      <c r="AH37" s="796" t="e">
        <f aca="false">IF(AH36="","",VLOOKUP(AH36,'標準様式１【記載例】シフト記号表（勤務時間帯）'!$D$6:$X$47,21,FALSE()))</f>
        <v>#N/A</v>
      </c>
      <c r="AI37" s="794" t="str">
        <f aca="false">IF(AI36="","",VLOOKUP(AI36,'標準様式１【記載例】シフト記号表（勤務時間帯）'!$D$6:$X$47,21,FALSE()))</f>
        <v/>
      </c>
      <c r="AJ37" s="795" t="e">
        <f aca="false">IF(AJ36="","",VLOOKUP(AJ36,'標準様式１【記載例】シフト記号表（勤務時間帯）'!$D$6:$X$47,21,FALSE()))</f>
        <v>#N/A</v>
      </c>
      <c r="AK37" s="795" t="e">
        <f aca="false">IF(AK36="","",VLOOKUP(AK36,'標準様式１【記載例】シフト記号表（勤務時間帯）'!$D$6:$X$47,21,FALSE()))</f>
        <v>#N/A</v>
      </c>
      <c r="AL37" s="795" t="e">
        <f aca="false">IF(AL36="","",VLOOKUP(AL36,'標準様式１【記載例】シフト記号表（勤務時間帯）'!$D$6:$X$47,21,FALSE()))</f>
        <v>#N/A</v>
      </c>
      <c r="AM37" s="795" t="e">
        <f aca="false">IF(AM36="","",VLOOKUP(AM36,'標準様式１【記載例】シフト記号表（勤務時間帯）'!$D$6:$X$47,21,FALSE()))</f>
        <v>#N/A</v>
      </c>
      <c r="AN37" s="795" t="str">
        <f aca="false">IF(AN36="","",VLOOKUP(AN36,'標準様式１【記載例】シフト記号表（勤務時間帯）'!$D$6:$X$47,21,FALSE()))</f>
        <v/>
      </c>
      <c r="AO37" s="796" t="e">
        <f aca="false">IF(AO36="","",VLOOKUP(AO36,'標準様式１【記載例】シフト記号表（勤務時間帯）'!$D$6:$X$47,21,FALSE()))</f>
        <v>#N/A</v>
      </c>
      <c r="AP37" s="794" t="e">
        <f aca="false">IF(AP36="","",VLOOKUP(AP36,'標準様式１【記載例】シフト記号表（勤務時間帯）'!$D$6:$X$47,21,FALSE()))</f>
        <v>#N/A</v>
      </c>
      <c r="AQ37" s="795" t="e">
        <f aca="false">IF(AQ36="","",VLOOKUP(AQ36,'標準様式１【記載例】シフト記号表（勤務時間帯）'!$D$6:$X$47,21,FALSE()))</f>
        <v>#N/A</v>
      </c>
      <c r="AR37" s="795" t="e">
        <f aca="false">IF(AR36="","",VLOOKUP(AR36,'標準様式１【記載例】シフト記号表（勤務時間帯）'!$D$6:$X$47,21,FALSE()))</f>
        <v>#N/A</v>
      </c>
      <c r="AS37" s="795" t="str">
        <f aca="false">IF(AS36="","",VLOOKUP(AS36,'標準様式１【記載例】シフト記号表（勤務時間帯）'!$D$6:$X$47,21,FALSE()))</f>
        <v/>
      </c>
      <c r="AT37" s="795" t="e">
        <f aca="false">IF(AT36="","",VLOOKUP(AT36,'標準様式１【記載例】シフト記号表（勤務時間帯）'!$D$6:$X$47,21,FALSE()))</f>
        <v>#N/A</v>
      </c>
      <c r="AU37" s="795" t="e">
        <f aca="false">IF(AU36="","",VLOOKUP(AU36,'標準様式１【記載例】シフト記号表（勤務時間帯）'!$D$6:$X$47,21,FALSE()))</f>
        <v>#N/A</v>
      </c>
      <c r="AV37" s="796" t="str">
        <f aca="false">IF(AV36="","",VLOOKUP(AV36,'標準様式１【記載例】シフト記号表（勤務時間帯）'!$D$6:$X$47,21,FALSE()))</f>
        <v/>
      </c>
      <c r="AW37" s="794" t="str">
        <f aca="false">IF(AW36="","",VLOOKUP(AW36,'標準様式１【記載例】シフト記号表（勤務時間帯）'!$D$6:$X$47,21,FALSE()))</f>
        <v/>
      </c>
      <c r="AX37" s="795" t="str">
        <f aca="false">IF(AX36="","",VLOOKUP(AX36,'標準様式１【記載例】シフト記号表（勤務時間帯）'!$D$6:$X$47,21,FALSE()))</f>
        <v/>
      </c>
      <c r="AY37" s="795" t="str">
        <f aca="false">IF(AY36="","",VLOOKUP(AY36,'標準様式１【記載例】シフト記号表（勤務時間帯）'!$D$6:$X$47,21,FALSE()))</f>
        <v/>
      </c>
      <c r="AZ37" s="797" t="e">
        <f aca="false">IF($BC$3="４週",SUM(U37:AV37),IF($BC$3="暦月",SUM(U37:AY37),""))</f>
        <v>#N/A</v>
      </c>
      <c r="BA37" s="797"/>
      <c r="BB37" s="798" t="e">
        <f aca="false">IF($BC$3="４週",AZ37/4,IF($BC$3="暦月",(AZ37/($BC$8/7)),""))</f>
        <v>#N/A</v>
      </c>
      <c r="BC37" s="798"/>
      <c r="BD37" s="826"/>
      <c r="BE37" s="826"/>
      <c r="BF37" s="826"/>
      <c r="BG37" s="826"/>
      <c r="BH37" s="826"/>
    </row>
    <row r="38" customFormat="false" ht="20.25" hidden="false" customHeight="true" outlineLevel="0" collapsed="false">
      <c r="B38" s="799"/>
      <c r="C38" s="812"/>
      <c r="D38" s="812"/>
      <c r="E38" s="812"/>
      <c r="F38" s="800"/>
      <c r="G38" s="801" t="str">
        <f aca="false">C36</f>
        <v>介護従業者</v>
      </c>
      <c r="H38" s="827"/>
      <c r="I38" s="815"/>
      <c r="J38" s="815"/>
      <c r="K38" s="815"/>
      <c r="L38" s="815"/>
      <c r="M38" s="816"/>
      <c r="N38" s="816"/>
      <c r="O38" s="816"/>
      <c r="P38" s="802" t="s">
        <v>673</v>
      </c>
      <c r="Q38" s="831"/>
      <c r="R38" s="831"/>
      <c r="S38" s="804"/>
      <c r="T38" s="805"/>
      <c r="U38" s="806" t="str">
        <f aca="false">IF(U36="","",VLOOKUP(U36,'標準様式１【記載例】シフト記号表（勤務時間帯）'!$D$6:$Z$47,23,FALSE()))</f>
        <v>-</v>
      </c>
      <c r="V38" s="807" t="str">
        <f aca="false">IF(V36="","",VLOOKUP(V36,'標準様式１【記載例】シフト記号表（勤務時間帯）'!$D$6:$Z$47,23,FALSE()))</f>
        <v/>
      </c>
      <c r="W38" s="807" t="str">
        <f aca="false">IF(W36="","",VLOOKUP(W36,'標準様式１【記載例】シフト記号表（勤務時間帯）'!$D$6:$Z$47,23,FALSE()))</f>
        <v>-</v>
      </c>
      <c r="X38" s="807" t="str">
        <f aca="false">IF(X36="","",VLOOKUP(X36,'標準様式１【記載例】シフト記号表（勤務時間帯）'!$D$6:$Z$47,23,FALSE()))</f>
        <v/>
      </c>
      <c r="Y38" s="807" t="e">
        <f aca="false">IF(Y36="","",VLOOKUP(Y36,'標準様式１【記載例】シフト記号表（勤務時間帯）'!$D$6:$Z$47,23,FALSE()))</f>
        <v>#N/A</v>
      </c>
      <c r="Z38" s="807" t="e">
        <f aca="false">IF(Z36="","",VLOOKUP(Z36,'標準様式１【記載例】シフト記号表（勤務時間帯）'!$D$6:$Z$47,23,FALSE()))</f>
        <v>#N/A</v>
      </c>
      <c r="AA38" s="808" t="str">
        <f aca="false">IF(AA36="","",VLOOKUP(AA36,'標準様式１【記載例】シフト記号表（勤務時間帯）'!$D$6:$Z$47,23,FALSE()))</f>
        <v>-</v>
      </c>
      <c r="AB38" s="806" t="str">
        <f aca="false">IF(AB36="","",VLOOKUP(AB36,'標準様式１【記載例】シフト記号表（勤務時間帯）'!$D$6:$Z$47,23,FALSE()))</f>
        <v/>
      </c>
      <c r="AC38" s="807" t="e">
        <f aca="false">IF(AC36="","",VLOOKUP(AC36,'標準様式１【記載例】シフト記号表（勤務時間帯）'!$D$6:$Z$47,23,FALSE()))</f>
        <v>#N/A</v>
      </c>
      <c r="AD38" s="807" t="e">
        <f aca="false">IF(AD36="","",VLOOKUP(AD36,'標準様式１【記載例】シフト記号表（勤務時間帯）'!$D$6:$Z$47,23,FALSE()))</f>
        <v>#N/A</v>
      </c>
      <c r="AE38" s="807" t="str">
        <f aca="false">IF(AE36="","",VLOOKUP(AE36,'標準様式１【記載例】シフト記号表（勤務時間帯）'!$D$6:$Z$47,23,FALSE()))</f>
        <v>-</v>
      </c>
      <c r="AF38" s="807" t="str">
        <f aca="false">IF(AF36="","",VLOOKUP(AF36,'標準様式１【記載例】シフト記号表（勤務時間帯）'!$D$6:$Z$47,23,FALSE()))</f>
        <v/>
      </c>
      <c r="AG38" s="807" t="e">
        <f aca="false">IF(AG36="","",VLOOKUP(AG36,'標準様式１【記載例】シフト記号表（勤務時間帯）'!$D$6:$Z$47,23,FALSE()))</f>
        <v>#N/A</v>
      </c>
      <c r="AH38" s="808" t="e">
        <f aca="false">IF(AH36="","",VLOOKUP(AH36,'標準様式１【記載例】シフト記号表（勤務時間帯）'!$D$6:$Z$47,23,FALSE()))</f>
        <v>#N/A</v>
      </c>
      <c r="AI38" s="806" t="str">
        <f aca="false">IF(AI36="","",VLOOKUP(AI36,'標準様式１【記載例】シフト記号表（勤務時間帯）'!$D$6:$Z$47,23,FALSE()))</f>
        <v/>
      </c>
      <c r="AJ38" s="807" t="str">
        <f aca="false">IF(AJ36="","",VLOOKUP(AJ36,'標準様式１【記載例】シフト記号表（勤務時間帯）'!$D$6:$Z$47,23,FALSE()))</f>
        <v>-</v>
      </c>
      <c r="AK38" s="807" t="str">
        <f aca="false">IF(AK36="","",VLOOKUP(AK36,'標準様式１【記載例】シフト記号表（勤務時間帯）'!$D$6:$Z$47,23,FALSE()))</f>
        <v>-</v>
      </c>
      <c r="AL38" s="807" t="str">
        <f aca="false">IF(AL36="","",VLOOKUP(AL36,'標準様式１【記載例】シフト記号表（勤務時間帯）'!$D$6:$Z$47,23,FALSE()))</f>
        <v>-</v>
      </c>
      <c r="AM38" s="807" t="str">
        <f aca="false">IF(AM36="","",VLOOKUP(AM36,'標準様式１【記載例】シフト記号表（勤務時間帯）'!$D$6:$Z$47,23,FALSE()))</f>
        <v>-</v>
      </c>
      <c r="AN38" s="807" t="str">
        <f aca="false">IF(AN36="","",VLOOKUP(AN36,'標準様式１【記載例】シフト記号表（勤務時間帯）'!$D$6:$Z$47,23,FALSE()))</f>
        <v/>
      </c>
      <c r="AO38" s="808" t="e">
        <f aca="false">IF(AO36="","",VLOOKUP(AO36,'標準様式１【記載例】シフト記号表（勤務時間帯）'!$D$6:$Z$47,23,FALSE()))</f>
        <v>#N/A</v>
      </c>
      <c r="AP38" s="806" t="e">
        <f aca="false">IF(AP36="","",VLOOKUP(AP36,'標準様式１【記載例】シフト記号表（勤務時間帯）'!$D$6:$Z$47,23,FALSE()))</f>
        <v>#N/A</v>
      </c>
      <c r="AQ38" s="807" t="str">
        <f aca="false">IF(AQ36="","",VLOOKUP(AQ36,'標準様式１【記載例】シフト記号表（勤務時間帯）'!$D$6:$Z$47,23,FALSE()))</f>
        <v>-</v>
      </c>
      <c r="AR38" s="807" t="str">
        <f aca="false">IF(AR36="","",VLOOKUP(AR36,'標準様式１【記載例】シフト記号表（勤務時間帯）'!$D$6:$Z$47,23,FALSE()))</f>
        <v>-</v>
      </c>
      <c r="AS38" s="807" t="str">
        <f aca="false">IF(AS36="","",VLOOKUP(AS36,'標準様式１【記載例】シフト記号表（勤務時間帯）'!$D$6:$Z$47,23,FALSE()))</f>
        <v/>
      </c>
      <c r="AT38" s="807" t="str">
        <f aca="false">IF(AT36="","",VLOOKUP(AT36,'標準様式１【記載例】シフト記号表（勤務時間帯）'!$D$6:$Z$47,23,FALSE()))</f>
        <v>-</v>
      </c>
      <c r="AU38" s="807" t="str">
        <f aca="false">IF(AU36="","",VLOOKUP(AU36,'標準様式１【記載例】シフト記号表（勤務時間帯）'!$D$6:$Z$47,23,FALSE()))</f>
        <v>-</v>
      </c>
      <c r="AV38" s="808" t="str">
        <f aca="false">IF(AV36="","",VLOOKUP(AV36,'標準様式１【記載例】シフト記号表（勤務時間帯）'!$D$6:$Z$47,23,FALSE()))</f>
        <v/>
      </c>
      <c r="AW38" s="806" t="str">
        <f aca="false">IF(AW36="","",VLOOKUP(AW36,'標準様式１【記載例】シフト記号表（勤務時間帯）'!$D$6:$Z$47,23,FALSE()))</f>
        <v/>
      </c>
      <c r="AX38" s="807" t="str">
        <f aca="false">IF(AX36="","",VLOOKUP(AX36,'標準様式１【記載例】シフト記号表（勤務時間帯）'!$D$6:$Z$47,23,FALSE()))</f>
        <v/>
      </c>
      <c r="AY38" s="807" t="str">
        <f aca="false">IF(AY36="","",VLOOKUP(AY36,'標準様式１【記載例】シフト記号表（勤務時間帯）'!$D$6:$Z$47,23,FALSE()))</f>
        <v/>
      </c>
      <c r="AZ38" s="809" t="e">
        <f aca="false">IF($BC$3="４週",SUM(U38:AV38),IF($BC$3="暦月",SUM(U38:AY38),""))</f>
        <v>#N/A</v>
      </c>
      <c r="BA38" s="809"/>
      <c r="BB38" s="810" t="e">
        <f aca="false">IF($BC$3="４週",AZ38/4,IF($BC$3="暦月",(AZ38/($BC$8/7)),""))</f>
        <v>#N/A</v>
      </c>
      <c r="BC38" s="810"/>
      <c r="BD38" s="826"/>
      <c r="BE38" s="826"/>
      <c r="BF38" s="826"/>
      <c r="BG38" s="826"/>
      <c r="BH38" s="826"/>
    </row>
    <row r="39" customFormat="false" ht="20.25" hidden="false" customHeight="true" outlineLevel="0" collapsed="false">
      <c r="B39" s="811"/>
      <c r="C39" s="812" t="s">
        <v>745</v>
      </c>
      <c r="D39" s="812"/>
      <c r="E39" s="812"/>
      <c r="F39" s="788"/>
      <c r="G39" s="789"/>
      <c r="H39" s="827" t="s">
        <v>740</v>
      </c>
      <c r="I39" s="815" t="s">
        <v>536</v>
      </c>
      <c r="J39" s="815"/>
      <c r="K39" s="815"/>
      <c r="L39" s="815"/>
      <c r="M39" s="816" t="s">
        <v>750</v>
      </c>
      <c r="N39" s="816"/>
      <c r="O39" s="816"/>
      <c r="P39" s="817" t="s">
        <v>671</v>
      </c>
      <c r="Q39" s="818"/>
      <c r="R39" s="818"/>
      <c r="S39" s="819"/>
      <c r="T39" s="820"/>
      <c r="U39" s="821"/>
      <c r="V39" s="822" t="s">
        <v>696</v>
      </c>
      <c r="W39" s="822" t="s">
        <v>706</v>
      </c>
      <c r="X39" s="822" t="s">
        <v>707</v>
      </c>
      <c r="Y39" s="822" t="s">
        <v>696</v>
      </c>
      <c r="Z39" s="822"/>
      <c r="AA39" s="823" t="s">
        <v>696</v>
      </c>
      <c r="AB39" s="821" t="s">
        <v>699</v>
      </c>
      <c r="AC39" s="822" t="s">
        <v>699</v>
      </c>
      <c r="AD39" s="822"/>
      <c r="AE39" s="822"/>
      <c r="AF39" s="822" t="s">
        <v>706</v>
      </c>
      <c r="AG39" s="822" t="s">
        <v>707</v>
      </c>
      <c r="AH39" s="823" t="s">
        <v>699</v>
      </c>
      <c r="AI39" s="821" t="s">
        <v>696</v>
      </c>
      <c r="AJ39" s="822"/>
      <c r="AK39" s="822" t="s">
        <v>706</v>
      </c>
      <c r="AL39" s="822" t="s">
        <v>707</v>
      </c>
      <c r="AM39" s="822"/>
      <c r="AN39" s="822" t="s">
        <v>696</v>
      </c>
      <c r="AO39" s="823" t="s">
        <v>696</v>
      </c>
      <c r="AP39" s="821" t="s">
        <v>700</v>
      </c>
      <c r="AQ39" s="822"/>
      <c r="AR39" s="822" t="s">
        <v>696</v>
      </c>
      <c r="AS39" s="822" t="s">
        <v>699</v>
      </c>
      <c r="AT39" s="822" t="s">
        <v>706</v>
      </c>
      <c r="AU39" s="822" t="s">
        <v>707</v>
      </c>
      <c r="AV39" s="823"/>
      <c r="AW39" s="821"/>
      <c r="AX39" s="822"/>
      <c r="AY39" s="822"/>
      <c r="AZ39" s="824"/>
      <c r="BA39" s="824"/>
      <c r="BB39" s="825"/>
      <c r="BC39" s="825"/>
      <c r="BD39" s="826"/>
      <c r="BE39" s="826"/>
      <c r="BF39" s="826"/>
      <c r="BG39" s="826"/>
      <c r="BH39" s="826"/>
    </row>
    <row r="40" customFormat="false" ht="20.25" hidden="false" customHeight="true" outlineLevel="0" collapsed="false">
      <c r="B40" s="787" t="n">
        <f aca="false">B37+1</f>
        <v>7</v>
      </c>
      <c r="C40" s="812"/>
      <c r="D40" s="812"/>
      <c r="E40" s="812"/>
      <c r="F40" s="788" t="str">
        <f aca="false">C39</f>
        <v>介護従業者</v>
      </c>
      <c r="G40" s="789"/>
      <c r="H40" s="827"/>
      <c r="I40" s="815"/>
      <c r="J40" s="815"/>
      <c r="K40" s="815"/>
      <c r="L40" s="815"/>
      <c r="M40" s="816"/>
      <c r="N40" s="816"/>
      <c r="O40" s="816"/>
      <c r="P40" s="790" t="s">
        <v>672</v>
      </c>
      <c r="Q40" s="791"/>
      <c r="R40" s="791"/>
      <c r="S40" s="792"/>
      <c r="T40" s="793"/>
      <c r="U40" s="794" t="str">
        <f aca="false">IF(U39="","",VLOOKUP(U39,'標準様式１【記載例】シフト記号表（勤務時間帯）'!$D$6:$X$47,21,FALSE()))</f>
        <v/>
      </c>
      <c r="V40" s="795" t="e">
        <f aca="false">IF(V39="","",VLOOKUP(V39,'標準様式１【記載例】シフト記号表（勤務時間帯）'!$D$6:$X$47,21,FALSE()))</f>
        <v>#N/A</v>
      </c>
      <c r="W40" s="795" t="e">
        <f aca="false">IF(W39="","",VLOOKUP(W39,'標準様式１【記載例】シフト記号表（勤務時間帯）'!$D$6:$X$47,21,FALSE()))</f>
        <v>#N/A</v>
      </c>
      <c r="X40" s="795" t="e">
        <f aca="false">IF(X39="","",VLOOKUP(X39,'標準様式１【記載例】シフト記号表（勤務時間帯）'!$D$6:$X$47,21,FALSE()))</f>
        <v>#N/A</v>
      </c>
      <c r="Y40" s="795" t="e">
        <f aca="false">IF(Y39="","",VLOOKUP(Y39,'標準様式１【記載例】シフト記号表（勤務時間帯）'!$D$6:$X$47,21,FALSE()))</f>
        <v>#N/A</v>
      </c>
      <c r="Z40" s="795" t="str">
        <f aca="false">IF(Z39="","",VLOOKUP(Z39,'標準様式１【記載例】シフト記号表（勤務時間帯）'!$D$6:$X$47,21,FALSE()))</f>
        <v/>
      </c>
      <c r="AA40" s="796" t="e">
        <f aca="false">IF(AA39="","",VLOOKUP(AA39,'標準様式１【記載例】シフト記号表（勤務時間帯）'!$D$6:$X$47,21,FALSE()))</f>
        <v>#N/A</v>
      </c>
      <c r="AB40" s="794" t="e">
        <f aca="false">IF(AB39="","",VLOOKUP(AB39,'標準様式１【記載例】シフト記号表（勤務時間帯）'!$D$6:$X$47,21,FALSE()))</f>
        <v>#N/A</v>
      </c>
      <c r="AC40" s="795" t="e">
        <f aca="false">IF(AC39="","",VLOOKUP(AC39,'標準様式１【記載例】シフト記号表（勤務時間帯）'!$D$6:$X$47,21,FALSE()))</f>
        <v>#N/A</v>
      </c>
      <c r="AD40" s="795" t="str">
        <f aca="false">IF(AD39="","",VLOOKUP(AD39,'標準様式１【記載例】シフト記号表（勤務時間帯）'!$D$6:$X$47,21,FALSE()))</f>
        <v/>
      </c>
      <c r="AE40" s="795" t="str">
        <f aca="false">IF(AE39="","",VLOOKUP(AE39,'標準様式１【記載例】シフト記号表（勤務時間帯）'!$D$6:$X$47,21,FALSE()))</f>
        <v/>
      </c>
      <c r="AF40" s="795" t="e">
        <f aca="false">IF(AF39="","",VLOOKUP(AF39,'標準様式１【記載例】シフト記号表（勤務時間帯）'!$D$6:$X$47,21,FALSE()))</f>
        <v>#N/A</v>
      </c>
      <c r="AG40" s="795" t="e">
        <f aca="false">IF(AG39="","",VLOOKUP(AG39,'標準様式１【記載例】シフト記号表（勤務時間帯）'!$D$6:$X$47,21,FALSE()))</f>
        <v>#N/A</v>
      </c>
      <c r="AH40" s="796" t="e">
        <f aca="false">IF(AH39="","",VLOOKUP(AH39,'標準様式１【記載例】シフト記号表（勤務時間帯）'!$D$6:$X$47,21,FALSE()))</f>
        <v>#N/A</v>
      </c>
      <c r="AI40" s="794" t="e">
        <f aca="false">IF(AI39="","",VLOOKUP(AI39,'標準様式１【記載例】シフト記号表（勤務時間帯）'!$D$6:$X$47,21,FALSE()))</f>
        <v>#N/A</v>
      </c>
      <c r="AJ40" s="795" t="str">
        <f aca="false">IF(AJ39="","",VLOOKUP(AJ39,'標準様式１【記載例】シフト記号表（勤務時間帯）'!$D$6:$X$47,21,FALSE()))</f>
        <v/>
      </c>
      <c r="AK40" s="795" t="e">
        <f aca="false">IF(AK39="","",VLOOKUP(AK39,'標準様式１【記載例】シフト記号表（勤務時間帯）'!$D$6:$X$47,21,FALSE()))</f>
        <v>#N/A</v>
      </c>
      <c r="AL40" s="795" t="e">
        <f aca="false">IF(AL39="","",VLOOKUP(AL39,'標準様式１【記載例】シフト記号表（勤務時間帯）'!$D$6:$X$47,21,FALSE()))</f>
        <v>#N/A</v>
      </c>
      <c r="AM40" s="795" t="str">
        <f aca="false">IF(AM39="","",VLOOKUP(AM39,'標準様式１【記載例】シフト記号表（勤務時間帯）'!$D$6:$X$47,21,FALSE()))</f>
        <v/>
      </c>
      <c r="AN40" s="795" t="e">
        <f aca="false">IF(AN39="","",VLOOKUP(AN39,'標準様式１【記載例】シフト記号表（勤務時間帯）'!$D$6:$X$47,21,FALSE()))</f>
        <v>#N/A</v>
      </c>
      <c r="AO40" s="796" t="e">
        <f aca="false">IF(AO39="","",VLOOKUP(AO39,'標準様式１【記載例】シフト記号表（勤務時間帯）'!$D$6:$X$47,21,FALSE()))</f>
        <v>#N/A</v>
      </c>
      <c r="AP40" s="794" t="e">
        <f aca="false">IF(AP39="","",VLOOKUP(AP39,'標準様式１【記載例】シフト記号表（勤務時間帯）'!$D$6:$X$47,21,FALSE()))</f>
        <v>#N/A</v>
      </c>
      <c r="AQ40" s="795" t="str">
        <f aca="false">IF(AQ39="","",VLOOKUP(AQ39,'標準様式１【記載例】シフト記号表（勤務時間帯）'!$D$6:$X$47,21,FALSE()))</f>
        <v/>
      </c>
      <c r="AR40" s="795" t="e">
        <f aca="false">IF(AR39="","",VLOOKUP(AR39,'標準様式１【記載例】シフト記号表（勤務時間帯）'!$D$6:$X$47,21,FALSE()))</f>
        <v>#N/A</v>
      </c>
      <c r="AS40" s="795" t="e">
        <f aca="false">IF(AS39="","",VLOOKUP(AS39,'標準様式１【記載例】シフト記号表（勤務時間帯）'!$D$6:$X$47,21,FALSE()))</f>
        <v>#N/A</v>
      </c>
      <c r="AT40" s="795" t="e">
        <f aca="false">IF(AT39="","",VLOOKUP(AT39,'標準様式１【記載例】シフト記号表（勤務時間帯）'!$D$6:$X$47,21,FALSE()))</f>
        <v>#N/A</v>
      </c>
      <c r="AU40" s="795" t="e">
        <f aca="false">IF(AU39="","",VLOOKUP(AU39,'標準様式１【記載例】シフト記号表（勤務時間帯）'!$D$6:$X$47,21,FALSE()))</f>
        <v>#N/A</v>
      </c>
      <c r="AV40" s="796" t="str">
        <f aca="false">IF(AV39="","",VLOOKUP(AV39,'標準様式１【記載例】シフト記号表（勤務時間帯）'!$D$6:$X$47,21,FALSE()))</f>
        <v/>
      </c>
      <c r="AW40" s="794" t="str">
        <f aca="false">IF(AW39="","",VLOOKUP(AW39,'標準様式１【記載例】シフト記号表（勤務時間帯）'!$D$6:$X$47,21,FALSE()))</f>
        <v/>
      </c>
      <c r="AX40" s="795" t="str">
        <f aca="false">IF(AX39="","",VLOOKUP(AX39,'標準様式１【記載例】シフト記号表（勤務時間帯）'!$D$6:$X$47,21,FALSE()))</f>
        <v/>
      </c>
      <c r="AY40" s="795" t="str">
        <f aca="false">IF(AY39="","",VLOOKUP(AY39,'標準様式１【記載例】シフト記号表（勤務時間帯）'!$D$6:$X$47,21,FALSE()))</f>
        <v/>
      </c>
      <c r="AZ40" s="797" t="e">
        <f aca="false">IF($BC$3="４週",SUM(U40:AV40),IF($BC$3="暦月",SUM(U40:AY40),""))</f>
        <v>#N/A</v>
      </c>
      <c r="BA40" s="797"/>
      <c r="BB40" s="798" t="e">
        <f aca="false">IF($BC$3="４週",AZ40/4,IF($BC$3="暦月",(AZ40/($BC$8/7)),""))</f>
        <v>#N/A</v>
      </c>
      <c r="BC40" s="798"/>
      <c r="BD40" s="826"/>
      <c r="BE40" s="826"/>
      <c r="BF40" s="826"/>
      <c r="BG40" s="826"/>
      <c r="BH40" s="826"/>
    </row>
    <row r="41" customFormat="false" ht="20.25" hidden="false" customHeight="true" outlineLevel="0" collapsed="false">
      <c r="B41" s="799"/>
      <c r="C41" s="812"/>
      <c r="D41" s="812"/>
      <c r="E41" s="812"/>
      <c r="F41" s="800"/>
      <c r="G41" s="801" t="str">
        <f aca="false">C39</f>
        <v>介護従業者</v>
      </c>
      <c r="H41" s="827"/>
      <c r="I41" s="815"/>
      <c r="J41" s="815"/>
      <c r="K41" s="815"/>
      <c r="L41" s="815"/>
      <c r="M41" s="816"/>
      <c r="N41" s="816"/>
      <c r="O41" s="816"/>
      <c r="P41" s="802" t="s">
        <v>673</v>
      </c>
      <c r="Q41" s="828"/>
      <c r="R41" s="828"/>
      <c r="S41" s="829"/>
      <c r="T41" s="830"/>
      <c r="U41" s="806" t="str">
        <f aca="false">IF(U39="","",VLOOKUP(U39,'標準様式１【記載例】シフト記号表（勤務時間帯）'!$D$6:$Z$47,23,FALSE()))</f>
        <v/>
      </c>
      <c r="V41" s="807" t="str">
        <f aca="false">IF(V39="","",VLOOKUP(V39,'標準様式１【記載例】シフト記号表（勤務時間帯）'!$D$6:$Z$47,23,FALSE()))</f>
        <v>-</v>
      </c>
      <c r="W41" s="807" t="e">
        <f aca="false">IF(W39="","",VLOOKUP(W39,'標準様式１【記載例】シフト記号表（勤務時間帯）'!$D$6:$Z$47,23,FALSE()))</f>
        <v>#N/A</v>
      </c>
      <c r="X41" s="807" t="e">
        <f aca="false">IF(X39="","",VLOOKUP(X39,'標準様式１【記載例】シフト記号表（勤務時間帯）'!$D$6:$Z$47,23,FALSE()))</f>
        <v>#N/A</v>
      </c>
      <c r="Y41" s="807" t="str">
        <f aca="false">IF(Y39="","",VLOOKUP(Y39,'標準様式１【記載例】シフト記号表（勤務時間帯）'!$D$6:$Z$47,23,FALSE()))</f>
        <v>-</v>
      </c>
      <c r="Z41" s="807" t="str">
        <f aca="false">IF(Z39="","",VLOOKUP(Z39,'標準様式１【記載例】シフト記号表（勤務時間帯）'!$D$6:$Z$47,23,FALSE()))</f>
        <v/>
      </c>
      <c r="AA41" s="808" t="str">
        <f aca="false">IF(AA39="","",VLOOKUP(AA39,'標準様式１【記載例】シフト記号表（勤務時間帯）'!$D$6:$Z$47,23,FALSE()))</f>
        <v>-</v>
      </c>
      <c r="AB41" s="806" t="str">
        <f aca="false">IF(AB39="","",VLOOKUP(AB39,'標準様式１【記載例】シフト記号表（勤務時間帯）'!$D$6:$Z$47,23,FALSE()))</f>
        <v>-</v>
      </c>
      <c r="AC41" s="807" t="str">
        <f aca="false">IF(AC39="","",VLOOKUP(AC39,'標準様式１【記載例】シフト記号表（勤務時間帯）'!$D$6:$Z$47,23,FALSE()))</f>
        <v>-</v>
      </c>
      <c r="AD41" s="807" t="str">
        <f aca="false">IF(AD39="","",VLOOKUP(AD39,'標準様式１【記載例】シフト記号表（勤務時間帯）'!$D$6:$Z$47,23,FALSE()))</f>
        <v/>
      </c>
      <c r="AE41" s="807" t="str">
        <f aca="false">IF(AE39="","",VLOOKUP(AE39,'標準様式１【記載例】シフト記号表（勤務時間帯）'!$D$6:$Z$47,23,FALSE()))</f>
        <v/>
      </c>
      <c r="AF41" s="807" t="e">
        <f aca="false">IF(AF39="","",VLOOKUP(AF39,'標準様式１【記載例】シフト記号表（勤務時間帯）'!$D$6:$Z$47,23,FALSE()))</f>
        <v>#N/A</v>
      </c>
      <c r="AG41" s="807" t="e">
        <f aca="false">IF(AG39="","",VLOOKUP(AG39,'標準様式１【記載例】シフト記号表（勤務時間帯）'!$D$6:$Z$47,23,FALSE()))</f>
        <v>#N/A</v>
      </c>
      <c r="AH41" s="808" t="str">
        <f aca="false">IF(AH39="","",VLOOKUP(AH39,'標準様式１【記載例】シフト記号表（勤務時間帯）'!$D$6:$Z$47,23,FALSE()))</f>
        <v>-</v>
      </c>
      <c r="AI41" s="806" t="str">
        <f aca="false">IF(AI39="","",VLOOKUP(AI39,'標準様式１【記載例】シフト記号表（勤務時間帯）'!$D$6:$Z$47,23,FALSE()))</f>
        <v>-</v>
      </c>
      <c r="AJ41" s="807" t="str">
        <f aca="false">IF(AJ39="","",VLOOKUP(AJ39,'標準様式１【記載例】シフト記号表（勤務時間帯）'!$D$6:$Z$47,23,FALSE()))</f>
        <v/>
      </c>
      <c r="AK41" s="807" t="e">
        <f aca="false">IF(AK39="","",VLOOKUP(AK39,'標準様式１【記載例】シフト記号表（勤務時間帯）'!$D$6:$Z$47,23,FALSE()))</f>
        <v>#N/A</v>
      </c>
      <c r="AL41" s="807" t="e">
        <f aca="false">IF(AL39="","",VLOOKUP(AL39,'標準様式１【記載例】シフト記号表（勤務時間帯）'!$D$6:$Z$47,23,FALSE()))</f>
        <v>#N/A</v>
      </c>
      <c r="AM41" s="807" t="str">
        <f aca="false">IF(AM39="","",VLOOKUP(AM39,'標準様式１【記載例】シフト記号表（勤務時間帯）'!$D$6:$Z$47,23,FALSE()))</f>
        <v/>
      </c>
      <c r="AN41" s="807" t="str">
        <f aca="false">IF(AN39="","",VLOOKUP(AN39,'標準様式１【記載例】シフト記号表（勤務時間帯）'!$D$6:$Z$47,23,FALSE()))</f>
        <v>-</v>
      </c>
      <c r="AO41" s="808" t="str">
        <f aca="false">IF(AO39="","",VLOOKUP(AO39,'標準様式１【記載例】シフト記号表（勤務時間帯）'!$D$6:$Z$47,23,FALSE()))</f>
        <v>-</v>
      </c>
      <c r="AP41" s="806" t="str">
        <f aca="false">IF(AP39="","",VLOOKUP(AP39,'標準様式１【記載例】シフト記号表（勤務時間帯）'!$D$6:$Z$47,23,FALSE()))</f>
        <v>-</v>
      </c>
      <c r="AQ41" s="807" t="str">
        <f aca="false">IF(AQ39="","",VLOOKUP(AQ39,'標準様式１【記載例】シフト記号表（勤務時間帯）'!$D$6:$Z$47,23,FALSE()))</f>
        <v/>
      </c>
      <c r="AR41" s="807" t="str">
        <f aca="false">IF(AR39="","",VLOOKUP(AR39,'標準様式１【記載例】シフト記号表（勤務時間帯）'!$D$6:$Z$47,23,FALSE()))</f>
        <v>-</v>
      </c>
      <c r="AS41" s="807" t="str">
        <f aca="false">IF(AS39="","",VLOOKUP(AS39,'標準様式１【記載例】シフト記号表（勤務時間帯）'!$D$6:$Z$47,23,FALSE()))</f>
        <v>-</v>
      </c>
      <c r="AT41" s="807" t="e">
        <f aca="false">IF(AT39="","",VLOOKUP(AT39,'標準様式１【記載例】シフト記号表（勤務時間帯）'!$D$6:$Z$47,23,FALSE()))</f>
        <v>#N/A</v>
      </c>
      <c r="AU41" s="807" t="e">
        <f aca="false">IF(AU39="","",VLOOKUP(AU39,'標準様式１【記載例】シフト記号表（勤務時間帯）'!$D$6:$Z$47,23,FALSE()))</f>
        <v>#N/A</v>
      </c>
      <c r="AV41" s="808" t="str">
        <f aca="false">IF(AV39="","",VLOOKUP(AV39,'標準様式１【記載例】シフト記号表（勤務時間帯）'!$D$6:$Z$47,23,FALSE()))</f>
        <v/>
      </c>
      <c r="AW41" s="806" t="str">
        <f aca="false">IF(AW39="","",VLOOKUP(AW39,'標準様式１【記載例】シフト記号表（勤務時間帯）'!$D$6:$Z$47,23,FALSE()))</f>
        <v/>
      </c>
      <c r="AX41" s="807" t="str">
        <f aca="false">IF(AX39="","",VLOOKUP(AX39,'標準様式１【記載例】シフト記号表（勤務時間帯）'!$D$6:$Z$47,23,FALSE()))</f>
        <v/>
      </c>
      <c r="AY41" s="807" t="str">
        <f aca="false">IF(AY39="","",VLOOKUP(AY39,'標準様式１【記載例】シフト記号表（勤務時間帯）'!$D$6:$Z$47,23,FALSE()))</f>
        <v/>
      </c>
      <c r="AZ41" s="809" t="e">
        <f aca="false">IF($BC$3="４週",SUM(U41:AV41),IF($BC$3="暦月",SUM(U41:AY41),""))</f>
        <v>#N/A</v>
      </c>
      <c r="BA41" s="809"/>
      <c r="BB41" s="810" t="e">
        <f aca="false">IF($BC$3="４週",AZ41/4,IF($BC$3="暦月",(AZ41/($BC$8/7)),""))</f>
        <v>#N/A</v>
      </c>
      <c r="BC41" s="810"/>
      <c r="BD41" s="826"/>
      <c r="BE41" s="826"/>
      <c r="BF41" s="826"/>
      <c r="BG41" s="826"/>
      <c r="BH41" s="826"/>
    </row>
    <row r="42" customFormat="false" ht="20.25" hidden="false" customHeight="true" outlineLevel="0" collapsed="false">
      <c r="B42" s="811"/>
      <c r="C42" s="812" t="s">
        <v>745</v>
      </c>
      <c r="D42" s="812"/>
      <c r="E42" s="812"/>
      <c r="F42" s="788"/>
      <c r="G42" s="789"/>
      <c r="H42" s="827" t="s">
        <v>740</v>
      </c>
      <c r="I42" s="815" t="s">
        <v>536</v>
      </c>
      <c r="J42" s="815"/>
      <c r="K42" s="815"/>
      <c r="L42" s="815"/>
      <c r="M42" s="816" t="s">
        <v>751</v>
      </c>
      <c r="N42" s="816"/>
      <c r="O42" s="816"/>
      <c r="P42" s="817" t="s">
        <v>671</v>
      </c>
      <c r="Q42" s="818"/>
      <c r="R42" s="818"/>
      <c r="S42" s="819"/>
      <c r="T42" s="820"/>
      <c r="U42" s="821" t="s">
        <v>696</v>
      </c>
      <c r="V42" s="822"/>
      <c r="W42" s="822" t="s">
        <v>699</v>
      </c>
      <c r="X42" s="822" t="s">
        <v>706</v>
      </c>
      <c r="Y42" s="822" t="s">
        <v>707</v>
      </c>
      <c r="Z42" s="822" t="s">
        <v>696</v>
      </c>
      <c r="AA42" s="823"/>
      <c r="AB42" s="821" t="s">
        <v>696</v>
      </c>
      <c r="AC42" s="822"/>
      <c r="AD42" s="822" t="s">
        <v>700</v>
      </c>
      <c r="AE42" s="822" t="s">
        <v>706</v>
      </c>
      <c r="AF42" s="822" t="s">
        <v>707</v>
      </c>
      <c r="AG42" s="822"/>
      <c r="AH42" s="823" t="s">
        <v>696</v>
      </c>
      <c r="AI42" s="821" t="s">
        <v>706</v>
      </c>
      <c r="AJ42" s="822" t="s">
        <v>707</v>
      </c>
      <c r="AK42" s="822"/>
      <c r="AL42" s="822" t="s">
        <v>696</v>
      </c>
      <c r="AM42" s="822" t="s">
        <v>696</v>
      </c>
      <c r="AN42" s="822" t="s">
        <v>699</v>
      </c>
      <c r="AO42" s="823"/>
      <c r="AP42" s="821" t="s">
        <v>706</v>
      </c>
      <c r="AQ42" s="822" t="s">
        <v>707</v>
      </c>
      <c r="AR42" s="822"/>
      <c r="AS42" s="822" t="s">
        <v>696</v>
      </c>
      <c r="AT42" s="822"/>
      <c r="AU42" s="822" t="s">
        <v>706</v>
      </c>
      <c r="AV42" s="823" t="s">
        <v>707</v>
      </c>
      <c r="AW42" s="821"/>
      <c r="AX42" s="822"/>
      <c r="AY42" s="822"/>
      <c r="AZ42" s="824"/>
      <c r="BA42" s="824"/>
      <c r="BB42" s="825"/>
      <c r="BC42" s="825"/>
      <c r="BD42" s="826"/>
      <c r="BE42" s="826"/>
      <c r="BF42" s="826"/>
      <c r="BG42" s="826"/>
      <c r="BH42" s="826"/>
    </row>
    <row r="43" customFormat="false" ht="20.25" hidden="false" customHeight="true" outlineLevel="0" collapsed="false">
      <c r="B43" s="787" t="n">
        <f aca="false">B40+1</f>
        <v>8</v>
      </c>
      <c r="C43" s="812"/>
      <c r="D43" s="812"/>
      <c r="E43" s="812"/>
      <c r="F43" s="788" t="str">
        <f aca="false">C42</f>
        <v>介護従業者</v>
      </c>
      <c r="G43" s="789"/>
      <c r="H43" s="827"/>
      <c r="I43" s="815"/>
      <c r="J43" s="815"/>
      <c r="K43" s="815"/>
      <c r="L43" s="815"/>
      <c r="M43" s="816"/>
      <c r="N43" s="816"/>
      <c r="O43" s="816"/>
      <c r="P43" s="790" t="s">
        <v>672</v>
      </c>
      <c r="Q43" s="791"/>
      <c r="R43" s="791"/>
      <c r="S43" s="792"/>
      <c r="T43" s="793"/>
      <c r="U43" s="794" t="e">
        <f aca="false">IF(U42="","",VLOOKUP(U42,'標準様式１【記載例】シフト記号表（勤務時間帯）'!$D$6:$X$47,21,FALSE()))</f>
        <v>#N/A</v>
      </c>
      <c r="V43" s="795" t="str">
        <f aca="false">IF(V42="","",VLOOKUP(V42,'標準様式１【記載例】シフト記号表（勤務時間帯）'!$D$6:$X$47,21,FALSE()))</f>
        <v/>
      </c>
      <c r="W43" s="795" t="e">
        <f aca="false">IF(W42="","",VLOOKUP(W42,'標準様式１【記載例】シフト記号表（勤務時間帯）'!$D$6:$X$47,21,FALSE()))</f>
        <v>#N/A</v>
      </c>
      <c r="X43" s="795" t="e">
        <f aca="false">IF(X42="","",VLOOKUP(X42,'標準様式１【記載例】シフト記号表（勤務時間帯）'!$D$6:$X$47,21,FALSE()))</f>
        <v>#N/A</v>
      </c>
      <c r="Y43" s="795" t="e">
        <f aca="false">IF(Y42="","",VLOOKUP(Y42,'標準様式１【記載例】シフト記号表（勤務時間帯）'!$D$6:$X$47,21,FALSE()))</f>
        <v>#N/A</v>
      </c>
      <c r="Z43" s="795" t="e">
        <f aca="false">IF(Z42="","",VLOOKUP(Z42,'標準様式１【記載例】シフト記号表（勤務時間帯）'!$D$6:$X$47,21,FALSE()))</f>
        <v>#N/A</v>
      </c>
      <c r="AA43" s="796" t="str">
        <f aca="false">IF(AA42="","",VLOOKUP(AA42,'標準様式１【記載例】シフト記号表（勤務時間帯）'!$D$6:$X$47,21,FALSE()))</f>
        <v/>
      </c>
      <c r="AB43" s="794" t="e">
        <f aca="false">IF(AB42="","",VLOOKUP(AB42,'標準様式１【記載例】シフト記号表（勤務時間帯）'!$D$6:$X$47,21,FALSE()))</f>
        <v>#N/A</v>
      </c>
      <c r="AC43" s="795" t="str">
        <f aca="false">IF(AC42="","",VLOOKUP(AC42,'標準様式１【記載例】シフト記号表（勤務時間帯）'!$D$6:$X$47,21,FALSE()))</f>
        <v/>
      </c>
      <c r="AD43" s="795" t="e">
        <f aca="false">IF(AD42="","",VLOOKUP(AD42,'標準様式１【記載例】シフト記号表（勤務時間帯）'!$D$6:$X$47,21,FALSE()))</f>
        <v>#N/A</v>
      </c>
      <c r="AE43" s="795" t="e">
        <f aca="false">IF(AE42="","",VLOOKUP(AE42,'標準様式１【記載例】シフト記号表（勤務時間帯）'!$D$6:$X$47,21,FALSE()))</f>
        <v>#N/A</v>
      </c>
      <c r="AF43" s="795" t="e">
        <f aca="false">IF(AF42="","",VLOOKUP(AF42,'標準様式１【記載例】シフト記号表（勤務時間帯）'!$D$6:$X$47,21,FALSE()))</f>
        <v>#N/A</v>
      </c>
      <c r="AG43" s="795" t="str">
        <f aca="false">IF(AG42="","",VLOOKUP(AG42,'標準様式１【記載例】シフト記号表（勤務時間帯）'!$D$6:$X$47,21,FALSE()))</f>
        <v/>
      </c>
      <c r="AH43" s="796" t="e">
        <f aca="false">IF(AH42="","",VLOOKUP(AH42,'標準様式１【記載例】シフト記号表（勤務時間帯）'!$D$6:$X$47,21,FALSE()))</f>
        <v>#N/A</v>
      </c>
      <c r="AI43" s="794" t="e">
        <f aca="false">IF(AI42="","",VLOOKUP(AI42,'標準様式１【記載例】シフト記号表（勤務時間帯）'!$D$6:$X$47,21,FALSE()))</f>
        <v>#N/A</v>
      </c>
      <c r="AJ43" s="795" t="e">
        <f aca="false">IF(AJ42="","",VLOOKUP(AJ42,'標準様式１【記載例】シフト記号表（勤務時間帯）'!$D$6:$X$47,21,FALSE()))</f>
        <v>#N/A</v>
      </c>
      <c r="AK43" s="795" t="str">
        <f aca="false">IF(AK42="","",VLOOKUP(AK42,'標準様式１【記載例】シフト記号表（勤務時間帯）'!$D$6:$X$47,21,FALSE()))</f>
        <v/>
      </c>
      <c r="AL43" s="795" t="e">
        <f aca="false">IF(AL42="","",VLOOKUP(AL42,'標準様式１【記載例】シフト記号表（勤務時間帯）'!$D$6:$X$47,21,FALSE()))</f>
        <v>#N/A</v>
      </c>
      <c r="AM43" s="795" t="e">
        <f aca="false">IF(AM42="","",VLOOKUP(AM42,'標準様式１【記載例】シフト記号表（勤務時間帯）'!$D$6:$X$47,21,FALSE()))</f>
        <v>#N/A</v>
      </c>
      <c r="AN43" s="795" t="e">
        <f aca="false">IF(AN42="","",VLOOKUP(AN42,'標準様式１【記載例】シフト記号表（勤務時間帯）'!$D$6:$X$47,21,FALSE()))</f>
        <v>#N/A</v>
      </c>
      <c r="AO43" s="796" t="str">
        <f aca="false">IF(AO42="","",VLOOKUP(AO42,'標準様式１【記載例】シフト記号表（勤務時間帯）'!$D$6:$X$47,21,FALSE()))</f>
        <v/>
      </c>
      <c r="AP43" s="794" t="e">
        <f aca="false">IF(AP42="","",VLOOKUP(AP42,'標準様式１【記載例】シフト記号表（勤務時間帯）'!$D$6:$X$47,21,FALSE()))</f>
        <v>#N/A</v>
      </c>
      <c r="AQ43" s="795" t="e">
        <f aca="false">IF(AQ42="","",VLOOKUP(AQ42,'標準様式１【記載例】シフト記号表（勤務時間帯）'!$D$6:$X$47,21,FALSE()))</f>
        <v>#N/A</v>
      </c>
      <c r="AR43" s="795" t="str">
        <f aca="false">IF(AR42="","",VLOOKUP(AR42,'標準様式１【記載例】シフト記号表（勤務時間帯）'!$D$6:$X$47,21,FALSE()))</f>
        <v/>
      </c>
      <c r="AS43" s="795" t="e">
        <f aca="false">IF(AS42="","",VLOOKUP(AS42,'標準様式１【記載例】シフト記号表（勤務時間帯）'!$D$6:$X$47,21,FALSE()))</f>
        <v>#N/A</v>
      </c>
      <c r="AT43" s="795" t="str">
        <f aca="false">IF(AT42="","",VLOOKUP(AT42,'標準様式１【記載例】シフト記号表（勤務時間帯）'!$D$6:$X$47,21,FALSE()))</f>
        <v/>
      </c>
      <c r="AU43" s="795" t="e">
        <f aca="false">IF(AU42="","",VLOOKUP(AU42,'標準様式１【記載例】シフト記号表（勤務時間帯）'!$D$6:$X$47,21,FALSE()))</f>
        <v>#N/A</v>
      </c>
      <c r="AV43" s="796" t="e">
        <f aca="false">IF(AV42="","",VLOOKUP(AV42,'標準様式１【記載例】シフト記号表（勤務時間帯）'!$D$6:$X$47,21,FALSE()))</f>
        <v>#N/A</v>
      </c>
      <c r="AW43" s="794" t="str">
        <f aca="false">IF(AW42="","",VLOOKUP(AW42,'標準様式１【記載例】シフト記号表（勤務時間帯）'!$D$6:$X$47,21,FALSE()))</f>
        <v/>
      </c>
      <c r="AX43" s="795" t="str">
        <f aca="false">IF(AX42="","",VLOOKUP(AX42,'標準様式１【記載例】シフト記号表（勤務時間帯）'!$D$6:$X$47,21,FALSE()))</f>
        <v/>
      </c>
      <c r="AY43" s="795" t="str">
        <f aca="false">IF(AY42="","",VLOOKUP(AY42,'標準様式１【記載例】シフト記号表（勤務時間帯）'!$D$6:$X$47,21,FALSE()))</f>
        <v/>
      </c>
      <c r="AZ43" s="797" t="e">
        <f aca="false">IF($BC$3="４週",SUM(U43:AV43),IF($BC$3="暦月",SUM(U43:AY43),""))</f>
        <v>#N/A</v>
      </c>
      <c r="BA43" s="797"/>
      <c r="BB43" s="798" t="e">
        <f aca="false">IF($BC$3="４週",AZ43/4,IF($BC$3="暦月",(AZ43/($BC$8/7)),""))</f>
        <v>#N/A</v>
      </c>
      <c r="BC43" s="798"/>
      <c r="BD43" s="826"/>
      <c r="BE43" s="826"/>
      <c r="BF43" s="826"/>
      <c r="BG43" s="826"/>
      <c r="BH43" s="826"/>
    </row>
    <row r="44" customFormat="false" ht="20.25" hidden="false" customHeight="true" outlineLevel="0" collapsed="false">
      <c r="B44" s="799"/>
      <c r="C44" s="812"/>
      <c r="D44" s="812"/>
      <c r="E44" s="812"/>
      <c r="F44" s="800"/>
      <c r="G44" s="801" t="str">
        <f aca="false">C42</f>
        <v>介護従業者</v>
      </c>
      <c r="H44" s="827"/>
      <c r="I44" s="815"/>
      <c r="J44" s="815"/>
      <c r="K44" s="815"/>
      <c r="L44" s="815"/>
      <c r="M44" s="816"/>
      <c r="N44" s="816"/>
      <c r="O44" s="816"/>
      <c r="P44" s="802" t="s">
        <v>673</v>
      </c>
      <c r="Q44" s="831"/>
      <c r="R44" s="831"/>
      <c r="S44" s="804"/>
      <c r="T44" s="805"/>
      <c r="U44" s="806" t="str">
        <f aca="false">IF(U42="","",VLOOKUP(U42,'標準様式１【記載例】シフト記号表（勤務時間帯）'!$D$6:$Z$47,23,FALSE()))</f>
        <v>-</v>
      </c>
      <c r="V44" s="807" t="str">
        <f aca="false">IF(V42="","",VLOOKUP(V42,'標準様式１【記載例】シフト記号表（勤務時間帯）'!$D$6:$Z$47,23,FALSE()))</f>
        <v/>
      </c>
      <c r="W44" s="807" t="str">
        <f aca="false">IF(W42="","",VLOOKUP(W42,'標準様式１【記載例】シフト記号表（勤務時間帯）'!$D$6:$Z$47,23,FALSE()))</f>
        <v>-</v>
      </c>
      <c r="X44" s="807" t="e">
        <f aca="false">IF(X42="","",VLOOKUP(X42,'標準様式１【記載例】シフト記号表（勤務時間帯）'!$D$6:$Z$47,23,FALSE()))</f>
        <v>#N/A</v>
      </c>
      <c r="Y44" s="807" t="e">
        <f aca="false">IF(Y42="","",VLOOKUP(Y42,'標準様式１【記載例】シフト記号表（勤務時間帯）'!$D$6:$Z$47,23,FALSE()))</f>
        <v>#N/A</v>
      </c>
      <c r="Z44" s="807" t="str">
        <f aca="false">IF(Z42="","",VLOOKUP(Z42,'標準様式１【記載例】シフト記号表（勤務時間帯）'!$D$6:$Z$47,23,FALSE()))</f>
        <v>-</v>
      </c>
      <c r="AA44" s="808" t="str">
        <f aca="false">IF(AA42="","",VLOOKUP(AA42,'標準様式１【記載例】シフト記号表（勤務時間帯）'!$D$6:$Z$47,23,FALSE()))</f>
        <v/>
      </c>
      <c r="AB44" s="806" t="str">
        <f aca="false">IF(AB42="","",VLOOKUP(AB42,'標準様式１【記載例】シフト記号表（勤務時間帯）'!$D$6:$Z$47,23,FALSE()))</f>
        <v>-</v>
      </c>
      <c r="AC44" s="807" t="str">
        <f aca="false">IF(AC42="","",VLOOKUP(AC42,'標準様式１【記載例】シフト記号表（勤務時間帯）'!$D$6:$Z$47,23,FALSE()))</f>
        <v/>
      </c>
      <c r="AD44" s="807" t="str">
        <f aca="false">IF(AD42="","",VLOOKUP(AD42,'標準様式１【記載例】シフト記号表（勤務時間帯）'!$D$6:$Z$47,23,FALSE()))</f>
        <v>-</v>
      </c>
      <c r="AE44" s="807" t="e">
        <f aca="false">IF(AE42="","",VLOOKUP(AE42,'標準様式１【記載例】シフト記号表（勤務時間帯）'!$D$6:$Z$47,23,FALSE()))</f>
        <v>#N/A</v>
      </c>
      <c r="AF44" s="807" t="e">
        <f aca="false">IF(AF42="","",VLOOKUP(AF42,'標準様式１【記載例】シフト記号表（勤務時間帯）'!$D$6:$Z$47,23,FALSE()))</f>
        <v>#N/A</v>
      </c>
      <c r="AG44" s="807" t="str">
        <f aca="false">IF(AG42="","",VLOOKUP(AG42,'標準様式１【記載例】シフト記号表（勤務時間帯）'!$D$6:$Z$47,23,FALSE()))</f>
        <v/>
      </c>
      <c r="AH44" s="808" t="str">
        <f aca="false">IF(AH42="","",VLOOKUP(AH42,'標準様式１【記載例】シフト記号表（勤務時間帯）'!$D$6:$Z$47,23,FALSE()))</f>
        <v>-</v>
      </c>
      <c r="AI44" s="806" t="e">
        <f aca="false">IF(AI42="","",VLOOKUP(AI42,'標準様式１【記載例】シフト記号表（勤務時間帯）'!$D$6:$Z$47,23,FALSE()))</f>
        <v>#N/A</v>
      </c>
      <c r="AJ44" s="807" t="e">
        <f aca="false">IF(AJ42="","",VLOOKUP(AJ42,'標準様式１【記載例】シフト記号表（勤務時間帯）'!$D$6:$Z$47,23,FALSE()))</f>
        <v>#N/A</v>
      </c>
      <c r="AK44" s="807" t="str">
        <f aca="false">IF(AK42="","",VLOOKUP(AK42,'標準様式１【記載例】シフト記号表（勤務時間帯）'!$D$6:$Z$47,23,FALSE()))</f>
        <v/>
      </c>
      <c r="AL44" s="807" t="str">
        <f aca="false">IF(AL42="","",VLOOKUP(AL42,'標準様式１【記載例】シフト記号表（勤務時間帯）'!$D$6:$Z$47,23,FALSE()))</f>
        <v>-</v>
      </c>
      <c r="AM44" s="807" t="str">
        <f aca="false">IF(AM42="","",VLOOKUP(AM42,'標準様式１【記載例】シフト記号表（勤務時間帯）'!$D$6:$Z$47,23,FALSE()))</f>
        <v>-</v>
      </c>
      <c r="AN44" s="807" t="str">
        <f aca="false">IF(AN42="","",VLOOKUP(AN42,'標準様式１【記載例】シフト記号表（勤務時間帯）'!$D$6:$Z$47,23,FALSE()))</f>
        <v>-</v>
      </c>
      <c r="AO44" s="808" t="str">
        <f aca="false">IF(AO42="","",VLOOKUP(AO42,'標準様式１【記載例】シフト記号表（勤務時間帯）'!$D$6:$Z$47,23,FALSE()))</f>
        <v/>
      </c>
      <c r="AP44" s="806" t="e">
        <f aca="false">IF(AP42="","",VLOOKUP(AP42,'標準様式１【記載例】シフト記号表（勤務時間帯）'!$D$6:$Z$47,23,FALSE()))</f>
        <v>#N/A</v>
      </c>
      <c r="AQ44" s="807" t="e">
        <f aca="false">IF(AQ42="","",VLOOKUP(AQ42,'標準様式１【記載例】シフト記号表（勤務時間帯）'!$D$6:$Z$47,23,FALSE()))</f>
        <v>#N/A</v>
      </c>
      <c r="AR44" s="807" t="str">
        <f aca="false">IF(AR42="","",VLOOKUP(AR42,'標準様式１【記載例】シフト記号表（勤務時間帯）'!$D$6:$Z$47,23,FALSE()))</f>
        <v/>
      </c>
      <c r="AS44" s="807" t="str">
        <f aca="false">IF(AS42="","",VLOOKUP(AS42,'標準様式１【記載例】シフト記号表（勤務時間帯）'!$D$6:$Z$47,23,FALSE()))</f>
        <v>-</v>
      </c>
      <c r="AT44" s="807" t="str">
        <f aca="false">IF(AT42="","",VLOOKUP(AT42,'標準様式１【記載例】シフト記号表（勤務時間帯）'!$D$6:$Z$47,23,FALSE()))</f>
        <v/>
      </c>
      <c r="AU44" s="807" t="e">
        <f aca="false">IF(AU42="","",VLOOKUP(AU42,'標準様式１【記載例】シフト記号表（勤務時間帯）'!$D$6:$Z$47,23,FALSE()))</f>
        <v>#N/A</v>
      </c>
      <c r="AV44" s="808" t="e">
        <f aca="false">IF(AV42="","",VLOOKUP(AV42,'標準様式１【記載例】シフト記号表（勤務時間帯）'!$D$6:$Z$47,23,FALSE()))</f>
        <v>#N/A</v>
      </c>
      <c r="AW44" s="806" t="str">
        <f aca="false">IF(AW42="","",VLOOKUP(AW42,'標準様式１【記載例】シフト記号表（勤務時間帯）'!$D$6:$Z$47,23,FALSE()))</f>
        <v/>
      </c>
      <c r="AX44" s="807" t="str">
        <f aca="false">IF(AX42="","",VLOOKUP(AX42,'標準様式１【記載例】シフト記号表（勤務時間帯）'!$D$6:$Z$47,23,FALSE()))</f>
        <v/>
      </c>
      <c r="AY44" s="807" t="str">
        <f aca="false">IF(AY42="","",VLOOKUP(AY42,'標準様式１【記載例】シフト記号表（勤務時間帯）'!$D$6:$Z$47,23,FALSE()))</f>
        <v/>
      </c>
      <c r="AZ44" s="809" t="e">
        <f aca="false">IF($BC$3="４週",SUM(U44:AV44),IF($BC$3="暦月",SUM(U44:AY44),""))</f>
        <v>#N/A</v>
      </c>
      <c r="BA44" s="809"/>
      <c r="BB44" s="810" t="e">
        <f aca="false">IF($BC$3="４週",AZ44/4,IF($BC$3="暦月",(AZ44/($BC$8/7)),""))</f>
        <v>#N/A</v>
      </c>
      <c r="BC44" s="810"/>
      <c r="BD44" s="826"/>
      <c r="BE44" s="826"/>
      <c r="BF44" s="826"/>
      <c r="BG44" s="826"/>
      <c r="BH44" s="826"/>
    </row>
    <row r="45" customFormat="false" ht="20.25" hidden="false" customHeight="true" outlineLevel="0" collapsed="false">
      <c r="B45" s="811"/>
      <c r="C45" s="812" t="s">
        <v>745</v>
      </c>
      <c r="D45" s="812"/>
      <c r="E45" s="812"/>
      <c r="F45" s="788"/>
      <c r="G45" s="789"/>
      <c r="H45" s="827" t="s">
        <v>740</v>
      </c>
      <c r="I45" s="815" t="s">
        <v>752</v>
      </c>
      <c r="J45" s="815"/>
      <c r="K45" s="815"/>
      <c r="L45" s="815"/>
      <c r="M45" s="816" t="s">
        <v>753</v>
      </c>
      <c r="N45" s="816"/>
      <c r="O45" s="816"/>
      <c r="P45" s="817" t="s">
        <v>671</v>
      </c>
      <c r="Q45" s="818"/>
      <c r="R45" s="818"/>
      <c r="S45" s="819"/>
      <c r="T45" s="820"/>
      <c r="U45" s="821" t="s">
        <v>707</v>
      </c>
      <c r="V45" s="822" t="s">
        <v>700</v>
      </c>
      <c r="W45" s="822" t="s">
        <v>700</v>
      </c>
      <c r="X45" s="822"/>
      <c r="Y45" s="822"/>
      <c r="Z45" s="822" t="s">
        <v>699</v>
      </c>
      <c r="AA45" s="823" t="s">
        <v>706</v>
      </c>
      <c r="AB45" s="821" t="s">
        <v>707</v>
      </c>
      <c r="AC45" s="822"/>
      <c r="AD45" s="822"/>
      <c r="AE45" s="822" t="s">
        <v>696</v>
      </c>
      <c r="AF45" s="822" t="s">
        <v>700</v>
      </c>
      <c r="AG45" s="822" t="s">
        <v>700</v>
      </c>
      <c r="AH45" s="823" t="s">
        <v>706</v>
      </c>
      <c r="AI45" s="821" t="s">
        <v>707</v>
      </c>
      <c r="AJ45" s="822" t="s">
        <v>700</v>
      </c>
      <c r="AK45" s="822"/>
      <c r="AL45" s="822" t="s">
        <v>699</v>
      </c>
      <c r="AM45" s="822" t="s">
        <v>706</v>
      </c>
      <c r="AN45" s="822" t="s">
        <v>707</v>
      </c>
      <c r="AO45" s="823"/>
      <c r="AP45" s="821"/>
      <c r="AQ45" s="822" t="s">
        <v>706</v>
      </c>
      <c r="AR45" s="822" t="s">
        <v>707</v>
      </c>
      <c r="AS45" s="822"/>
      <c r="AT45" s="822" t="s">
        <v>696</v>
      </c>
      <c r="AU45" s="822" t="s">
        <v>699</v>
      </c>
      <c r="AV45" s="823" t="s">
        <v>706</v>
      </c>
      <c r="AW45" s="821"/>
      <c r="AX45" s="822"/>
      <c r="AY45" s="822"/>
      <c r="AZ45" s="824"/>
      <c r="BA45" s="824"/>
      <c r="BB45" s="825"/>
      <c r="BC45" s="825"/>
      <c r="BD45" s="826"/>
      <c r="BE45" s="826"/>
      <c r="BF45" s="826"/>
      <c r="BG45" s="826"/>
      <c r="BH45" s="826"/>
    </row>
    <row r="46" customFormat="false" ht="20.25" hidden="false" customHeight="true" outlineLevel="0" collapsed="false">
      <c r="B46" s="787" t="n">
        <f aca="false">B43+1</f>
        <v>9</v>
      </c>
      <c r="C46" s="812"/>
      <c r="D46" s="812"/>
      <c r="E46" s="812"/>
      <c r="F46" s="788" t="str">
        <f aca="false">C45</f>
        <v>介護従業者</v>
      </c>
      <c r="G46" s="789"/>
      <c r="H46" s="827"/>
      <c r="I46" s="815"/>
      <c r="J46" s="815"/>
      <c r="K46" s="815"/>
      <c r="L46" s="815"/>
      <c r="M46" s="816"/>
      <c r="N46" s="816"/>
      <c r="O46" s="816"/>
      <c r="P46" s="790" t="s">
        <v>672</v>
      </c>
      <c r="Q46" s="791"/>
      <c r="R46" s="791"/>
      <c r="S46" s="792"/>
      <c r="T46" s="793"/>
      <c r="U46" s="794" t="e">
        <f aca="false">IF(U45="","",VLOOKUP(U45,'標準様式１【記載例】シフト記号表（勤務時間帯）'!$D$6:$X$47,21,FALSE()))</f>
        <v>#N/A</v>
      </c>
      <c r="V46" s="795" t="e">
        <f aca="false">IF(V45="","",VLOOKUP(V45,'標準様式１【記載例】シフト記号表（勤務時間帯）'!$D$6:$X$47,21,FALSE()))</f>
        <v>#N/A</v>
      </c>
      <c r="W46" s="795" t="e">
        <f aca="false">IF(W45="","",VLOOKUP(W45,'標準様式１【記載例】シフト記号表（勤務時間帯）'!$D$6:$X$47,21,FALSE()))</f>
        <v>#N/A</v>
      </c>
      <c r="X46" s="795" t="str">
        <f aca="false">IF(X45="","",VLOOKUP(X45,'標準様式１【記載例】シフト記号表（勤務時間帯）'!$D$6:$X$47,21,FALSE()))</f>
        <v/>
      </c>
      <c r="Y46" s="795" t="str">
        <f aca="false">IF(Y45="","",VLOOKUP(Y45,'標準様式１【記載例】シフト記号表（勤務時間帯）'!$D$6:$X$47,21,FALSE()))</f>
        <v/>
      </c>
      <c r="Z46" s="795" t="e">
        <f aca="false">IF(Z45="","",VLOOKUP(Z45,'標準様式１【記載例】シフト記号表（勤務時間帯）'!$D$6:$X$47,21,FALSE()))</f>
        <v>#N/A</v>
      </c>
      <c r="AA46" s="796" t="e">
        <f aca="false">IF(AA45="","",VLOOKUP(AA45,'標準様式１【記載例】シフト記号表（勤務時間帯）'!$D$6:$X$47,21,FALSE()))</f>
        <v>#N/A</v>
      </c>
      <c r="AB46" s="794" t="e">
        <f aca="false">IF(AB45="","",VLOOKUP(AB45,'標準様式１【記載例】シフト記号表（勤務時間帯）'!$D$6:$X$47,21,FALSE()))</f>
        <v>#N/A</v>
      </c>
      <c r="AC46" s="795" t="str">
        <f aca="false">IF(AC45="","",VLOOKUP(AC45,'標準様式１【記載例】シフト記号表（勤務時間帯）'!$D$6:$X$47,21,FALSE()))</f>
        <v/>
      </c>
      <c r="AD46" s="795" t="str">
        <f aca="false">IF(AD45="","",VLOOKUP(AD45,'標準様式１【記載例】シフト記号表（勤務時間帯）'!$D$6:$X$47,21,FALSE()))</f>
        <v/>
      </c>
      <c r="AE46" s="795" t="e">
        <f aca="false">IF(AE45="","",VLOOKUP(AE45,'標準様式１【記載例】シフト記号表（勤務時間帯）'!$D$6:$X$47,21,FALSE()))</f>
        <v>#N/A</v>
      </c>
      <c r="AF46" s="795" t="e">
        <f aca="false">IF(AF45="","",VLOOKUP(AF45,'標準様式１【記載例】シフト記号表（勤務時間帯）'!$D$6:$X$47,21,FALSE()))</f>
        <v>#N/A</v>
      </c>
      <c r="AG46" s="795" t="e">
        <f aca="false">IF(AG45="","",VLOOKUP(AG45,'標準様式１【記載例】シフト記号表（勤務時間帯）'!$D$6:$X$47,21,FALSE()))</f>
        <v>#N/A</v>
      </c>
      <c r="AH46" s="796" t="e">
        <f aca="false">IF(AH45="","",VLOOKUP(AH45,'標準様式１【記載例】シフト記号表（勤務時間帯）'!$D$6:$X$47,21,FALSE()))</f>
        <v>#N/A</v>
      </c>
      <c r="AI46" s="794" t="e">
        <f aca="false">IF(AI45="","",VLOOKUP(AI45,'標準様式１【記載例】シフト記号表（勤務時間帯）'!$D$6:$X$47,21,FALSE()))</f>
        <v>#N/A</v>
      </c>
      <c r="AJ46" s="795" t="e">
        <f aca="false">IF(AJ45="","",VLOOKUP(AJ45,'標準様式１【記載例】シフト記号表（勤務時間帯）'!$D$6:$X$47,21,FALSE()))</f>
        <v>#N/A</v>
      </c>
      <c r="AK46" s="795" t="str">
        <f aca="false">IF(AK45="","",VLOOKUP(AK45,'標準様式１【記載例】シフト記号表（勤務時間帯）'!$D$6:$X$47,21,FALSE()))</f>
        <v/>
      </c>
      <c r="AL46" s="795" t="e">
        <f aca="false">IF(AL45="","",VLOOKUP(AL45,'標準様式１【記載例】シフト記号表（勤務時間帯）'!$D$6:$X$47,21,FALSE()))</f>
        <v>#N/A</v>
      </c>
      <c r="AM46" s="795" t="e">
        <f aca="false">IF(AM45="","",VLOOKUP(AM45,'標準様式１【記載例】シフト記号表（勤務時間帯）'!$D$6:$X$47,21,FALSE()))</f>
        <v>#N/A</v>
      </c>
      <c r="AN46" s="795" t="e">
        <f aca="false">IF(AN45="","",VLOOKUP(AN45,'標準様式１【記載例】シフト記号表（勤務時間帯）'!$D$6:$X$47,21,FALSE()))</f>
        <v>#N/A</v>
      </c>
      <c r="AO46" s="796" t="str">
        <f aca="false">IF(AO45="","",VLOOKUP(AO45,'標準様式１【記載例】シフト記号表（勤務時間帯）'!$D$6:$X$47,21,FALSE()))</f>
        <v/>
      </c>
      <c r="AP46" s="794" t="str">
        <f aca="false">IF(AP45="","",VLOOKUP(AP45,'標準様式１【記載例】シフト記号表（勤務時間帯）'!$D$6:$X$47,21,FALSE()))</f>
        <v/>
      </c>
      <c r="AQ46" s="795" t="e">
        <f aca="false">IF(AQ45="","",VLOOKUP(AQ45,'標準様式１【記載例】シフト記号表（勤務時間帯）'!$D$6:$X$47,21,FALSE()))</f>
        <v>#N/A</v>
      </c>
      <c r="AR46" s="795" t="e">
        <f aca="false">IF(AR45="","",VLOOKUP(AR45,'標準様式１【記載例】シフト記号表（勤務時間帯）'!$D$6:$X$47,21,FALSE()))</f>
        <v>#N/A</v>
      </c>
      <c r="AS46" s="795" t="str">
        <f aca="false">IF(AS45="","",VLOOKUP(AS45,'標準様式１【記載例】シフト記号表（勤務時間帯）'!$D$6:$X$47,21,FALSE()))</f>
        <v/>
      </c>
      <c r="AT46" s="795" t="e">
        <f aca="false">IF(AT45="","",VLOOKUP(AT45,'標準様式１【記載例】シフト記号表（勤務時間帯）'!$D$6:$X$47,21,FALSE()))</f>
        <v>#N/A</v>
      </c>
      <c r="AU46" s="795" t="e">
        <f aca="false">IF(AU45="","",VLOOKUP(AU45,'標準様式１【記載例】シフト記号表（勤務時間帯）'!$D$6:$X$47,21,FALSE()))</f>
        <v>#N/A</v>
      </c>
      <c r="AV46" s="796" t="e">
        <f aca="false">IF(AV45="","",VLOOKUP(AV45,'標準様式１【記載例】シフト記号表（勤務時間帯）'!$D$6:$X$47,21,FALSE()))</f>
        <v>#N/A</v>
      </c>
      <c r="AW46" s="794" t="str">
        <f aca="false">IF(AW45="","",VLOOKUP(AW45,'標準様式１【記載例】シフト記号表（勤務時間帯）'!$D$6:$X$47,21,FALSE()))</f>
        <v/>
      </c>
      <c r="AX46" s="795" t="str">
        <f aca="false">IF(AX45="","",VLOOKUP(AX45,'標準様式１【記載例】シフト記号表（勤務時間帯）'!$D$6:$X$47,21,FALSE()))</f>
        <v/>
      </c>
      <c r="AY46" s="795" t="str">
        <f aca="false">IF(AY45="","",VLOOKUP(AY45,'標準様式１【記載例】シフト記号表（勤務時間帯）'!$D$6:$X$47,21,FALSE()))</f>
        <v/>
      </c>
      <c r="AZ46" s="797" t="e">
        <f aca="false">IF($BC$3="４週",SUM(U46:AV46),IF($BC$3="暦月",SUM(U46:AY46),""))</f>
        <v>#N/A</v>
      </c>
      <c r="BA46" s="797"/>
      <c r="BB46" s="798" t="e">
        <f aca="false">IF($BC$3="４週",AZ46/4,IF($BC$3="暦月",(AZ46/($BC$8/7)),""))</f>
        <v>#N/A</v>
      </c>
      <c r="BC46" s="798"/>
      <c r="BD46" s="826"/>
      <c r="BE46" s="826"/>
      <c r="BF46" s="826"/>
      <c r="BG46" s="826"/>
      <c r="BH46" s="826"/>
    </row>
    <row r="47" customFormat="false" ht="20.25" hidden="false" customHeight="true" outlineLevel="0" collapsed="false">
      <c r="B47" s="799"/>
      <c r="C47" s="812"/>
      <c r="D47" s="812"/>
      <c r="E47" s="812"/>
      <c r="F47" s="800"/>
      <c r="G47" s="801" t="str">
        <f aca="false">C45</f>
        <v>介護従業者</v>
      </c>
      <c r="H47" s="827"/>
      <c r="I47" s="815"/>
      <c r="J47" s="815"/>
      <c r="K47" s="815"/>
      <c r="L47" s="815"/>
      <c r="M47" s="816"/>
      <c r="N47" s="816"/>
      <c r="O47" s="816"/>
      <c r="P47" s="802" t="s">
        <v>673</v>
      </c>
      <c r="Q47" s="803"/>
      <c r="R47" s="803"/>
      <c r="S47" s="832"/>
      <c r="T47" s="833"/>
      <c r="U47" s="806" t="e">
        <f aca="false">IF(U45="","",VLOOKUP(U45,'標準様式１【記載例】シフト記号表（勤務時間帯）'!$D$6:$Z$47,23,FALSE()))</f>
        <v>#N/A</v>
      </c>
      <c r="V47" s="807" t="str">
        <f aca="false">IF(V45="","",VLOOKUP(V45,'標準様式１【記載例】シフト記号表（勤務時間帯）'!$D$6:$Z$47,23,FALSE()))</f>
        <v>-</v>
      </c>
      <c r="W47" s="807" t="str">
        <f aca="false">IF(W45="","",VLOOKUP(W45,'標準様式１【記載例】シフト記号表（勤務時間帯）'!$D$6:$Z$47,23,FALSE()))</f>
        <v>-</v>
      </c>
      <c r="X47" s="807" t="str">
        <f aca="false">IF(X45="","",VLOOKUP(X45,'標準様式１【記載例】シフト記号表（勤務時間帯）'!$D$6:$Z$47,23,FALSE()))</f>
        <v/>
      </c>
      <c r="Y47" s="807" t="str">
        <f aca="false">IF(Y45="","",VLOOKUP(Y45,'標準様式１【記載例】シフト記号表（勤務時間帯）'!$D$6:$Z$47,23,FALSE()))</f>
        <v/>
      </c>
      <c r="Z47" s="807" t="str">
        <f aca="false">IF(Z45="","",VLOOKUP(Z45,'標準様式１【記載例】シフト記号表（勤務時間帯）'!$D$6:$Z$47,23,FALSE()))</f>
        <v>-</v>
      </c>
      <c r="AA47" s="808" t="e">
        <f aca="false">IF(AA45="","",VLOOKUP(AA45,'標準様式１【記載例】シフト記号表（勤務時間帯）'!$D$6:$Z$47,23,FALSE()))</f>
        <v>#N/A</v>
      </c>
      <c r="AB47" s="806" t="e">
        <f aca="false">IF(AB45="","",VLOOKUP(AB45,'標準様式１【記載例】シフト記号表（勤務時間帯）'!$D$6:$Z$47,23,FALSE()))</f>
        <v>#N/A</v>
      </c>
      <c r="AC47" s="807" t="str">
        <f aca="false">IF(AC45="","",VLOOKUP(AC45,'標準様式１【記載例】シフト記号表（勤務時間帯）'!$D$6:$Z$47,23,FALSE()))</f>
        <v/>
      </c>
      <c r="AD47" s="807" t="str">
        <f aca="false">IF(AD45="","",VLOOKUP(AD45,'標準様式１【記載例】シフト記号表（勤務時間帯）'!$D$6:$Z$47,23,FALSE()))</f>
        <v/>
      </c>
      <c r="AE47" s="807" t="str">
        <f aca="false">IF(AE45="","",VLOOKUP(AE45,'標準様式１【記載例】シフト記号表（勤務時間帯）'!$D$6:$Z$47,23,FALSE()))</f>
        <v>-</v>
      </c>
      <c r="AF47" s="807" t="str">
        <f aca="false">IF(AF45="","",VLOOKUP(AF45,'標準様式１【記載例】シフト記号表（勤務時間帯）'!$D$6:$Z$47,23,FALSE()))</f>
        <v>-</v>
      </c>
      <c r="AG47" s="807" t="str">
        <f aca="false">IF(AG45="","",VLOOKUP(AG45,'標準様式１【記載例】シフト記号表（勤務時間帯）'!$D$6:$Z$47,23,FALSE()))</f>
        <v>-</v>
      </c>
      <c r="AH47" s="808" t="e">
        <f aca="false">IF(AH45="","",VLOOKUP(AH45,'標準様式１【記載例】シフト記号表（勤務時間帯）'!$D$6:$Z$47,23,FALSE()))</f>
        <v>#N/A</v>
      </c>
      <c r="AI47" s="806" t="e">
        <f aca="false">IF(AI45="","",VLOOKUP(AI45,'標準様式１【記載例】シフト記号表（勤務時間帯）'!$D$6:$Z$47,23,FALSE()))</f>
        <v>#N/A</v>
      </c>
      <c r="AJ47" s="807" t="str">
        <f aca="false">IF(AJ45="","",VLOOKUP(AJ45,'標準様式１【記載例】シフト記号表（勤務時間帯）'!$D$6:$Z$47,23,FALSE()))</f>
        <v>-</v>
      </c>
      <c r="AK47" s="807" t="str">
        <f aca="false">IF(AK45="","",VLOOKUP(AK45,'標準様式１【記載例】シフト記号表（勤務時間帯）'!$D$6:$Z$47,23,FALSE()))</f>
        <v/>
      </c>
      <c r="AL47" s="807" t="str">
        <f aca="false">IF(AL45="","",VLOOKUP(AL45,'標準様式１【記載例】シフト記号表（勤務時間帯）'!$D$6:$Z$47,23,FALSE()))</f>
        <v>-</v>
      </c>
      <c r="AM47" s="807" t="e">
        <f aca="false">IF(AM45="","",VLOOKUP(AM45,'標準様式１【記載例】シフト記号表（勤務時間帯）'!$D$6:$Z$47,23,FALSE()))</f>
        <v>#N/A</v>
      </c>
      <c r="AN47" s="807" t="e">
        <f aca="false">IF(AN45="","",VLOOKUP(AN45,'標準様式１【記載例】シフト記号表（勤務時間帯）'!$D$6:$Z$47,23,FALSE()))</f>
        <v>#N/A</v>
      </c>
      <c r="AO47" s="808" t="str">
        <f aca="false">IF(AO45="","",VLOOKUP(AO45,'標準様式１【記載例】シフト記号表（勤務時間帯）'!$D$6:$Z$47,23,FALSE()))</f>
        <v/>
      </c>
      <c r="AP47" s="806" t="str">
        <f aca="false">IF(AP45="","",VLOOKUP(AP45,'標準様式１【記載例】シフト記号表（勤務時間帯）'!$D$6:$Z$47,23,FALSE()))</f>
        <v/>
      </c>
      <c r="AQ47" s="807" t="e">
        <f aca="false">IF(AQ45="","",VLOOKUP(AQ45,'標準様式１【記載例】シフト記号表（勤務時間帯）'!$D$6:$Z$47,23,FALSE()))</f>
        <v>#N/A</v>
      </c>
      <c r="AR47" s="807" t="e">
        <f aca="false">IF(AR45="","",VLOOKUP(AR45,'標準様式１【記載例】シフト記号表（勤務時間帯）'!$D$6:$Z$47,23,FALSE()))</f>
        <v>#N/A</v>
      </c>
      <c r="AS47" s="807" t="str">
        <f aca="false">IF(AS45="","",VLOOKUP(AS45,'標準様式１【記載例】シフト記号表（勤務時間帯）'!$D$6:$Z$47,23,FALSE()))</f>
        <v/>
      </c>
      <c r="AT47" s="807" t="str">
        <f aca="false">IF(AT45="","",VLOOKUP(AT45,'標準様式１【記載例】シフト記号表（勤務時間帯）'!$D$6:$Z$47,23,FALSE()))</f>
        <v>-</v>
      </c>
      <c r="AU47" s="807" t="str">
        <f aca="false">IF(AU45="","",VLOOKUP(AU45,'標準様式１【記載例】シフト記号表（勤務時間帯）'!$D$6:$Z$47,23,FALSE()))</f>
        <v>-</v>
      </c>
      <c r="AV47" s="808" t="e">
        <f aca="false">IF(AV45="","",VLOOKUP(AV45,'標準様式１【記載例】シフト記号表（勤務時間帯）'!$D$6:$Z$47,23,FALSE()))</f>
        <v>#N/A</v>
      </c>
      <c r="AW47" s="806" t="str">
        <f aca="false">IF(AW45="","",VLOOKUP(AW45,'標準様式１【記載例】シフト記号表（勤務時間帯）'!$D$6:$Z$47,23,FALSE()))</f>
        <v/>
      </c>
      <c r="AX47" s="807" t="str">
        <f aca="false">IF(AX45="","",VLOOKUP(AX45,'標準様式１【記載例】シフト記号表（勤務時間帯）'!$D$6:$Z$47,23,FALSE()))</f>
        <v/>
      </c>
      <c r="AY47" s="807" t="str">
        <f aca="false">IF(AY45="","",VLOOKUP(AY45,'標準様式１【記載例】シフト記号表（勤務時間帯）'!$D$6:$Z$47,23,FALSE()))</f>
        <v/>
      </c>
      <c r="AZ47" s="809" t="e">
        <f aca="false">IF($BC$3="４週",SUM(U47:AV47),IF($BC$3="暦月",SUM(U47:AY47),""))</f>
        <v>#N/A</v>
      </c>
      <c r="BA47" s="809"/>
      <c r="BB47" s="810" t="e">
        <f aca="false">IF($BC$3="４週",AZ47/4,IF($BC$3="暦月",(AZ47/($BC$8/7)),""))</f>
        <v>#N/A</v>
      </c>
      <c r="BC47" s="810"/>
      <c r="BD47" s="826"/>
      <c r="BE47" s="826"/>
      <c r="BF47" s="826"/>
      <c r="BG47" s="826"/>
      <c r="BH47" s="826"/>
    </row>
    <row r="48" customFormat="false" ht="20.25" hidden="false" customHeight="true" outlineLevel="0" collapsed="false">
      <c r="B48" s="811"/>
      <c r="C48" s="812" t="s">
        <v>745</v>
      </c>
      <c r="D48" s="812"/>
      <c r="E48" s="812"/>
      <c r="F48" s="788"/>
      <c r="G48" s="789"/>
      <c r="H48" s="827" t="s">
        <v>754</v>
      </c>
      <c r="I48" s="815" t="s">
        <v>536</v>
      </c>
      <c r="J48" s="815"/>
      <c r="K48" s="815"/>
      <c r="L48" s="815"/>
      <c r="M48" s="816" t="s">
        <v>755</v>
      </c>
      <c r="N48" s="816"/>
      <c r="O48" s="816"/>
      <c r="P48" s="817" t="s">
        <v>671</v>
      </c>
      <c r="Q48" s="828"/>
      <c r="R48" s="828"/>
      <c r="S48" s="829"/>
      <c r="T48" s="834"/>
      <c r="U48" s="821"/>
      <c r="V48" s="822"/>
      <c r="W48" s="822"/>
      <c r="X48" s="822" t="s">
        <v>696</v>
      </c>
      <c r="Y48" s="822" t="s">
        <v>696</v>
      </c>
      <c r="Z48" s="822"/>
      <c r="AA48" s="823"/>
      <c r="AB48" s="821"/>
      <c r="AC48" s="822"/>
      <c r="AD48" s="822"/>
      <c r="AE48" s="822" t="s">
        <v>696</v>
      </c>
      <c r="AF48" s="822" t="s">
        <v>696</v>
      </c>
      <c r="AG48" s="822"/>
      <c r="AH48" s="823"/>
      <c r="AI48" s="821"/>
      <c r="AJ48" s="822"/>
      <c r="AK48" s="822"/>
      <c r="AL48" s="822" t="s">
        <v>696</v>
      </c>
      <c r="AM48" s="822" t="s">
        <v>696</v>
      </c>
      <c r="AN48" s="822"/>
      <c r="AO48" s="823"/>
      <c r="AP48" s="821"/>
      <c r="AQ48" s="822"/>
      <c r="AR48" s="822"/>
      <c r="AS48" s="822" t="s">
        <v>696</v>
      </c>
      <c r="AT48" s="822" t="s">
        <v>696</v>
      </c>
      <c r="AU48" s="822"/>
      <c r="AV48" s="823"/>
      <c r="AW48" s="821"/>
      <c r="AX48" s="822"/>
      <c r="AY48" s="822"/>
      <c r="AZ48" s="824"/>
      <c r="BA48" s="824"/>
      <c r="BB48" s="825"/>
      <c r="BC48" s="825"/>
      <c r="BD48" s="826"/>
      <c r="BE48" s="826"/>
      <c r="BF48" s="826"/>
      <c r="BG48" s="826"/>
      <c r="BH48" s="826"/>
    </row>
    <row r="49" customFormat="false" ht="20.25" hidden="false" customHeight="true" outlineLevel="0" collapsed="false">
      <c r="B49" s="787" t="n">
        <f aca="false">B46+1</f>
        <v>10</v>
      </c>
      <c r="C49" s="812"/>
      <c r="D49" s="812"/>
      <c r="E49" s="812"/>
      <c r="F49" s="788" t="str">
        <f aca="false">C48</f>
        <v>介護従業者</v>
      </c>
      <c r="G49" s="789"/>
      <c r="H49" s="827"/>
      <c r="I49" s="815"/>
      <c r="J49" s="815"/>
      <c r="K49" s="815"/>
      <c r="L49" s="815"/>
      <c r="M49" s="816"/>
      <c r="N49" s="816"/>
      <c r="O49" s="816"/>
      <c r="P49" s="790" t="s">
        <v>672</v>
      </c>
      <c r="Q49" s="791"/>
      <c r="R49" s="791"/>
      <c r="S49" s="792"/>
      <c r="T49" s="793"/>
      <c r="U49" s="794" t="str">
        <f aca="false">IF(U48="","",VLOOKUP(U48,'標準様式１【記載例】シフト記号表（勤務時間帯）'!$D$6:$X$47,21,FALSE()))</f>
        <v/>
      </c>
      <c r="V49" s="795" t="str">
        <f aca="false">IF(V48="","",VLOOKUP(V48,'標準様式１【記載例】シフト記号表（勤務時間帯）'!$D$6:$X$47,21,FALSE()))</f>
        <v/>
      </c>
      <c r="W49" s="795" t="str">
        <f aca="false">IF(W48="","",VLOOKUP(W48,'標準様式１【記載例】シフト記号表（勤務時間帯）'!$D$6:$X$47,21,FALSE()))</f>
        <v/>
      </c>
      <c r="X49" s="795" t="e">
        <f aca="false">IF(X48="","",VLOOKUP(X48,'標準様式１【記載例】シフト記号表（勤務時間帯）'!$D$6:$X$47,21,FALSE()))</f>
        <v>#N/A</v>
      </c>
      <c r="Y49" s="795" t="e">
        <f aca="false">IF(Y48="","",VLOOKUP(Y48,'標準様式１【記載例】シフト記号表（勤務時間帯）'!$D$6:$X$47,21,FALSE()))</f>
        <v>#N/A</v>
      </c>
      <c r="Z49" s="795" t="str">
        <f aca="false">IF(Z48="","",VLOOKUP(Z48,'標準様式１【記載例】シフト記号表（勤務時間帯）'!$D$6:$X$47,21,FALSE()))</f>
        <v/>
      </c>
      <c r="AA49" s="796" t="str">
        <f aca="false">IF(AA48="","",VLOOKUP(AA48,'標準様式１【記載例】シフト記号表（勤務時間帯）'!$D$6:$X$47,21,FALSE()))</f>
        <v/>
      </c>
      <c r="AB49" s="794" t="str">
        <f aca="false">IF(AB48="","",VLOOKUP(AB48,'標準様式１【記載例】シフト記号表（勤務時間帯）'!$D$6:$X$47,21,FALSE()))</f>
        <v/>
      </c>
      <c r="AC49" s="795" t="str">
        <f aca="false">IF(AC48="","",VLOOKUP(AC48,'標準様式１【記載例】シフト記号表（勤務時間帯）'!$D$6:$X$47,21,FALSE()))</f>
        <v/>
      </c>
      <c r="AD49" s="795" t="str">
        <f aca="false">IF(AD48="","",VLOOKUP(AD48,'標準様式１【記載例】シフト記号表（勤務時間帯）'!$D$6:$X$47,21,FALSE()))</f>
        <v/>
      </c>
      <c r="AE49" s="795" t="e">
        <f aca="false">IF(AE48="","",VLOOKUP(AE48,'標準様式１【記載例】シフト記号表（勤務時間帯）'!$D$6:$X$47,21,FALSE()))</f>
        <v>#N/A</v>
      </c>
      <c r="AF49" s="795" t="e">
        <f aca="false">IF(AF48="","",VLOOKUP(AF48,'標準様式１【記載例】シフト記号表（勤務時間帯）'!$D$6:$X$47,21,FALSE()))</f>
        <v>#N/A</v>
      </c>
      <c r="AG49" s="795" t="str">
        <f aca="false">IF(AG48="","",VLOOKUP(AG48,'標準様式１【記載例】シフト記号表（勤務時間帯）'!$D$6:$X$47,21,FALSE()))</f>
        <v/>
      </c>
      <c r="AH49" s="796" t="str">
        <f aca="false">IF(AH48="","",VLOOKUP(AH48,'標準様式１【記載例】シフト記号表（勤務時間帯）'!$D$6:$X$47,21,FALSE()))</f>
        <v/>
      </c>
      <c r="AI49" s="794" t="str">
        <f aca="false">IF(AI48="","",VLOOKUP(AI48,'標準様式１【記載例】シフト記号表（勤務時間帯）'!$D$6:$X$47,21,FALSE()))</f>
        <v/>
      </c>
      <c r="AJ49" s="795" t="str">
        <f aca="false">IF(AJ48="","",VLOOKUP(AJ48,'標準様式１【記載例】シフト記号表（勤務時間帯）'!$D$6:$X$47,21,FALSE()))</f>
        <v/>
      </c>
      <c r="AK49" s="795" t="str">
        <f aca="false">IF(AK48="","",VLOOKUP(AK48,'標準様式１【記載例】シフト記号表（勤務時間帯）'!$D$6:$X$47,21,FALSE()))</f>
        <v/>
      </c>
      <c r="AL49" s="795" t="e">
        <f aca="false">IF(AL48="","",VLOOKUP(AL48,'標準様式１【記載例】シフト記号表（勤務時間帯）'!$D$6:$X$47,21,FALSE()))</f>
        <v>#N/A</v>
      </c>
      <c r="AM49" s="795" t="e">
        <f aca="false">IF(AM48="","",VLOOKUP(AM48,'標準様式１【記載例】シフト記号表（勤務時間帯）'!$D$6:$X$47,21,FALSE()))</f>
        <v>#N/A</v>
      </c>
      <c r="AN49" s="795" t="str">
        <f aca="false">IF(AN48="","",VLOOKUP(AN48,'標準様式１【記載例】シフト記号表（勤務時間帯）'!$D$6:$X$47,21,FALSE()))</f>
        <v/>
      </c>
      <c r="AO49" s="796" t="str">
        <f aca="false">IF(AO48="","",VLOOKUP(AO48,'標準様式１【記載例】シフト記号表（勤務時間帯）'!$D$6:$X$47,21,FALSE()))</f>
        <v/>
      </c>
      <c r="AP49" s="794" t="str">
        <f aca="false">IF(AP48="","",VLOOKUP(AP48,'標準様式１【記載例】シフト記号表（勤務時間帯）'!$D$6:$X$47,21,FALSE()))</f>
        <v/>
      </c>
      <c r="AQ49" s="795" t="str">
        <f aca="false">IF(AQ48="","",VLOOKUP(AQ48,'標準様式１【記載例】シフト記号表（勤務時間帯）'!$D$6:$X$47,21,FALSE()))</f>
        <v/>
      </c>
      <c r="AR49" s="795" t="str">
        <f aca="false">IF(AR48="","",VLOOKUP(AR48,'標準様式１【記載例】シフト記号表（勤務時間帯）'!$D$6:$X$47,21,FALSE()))</f>
        <v/>
      </c>
      <c r="AS49" s="795" t="e">
        <f aca="false">IF(AS48="","",VLOOKUP(AS48,'標準様式１【記載例】シフト記号表（勤務時間帯）'!$D$6:$X$47,21,FALSE()))</f>
        <v>#N/A</v>
      </c>
      <c r="AT49" s="795" t="e">
        <f aca="false">IF(AT48="","",VLOOKUP(AT48,'標準様式１【記載例】シフト記号表（勤務時間帯）'!$D$6:$X$47,21,FALSE()))</f>
        <v>#N/A</v>
      </c>
      <c r="AU49" s="795" t="str">
        <f aca="false">IF(AU48="","",VLOOKUP(AU48,'標準様式１【記載例】シフト記号表（勤務時間帯）'!$D$6:$X$47,21,FALSE()))</f>
        <v/>
      </c>
      <c r="AV49" s="796" t="str">
        <f aca="false">IF(AV48="","",VLOOKUP(AV48,'標準様式１【記載例】シフト記号表（勤務時間帯）'!$D$6:$X$47,21,FALSE()))</f>
        <v/>
      </c>
      <c r="AW49" s="794" t="str">
        <f aca="false">IF(AW48="","",VLOOKUP(AW48,'標準様式１【記載例】シフト記号表（勤務時間帯）'!$D$6:$X$47,21,FALSE()))</f>
        <v/>
      </c>
      <c r="AX49" s="795" t="str">
        <f aca="false">IF(AX48="","",VLOOKUP(AX48,'標準様式１【記載例】シフト記号表（勤務時間帯）'!$D$6:$X$47,21,FALSE()))</f>
        <v/>
      </c>
      <c r="AY49" s="795" t="str">
        <f aca="false">IF(AY48="","",VLOOKUP(AY48,'標準様式１【記載例】シフト記号表（勤務時間帯）'!$D$6:$X$47,21,FALSE()))</f>
        <v/>
      </c>
      <c r="AZ49" s="797" t="e">
        <f aca="false">IF($BC$3="４週",SUM(U49:AV49),IF($BC$3="暦月",SUM(U49:AY49),""))</f>
        <v>#N/A</v>
      </c>
      <c r="BA49" s="797"/>
      <c r="BB49" s="798" t="e">
        <f aca="false">IF($BC$3="４週",AZ49/4,IF($BC$3="暦月",(AZ49/($BC$8/7)),""))</f>
        <v>#N/A</v>
      </c>
      <c r="BC49" s="798"/>
      <c r="BD49" s="826"/>
      <c r="BE49" s="826"/>
      <c r="BF49" s="826"/>
      <c r="BG49" s="826"/>
      <c r="BH49" s="826"/>
    </row>
    <row r="50" customFormat="false" ht="20.25" hidden="false" customHeight="true" outlineLevel="0" collapsed="false">
      <c r="B50" s="799"/>
      <c r="C50" s="812"/>
      <c r="D50" s="812"/>
      <c r="E50" s="812"/>
      <c r="F50" s="800"/>
      <c r="G50" s="801" t="str">
        <f aca="false">C48</f>
        <v>介護従業者</v>
      </c>
      <c r="H50" s="827"/>
      <c r="I50" s="815"/>
      <c r="J50" s="815"/>
      <c r="K50" s="815"/>
      <c r="L50" s="815"/>
      <c r="M50" s="816"/>
      <c r="N50" s="816"/>
      <c r="O50" s="816"/>
      <c r="P50" s="835" t="s">
        <v>673</v>
      </c>
      <c r="Q50" s="836"/>
      <c r="R50" s="836"/>
      <c r="S50" s="837"/>
      <c r="T50" s="838"/>
      <c r="U50" s="806" t="str">
        <f aca="false">IF(U48="","",VLOOKUP(U48,'標準様式１【記載例】シフト記号表（勤務時間帯）'!$D$6:$Z$47,23,FALSE()))</f>
        <v/>
      </c>
      <c r="V50" s="807" t="str">
        <f aca="false">IF(V48="","",VLOOKUP(V48,'標準様式１【記載例】シフト記号表（勤務時間帯）'!$D$6:$Z$47,23,FALSE()))</f>
        <v/>
      </c>
      <c r="W50" s="807" t="str">
        <f aca="false">IF(W48="","",VLOOKUP(W48,'標準様式１【記載例】シフト記号表（勤務時間帯）'!$D$6:$Z$47,23,FALSE()))</f>
        <v/>
      </c>
      <c r="X50" s="807" t="str">
        <f aca="false">IF(X48="","",VLOOKUP(X48,'標準様式１【記載例】シフト記号表（勤務時間帯）'!$D$6:$Z$47,23,FALSE()))</f>
        <v>-</v>
      </c>
      <c r="Y50" s="807" t="str">
        <f aca="false">IF(Y48="","",VLOOKUP(Y48,'標準様式１【記載例】シフト記号表（勤務時間帯）'!$D$6:$Z$47,23,FALSE()))</f>
        <v>-</v>
      </c>
      <c r="Z50" s="807" t="str">
        <f aca="false">IF(Z48="","",VLOOKUP(Z48,'標準様式１【記載例】シフト記号表（勤務時間帯）'!$D$6:$Z$47,23,FALSE()))</f>
        <v/>
      </c>
      <c r="AA50" s="808" t="str">
        <f aca="false">IF(AA48="","",VLOOKUP(AA48,'標準様式１【記載例】シフト記号表（勤務時間帯）'!$D$6:$Z$47,23,FALSE()))</f>
        <v/>
      </c>
      <c r="AB50" s="806" t="str">
        <f aca="false">IF(AB48="","",VLOOKUP(AB48,'標準様式１【記載例】シフト記号表（勤務時間帯）'!$D$6:$Z$47,23,FALSE()))</f>
        <v/>
      </c>
      <c r="AC50" s="807" t="str">
        <f aca="false">IF(AC48="","",VLOOKUP(AC48,'標準様式１【記載例】シフト記号表（勤務時間帯）'!$D$6:$Z$47,23,FALSE()))</f>
        <v/>
      </c>
      <c r="AD50" s="807" t="str">
        <f aca="false">IF(AD48="","",VLOOKUP(AD48,'標準様式１【記載例】シフト記号表（勤務時間帯）'!$D$6:$Z$47,23,FALSE()))</f>
        <v/>
      </c>
      <c r="AE50" s="807" t="str">
        <f aca="false">IF(AE48="","",VLOOKUP(AE48,'標準様式１【記載例】シフト記号表（勤務時間帯）'!$D$6:$Z$47,23,FALSE()))</f>
        <v>-</v>
      </c>
      <c r="AF50" s="807" t="str">
        <f aca="false">IF(AF48="","",VLOOKUP(AF48,'標準様式１【記載例】シフト記号表（勤務時間帯）'!$D$6:$Z$47,23,FALSE()))</f>
        <v>-</v>
      </c>
      <c r="AG50" s="807" t="str">
        <f aca="false">IF(AG48="","",VLOOKUP(AG48,'標準様式１【記載例】シフト記号表（勤務時間帯）'!$D$6:$Z$47,23,FALSE()))</f>
        <v/>
      </c>
      <c r="AH50" s="808" t="str">
        <f aca="false">IF(AH48="","",VLOOKUP(AH48,'標準様式１【記載例】シフト記号表（勤務時間帯）'!$D$6:$Z$47,23,FALSE()))</f>
        <v/>
      </c>
      <c r="AI50" s="806" t="str">
        <f aca="false">IF(AI48="","",VLOOKUP(AI48,'標準様式１【記載例】シフト記号表（勤務時間帯）'!$D$6:$Z$47,23,FALSE()))</f>
        <v/>
      </c>
      <c r="AJ50" s="807" t="str">
        <f aca="false">IF(AJ48="","",VLOOKUP(AJ48,'標準様式１【記載例】シフト記号表（勤務時間帯）'!$D$6:$Z$47,23,FALSE()))</f>
        <v/>
      </c>
      <c r="AK50" s="807" t="str">
        <f aca="false">IF(AK48="","",VLOOKUP(AK48,'標準様式１【記載例】シフト記号表（勤務時間帯）'!$D$6:$Z$47,23,FALSE()))</f>
        <v/>
      </c>
      <c r="AL50" s="807" t="str">
        <f aca="false">IF(AL48="","",VLOOKUP(AL48,'標準様式１【記載例】シフト記号表（勤務時間帯）'!$D$6:$Z$47,23,FALSE()))</f>
        <v>-</v>
      </c>
      <c r="AM50" s="807" t="str">
        <f aca="false">IF(AM48="","",VLOOKUP(AM48,'標準様式１【記載例】シフト記号表（勤務時間帯）'!$D$6:$Z$47,23,FALSE()))</f>
        <v>-</v>
      </c>
      <c r="AN50" s="807" t="str">
        <f aca="false">IF(AN48="","",VLOOKUP(AN48,'標準様式１【記載例】シフト記号表（勤務時間帯）'!$D$6:$Z$47,23,FALSE()))</f>
        <v/>
      </c>
      <c r="AO50" s="808" t="str">
        <f aca="false">IF(AO48="","",VLOOKUP(AO48,'標準様式１【記載例】シフト記号表（勤務時間帯）'!$D$6:$Z$47,23,FALSE()))</f>
        <v/>
      </c>
      <c r="AP50" s="806" t="str">
        <f aca="false">IF(AP48="","",VLOOKUP(AP48,'標準様式１【記載例】シフト記号表（勤務時間帯）'!$D$6:$Z$47,23,FALSE()))</f>
        <v/>
      </c>
      <c r="AQ50" s="807" t="str">
        <f aca="false">IF(AQ48="","",VLOOKUP(AQ48,'標準様式１【記載例】シフト記号表（勤務時間帯）'!$D$6:$Z$47,23,FALSE()))</f>
        <v/>
      </c>
      <c r="AR50" s="807" t="str">
        <f aca="false">IF(AR48="","",VLOOKUP(AR48,'標準様式１【記載例】シフト記号表（勤務時間帯）'!$D$6:$Z$47,23,FALSE()))</f>
        <v/>
      </c>
      <c r="AS50" s="807" t="str">
        <f aca="false">IF(AS48="","",VLOOKUP(AS48,'標準様式１【記載例】シフト記号表（勤務時間帯）'!$D$6:$Z$47,23,FALSE()))</f>
        <v>-</v>
      </c>
      <c r="AT50" s="807" t="str">
        <f aca="false">IF(AT48="","",VLOOKUP(AT48,'標準様式１【記載例】シフト記号表（勤務時間帯）'!$D$6:$Z$47,23,FALSE()))</f>
        <v>-</v>
      </c>
      <c r="AU50" s="807" t="str">
        <f aca="false">IF(AU48="","",VLOOKUP(AU48,'標準様式１【記載例】シフト記号表（勤務時間帯）'!$D$6:$Z$47,23,FALSE()))</f>
        <v/>
      </c>
      <c r="AV50" s="808" t="str">
        <f aca="false">IF(AV48="","",VLOOKUP(AV48,'標準様式１【記載例】シフト記号表（勤務時間帯）'!$D$6:$Z$47,23,FALSE()))</f>
        <v/>
      </c>
      <c r="AW50" s="806" t="str">
        <f aca="false">IF(AW48="","",VLOOKUP(AW48,'標準様式１【記載例】シフト記号表（勤務時間帯）'!$D$6:$Z$47,23,FALSE()))</f>
        <v/>
      </c>
      <c r="AX50" s="807" t="str">
        <f aca="false">IF(AX48="","",VLOOKUP(AX48,'標準様式１【記載例】シフト記号表（勤務時間帯）'!$D$6:$Z$47,23,FALSE()))</f>
        <v/>
      </c>
      <c r="AY50" s="807" t="str">
        <f aca="false">IF(AY48="","",VLOOKUP(AY48,'標準様式１【記載例】シフト記号表（勤務時間帯）'!$D$6:$Z$47,23,FALSE()))</f>
        <v/>
      </c>
      <c r="AZ50" s="809" t="n">
        <f aca="false">IF($BC$3="４週",SUM(U50:AV50),IF($BC$3="暦月",SUM(U50:AY50),""))</f>
        <v>0</v>
      </c>
      <c r="BA50" s="809"/>
      <c r="BB50" s="810" t="n">
        <f aca="false">IF($BC$3="４週",AZ50/4,IF($BC$3="暦月",(AZ50/($BC$8/7)),""))</f>
        <v>0</v>
      </c>
      <c r="BC50" s="810"/>
      <c r="BD50" s="826"/>
      <c r="BE50" s="826"/>
      <c r="BF50" s="826"/>
      <c r="BG50" s="826"/>
      <c r="BH50" s="826"/>
    </row>
    <row r="51" customFormat="false" ht="20.25" hidden="false" customHeight="true" outlineLevel="0" collapsed="false">
      <c r="B51" s="811"/>
      <c r="C51" s="812" t="s">
        <v>745</v>
      </c>
      <c r="D51" s="812"/>
      <c r="E51" s="812"/>
      <c r="F51" s="788"/>
      <c r="G51" s="789"/>
      <c r="H51" s="827" t="s">
        <v>754</v>
      </c>
      <c r="I51" s="815" t="s">
        <v>536</v>
      </c>
      <c r="J51" s="815"/>
      <c r="K51" s="815"/>
      <c r="L51" s="815"/>
      <c r="M51" s="816" t="s">
        <v>756</v>
      </c>
      <c r="N51" s="816"/>
      <c r="O51" s="816"/>
      <c r="P51" s="817" t="s">
        <v>671</v>
      </c>
      <c r="Q51" s="828"/>
      <c r="R51" s="828"/>
      <c r="S51" s="829"/>
      <c r="T51" s="834"/>
      <c r="U51" s="821"/>
      <c r="V51" s="822"/>
      <c r="W51" s="822"/>
      <c r="X51" s="822" t="s">
        <v>703</v>
      </c>
      <c r="Y51" s="822"/>
      <c r="Z51" s="822" t="s">
        <v>703</v>
      </c>
      <c r="AA51" s="823" t="s">
        <v>703</v>
      </c>
      <c r="AB51" s="821"/>
      <c r="AC51" s="822"/>
      <c r="AD51" s="822"/>
      <c r="AE51" s="822" t="s">
        <v>703</v>
      </c>
      <c r="AF51" s="822"/>
      <c r="AG51" s="822" t="s">
        <v>703</v>
      </c>
      <c r="AH51" s="823" t="s">
        <v>703</v>
      </c>
      <c r="AI51" s="821"/>
      <c r="AJ51" s="822"/>
      <c r="AK51" s="822"/>
      <c r="AL51" s="822" t="s">
        <v>703</v>
      </c>
      <c r="AM51" s="822"/>
      <c r="AN51" s="822" t="s">
        <v>703</v>
      </c>
      <c r="AO51" s="823" t="s">
        <v>703</v>
      </c>
      <c r="AP51" s="821"/>
      <c r="AQ51" s="822"/>
      <c r="AR51" s="822"/>
      <c r="AS51" s="822" t="s">
        <v>703</v>
      </c>
      <c r="AT51" s="822"/>
      <c r="AU51" s="822" t="s">
        <v>703</v>
      </c>
      <c r="AV51" s="823" t="s">
        <v>703</v>
      </c>
      <c r="AW51" s="821"/>
      <c r="AX51" s="822"/>
      <c r="AY51" s="822"/>
      <c r="AZ51" s="824"/>
      <c r="BA51" s="824"/>
      <c r="BB51" s="825"/>
      <c r="BC51" s="825"/>
      <c r="BD51" s="826"/>
      <c r="BE51" s="826"/>
      <c r="BF51" s="826"/>
      <c r="BG51" s="826"/>
      <c r="BH51" s="826"/>
    </row>
    <row r="52" customFormat="false" ht="20.25" hidden="false" customHeight="true" outlineLevel="0" collapsed="false">
      <c r="B52" s="787" t="n">
        <f aca="false">B49+1</f>
        <v>11</v>
      </c>
      <c r="C52" s="812"/>
      <c r="D52" s="812"/>
      <c r="E52" s="812"/>
      <c r="F52" s="788" t="str">
        <f aca="false">C51</f>
        <v>介護従業者</v>
      </c>
      <c r="G52" s="789"/>
      <c r="H52" s="827"/>
      <c r="I52" s="815"/>
      <c r="J52" s="815"/>
      <c r="K52" s="815"/>
      <c r="L52" s="815"/>
      <c r="M52" s="816"/>
      <c r="N52" s="816"/>
      <c r="O52" s="816"/>
      <c r="P52" s="790" t="s">
        <v>672</v>
      </c>
      <c r="Q52" s="791"/>
      <c r="R52" s="791"/>
      <c r="S52" s="792"/>
      <c r="T52" s="793"/>
      <c r="U52" s="794" t="str">
        <f aca="false">IF(U51="","",VLOOKUP(U51,'標準様式１【記載例】シフト記号表（勤務時間帯）'!$D$6:$X$47,21,FALSE()))</f>
        <v/>
      </c>
      <c r="V52" s="795" t="str">
        <f aca="false">IF(V51="","",VLOOKUP(V51,'標準様式１【記載例】シフト記号表（勤務時間帯）'!$D$6:$X$47,21,FALSE()))</f>
        <v/>
      </c>
      <c r="W52" s="795" t="str">
        <f aca="false">IF(W51="","",VLOOKUP(W51,'標準様式１【記載例】シフト記号表（勤務時間帯）'!$D$6:$X$47,21,FALSE()))</f>
        <v/>
      </c>
      <c r="X52" s="795" t="e">
        <f aca="false">IF(X51="","",VLOOKUP(X51,'標準様式１【記載例】シフト記号表（勤務時間帯）'!$D$6:$X$47,21,FALSE()))</f>
        <v>#N/A</v>
      </c>
      <c r="Y52" s="795" t="str">
        <f aca="false">IF(Y51="","",VLOOKUP(Y51,'標準様式１【記載例】シフト記号表（勤務時間帯）'!$D$6:$X$47,21,FALSE()))</f>
        <v/>
      </c>
      <c r="Z52" s="795" t="e">
        <f aca="false">IF(Z51="","",VLOOKUP(Z51,'標準様式１【記載例】シフト記号表（勤務時間帯）'!$D$6:$X$47,21,FALSE()))</f>
        <v>#N/A</v>
      </c>
      <c r="AA52" s="796" t="e">
        <f aca="false">IF(AA51="","",VLOOKUP(AA51,'標準様式１【記載例】シフト記号表（勤務時間帯）'!$D$6:$X$47,21,FALSE()))</f>
        <v>#N/A</v>
      </c>
      <c r="AB52" s="794" t="str">
        <f aca="false">IF(AB51="","",VLOOKUP(AB51,'標準様式１【記載例】シフト記号表（勤務時間帯）'!$D$6:$X$47,21,FALSE()))</f>
        <v/>
      </c>
      <c r="AC52" s="795" t="str">
        <f aca="false">IF(AC51="","",VLOOKUP(AC51,'標準様式１【記載例】シフト記号表（勤務時間帯）'!$D$6:$X$47,21,FALSE()))</f>
        <v/>
      </c>
      <c r="AD52" s="795" t="str">
        <f aca="false">IF(AD51="","",VLOOKUP(AD51,'標準様式１【記載例】シフト記号表（勤務時間帯）'!$D$6:$X$47,21,FALSE()))</f>
        <v/>
      </c>
      <c r="AE52" s="795" t="e">
        <f aca="false">IF(AE51="","",VLOOKUP(AE51,'標準様式１【記載例】シフト記号表（勤務時間帯）'!$D$6:$X$47,21,FALSE()))</f>
        <v>#N/A</v>
      </c>
      <c r="AF52" s="795" t="str">
        <f aca="false">IF(AF51="","",VLOOKUP(AF51,'標準様式１【記載例】シフト記号表（勤務時間帯）'!$D$6:$X$47,21,FALSE()))</f>
        <v/>
      </c>
      <c r="AG52" s="795" t="e">
        <f aca="false">IF(AG51="","",VLOOKUP(AG51,'標準様式１【記載例】シフト記号表（勤務時間帯）'!$D$6:$X$47,21,FALSE()))</f>
        <v>#N/A</v>
      </c>
      <c r="AH52" s="796" t="e">
        <f aca="false">IF(AH51="","",VLOOKUP(AH51,'標準様式１【記載例】シフト記号表（勤務時間帯）'!$D$6:$X$47,21,FALSE()))</f>
        <v>#N/A</v>
      </c>
      <c r="AI52" s="794" t="str">
        <f aca="false">IF(AI51="","",VLOOKUP(AI51,'標準様式１【記載例】シフト記号表（勤務時間帯）'!$D$6:$X$47,21,FALSE()))</f>
        <v/>
      </c>
      <c r="AJ52" s="795" t="str">
        <f aca="false">IF(AJ51="","",VLOOKUP(AJ51,'標準様式１【記載例】シフト記号表（勤務時間帯）'!$D$6:$X$47,21,FALSE()))</f>
        <v/>
      </c>
      <c r="AK52" s="795" t="str">
        <f aca="false">IF(AK51="","",VLOOKUP(AK51,'標準様式１【記載例】シフト記号表（勤務時間帯）'!$D$6:$X$47,21,FALSE()))</f>
        <v/>
      </c>
      <c r="AL52" s="795" t="e">
        <f aca="false">IF(AL51="","",VLOOKUP(AL51,'標準様式１【記載例】シフト記号表（勤務時間帯）'!$D$6:$X$47,21,FALSE()))</f>
        <v>#N/A</v>
      </c>
      <c r="AM52" s="795" t="str">
        <f aca="false">IF(AM51="","",VLOOKUP(AM51,'標準様式１【記載例】シフト記号表（勤務時間帯）'!$D$6:$X$47,21,FALSE()))</f>
        <v/>
      </c>
      <c r="AN52" s="795" t="e">
        <f aca="false">IF(AN51="","",VLOOKUP(AN51,'標準様式１【記載例】シフト記号表（勤務時間帯）'!$D$6:$X$47,21,FALSE()))</f>
        <v>#N/A</v>
      </c>
      <c r="AO52" s="796" t="e">
        <f aca="false">IF(AO51="","",VLOOKUP(AO51,'標準様式１【記載例】シフト記号表（勤務時間帯）'!$D$6:$X$47,21,FALSE()))</f>
        <v>#N/A</v>
      </c>
      <c r="AP52" s="794" t="str">
        <f aca="false">IF(AP51="","",VLOOKUP(AP51,'標準様式１【記載例】シフト記号表（勤務時間帯）'!$D$6:$X$47,21,FALSE()))</f>
        <v/>
      </c>
      <c r="AQ52" s="795" t="str">
        <f aca="false">IF(AQ51="","",VLOOKUP(AQ51,'標準様式１【記載例】シフト記号表（勤務時間帯）'!$D$6:$X$47,21,FALSE()))</f>
        <v/>
      </c>
      <c r="AR52" s="795" t="str">
        <f aca="false">IF(AR51="","",VLOOKUP(AR51,'標準様式１【記載例】シフト記号表（勤務時間帯）'!$D$6:$X$47,21,FALSE()))</f>
        <v/>
      </c>
      <c r="AS52" s="795" t="e">
        <f aca="false">IF(AS51="","",VLOOKUP(AS51,'標準様式１【記載例】シフト記号表（勤務時間帯）'!$D$6:$X$47,21,FALSE()))</f>
        <v>#N/A</v>
      </c>
      <c r="AT52" s="795" t="str">
        <f aca="false">IF(AT51="","",VLOOKUP(AT51,'標準様式１【記載例】シフト記号表（勤務時間帯）'!$D$6:$X$47,21,FALSE()))</f>
        <v/>
      </c>
      <c r="AU52" s="795" t="e">
        <f aca="false">IF(AU51="","",VLOOKUP(AU51,'標準様式１【記載例】シフト記号表（勤務時間帯）'!$D$6:$X$47,21,FALSE()))</f>
        <v>#N/A</v>
      </c>
      <c r="AV52" s="796" t="e">
        <f aca="false">IF(AV51="","",VLOOKUP(AV51,'標準様式１【記載例】シフト記号表（勤務時間帯）'!$D$6:$X$47,21,FALSE()))</f>
        <v>#N/A</v>
      </c>
      <c r="AW52" s="794" t="str">
        <f aca="false">IF(AW51="","",VLOOKUP(AW51,'標準様式１【記載例】シフト記号表（勤務時間帯）'!$D$6:$X$47,21,FALSE()))</f>
        <v/>
      </c>
      <c r="AX52" s="795" t="str">
        <f aca="false">IF(AX51="","",VLOOKUP(AX51,'標準様式１【記載例】シフト記号表（勤務時間帯）'!$D$6:$X$47,21,FALSE()))</f>
        <v/>
      </c>
      <c r="AY52" s="795" t="str">
        <f aca="false">IF(AY51="","",VLOOKUP(AY51,'標準様式１【記載例】シフト記号表（勤務時間帯）'!$D$6:$X$47,21,FALSE()))</f>
        <v/>
      </c>
      <c r="AZ52" s="797" t="e">
        <f aca="false">IF($BC$3="４週",SUM(U52:AV52),IF($BC$3="暦月",SUM(U52:AY52),""))</f>
        <v>#N/A</v>
      </c>
      <c r="BA52" s="797"/>
      <c r="BB52" s="798" t="e">
        <f aca="false">IF($BC$3="４週",AZ52/4,IF($BC$3="暦月",(AZ52/($BC$8/7)),""))</f>
        <v>#N/A</v>
      </c>
      <c r="BC52" s="798"/>
      <c r="BD52" s="826"/>
      <c r="BE52" s="826"/>
      <c r="BF52" s="826"/>
      <c r="BG52" s="826"/>
      <c r="BH52" s="826"/>
    </row>
    <row r="53" customFormat="false" ht="20.25" hidden="false" customHeight="true" outlineLevel="0" collapsed="false">
      <c r="B53" s="799"/>
      <c r="C53" s="812"/>
      <c r="D53" s="812"/>
      <c r="E53" s="812"/>
      <c r="F53" s="800"/>
      <c r="G53" s="801" t="str">
        <f aca="false">C51</f>
        <v>介護従業者</v>
      </c>
      <c r="H53" s="827"/>
      <c r="I53" s="815"/>
      <c r="J53" s="815"/>
      <c r="K53" s="815"/>
      <c r="L53" s="815"/>
      <c r="M53" s="816"/>
      <c r="N53" s="816"/>
      <c r="O53" s="816"/>
      <c r="P53" s="835" t="s">
        <v>673</v>
      </c>
      <c r="Q53" s="836"/>
      <c r="R53" s="836"/>
      <c r="S53" s="837"/>
      <c r="T53" s="838"/>
      <c r="U53" s="806" t="str">
        <f aca="false">IF(U51="","",VLOOKUP(U51,'標準様式１【記載例】シフト記号表（勤務時間帯）'!$D$6:$Z$47,23,FALSE()))</f>
        <v/>
      </c>
      <c r="V53" s="807" t="str">
        <f aca="false">IF(V51="","",VLOOKUP(V51,'標準様式１【記載例】シフト記号表（勤務時間帯）'!$D$6:$Z$47,23,FALSE()))</f>
        <v/>
      </c>
      <c r="W53" s="807" t="str">
        <f aca="false">IF(W51="","",VLOOKUP(W51,'標準様式１【記載例】シフト記号表（勤務時間帯）'!$D$6:$Z$47,23,FALSE()))</f>
        <v/>
      </c>
      <c r="X53" s="807" t="str">
        <f aca="false">IF(X51="","",VLOOKUP(X51,'標準様式１【記載例】シフト記号表（勤務時間帯）'!$D$6:$Z$47,23,FALSE()))</f>
        <v>-</v>
      </c>
      <c r="Y53" s="807" t="str">
        <f aca="false">IF(Y51="","",VLOOKUP(Y51,'標準様式１【記載例】シフト記号表（勤務時間帯）'!$D$6:$Z$47,23,FALSE()))</f>
        <v/>
      </c>
      <c r="Z53" s="807" t="str">
        <f aca="false">IF(Z51="","",VLOOKUP(Z51,'標準様式１【記載例】シフト記号表（勤務時間帯）'!$D$6:$Z$47,23,FALSE()))</f>
        <v>-</v>
      </c>
      <c r="AA53" s="808" t="str">
        <f aca="false">IF(AA51="","",VLOOKUP(AA51,'標準様式１【記載例】シフト記号表（勤務時間帯）'!$D$6:$Z$47,23,FALSE()))</f>
        <v>-</v>
      </c>
      <c r="AB53" s="806" t="str">
        <f aca="false">IF(AB51="","",VLOOKUP(AB51,'標準様式１【記載例】シフト記号表（勤務時間帯）'!$D$6:$Z$47,23,FALSE()))</f>
        <v/>
      </c>
      <c r="AC53" s="807" t="str">
        <f aca="false">IF(AC51="","",VLOOKUP(AC51,'標準様式１【記載例】シフト記号表（勤務時間帯）'!$D$6:$Z$47,23,FALSE()))</f>
        <v/>
      </c>
      <c r="AD53" s="807" t="str">
        <f aca="false">IF(AD51="","",VLOOKUP(AD51,'標準様式１【記載例】シフト記号表（勤務時間帯）'!$D$6:$Z$47,23,FALSE()))</f>
        <v/>
      </c>
      <c r="AE53" s="807" t="str">
        <f aca="false">IF(AE51="","",VLOOKUP(AE51,'標準様式１【記載例】シフト記号表（勤務時間帯）'!$D$6:$Z$47,23,FALSE()))</f>
        <v>-</v>
      </c>
      <c r="AF53" s="807" t="str">
        <f aca="false">IF(AF51="","",VLOOKUP(AF51,'標準様式１【記載例】シフト記号表（勤務時間帯）'!$D$6:$Z$47,23,FALSE()))</f>
        <v/>
      </c>
      <c r="AG53" s="807" t="str">
        <f aca="false">IF(AG51="","",VLOOKUP(AG51,'標準様式１【記載例】シフト記号表（勤務時間帯）'!$D$6:$Z$47,23,FALSE()))</f>
        <v>-</v>
      </c>
      <c r="AH53" s="808" t="str">
        <f aca="false">IF(AH51="","",VLOOKUP(AH51,'標準様式１【記載例】シフト記号表（勤務時間帯）'!$D$6:$Z$47,23,FALSE()))</f>
        <v>-</v>
      </c>
      <c r="AI53" s="806" t="str">
        <f aca="false">IF(AI51="","",VLOOKUP(AI51,'標準様式１【記載例】シフト記号表（勤務時間帯）'!$D$6:$Z$47,23,FALSE()))</f>
        <v/>
      </c>
      <c r="AJ53" s="807" t="str">
        <f aca="false">IF(AJ51="","",VLOOKUP(AJ51,'標準様式１【記載例】シフト記号表（勤務時間帯）'!$D$6:$Z$47,23,FALSE()))</f>
        <v/>
      </c>
      <c r="AK53" s="807" t="str">
        <f aca="false">IF(AK51="","",VLOOKUP(AK51,'標準様式１【記載例】シフト記号表（勤務時間帯）'!$D$6:$Z$47,23,FALSE()))</f>
        <v/>
      </c>
      <c r="AL53" s="807" t="str">
        <f aca="false">IF(AL51="","",VLOOKUP(AL51,'標準様式１【記載例】シフト記号表（勤務時間帯）'!$D$6:$Z$47,23,FALSE()))</f>
        <v>-</v>
      </c>
      <c r="AM53" s="807" t="str">
        <f aca="false">IF(AM51="","",VLOOKUP(AM51,'標準様式１【記載例】シフト記号表（勤務時間帯）'!$D$6:$Z$47,23,FALSE()))</f>
        <v/>
      </c>
      <c r="AN53" s="807" t="str">
        <f aca="false">IF(AN51="","",VLOOKUP(AN51,'標準様式１【記載例】シフト記号表（勤務時間帯）'!$D$6:$Z$47,23,FALSE()))</f>
        <v>-</v>
      </c>
      <c r="AO53" s="808" t="str">
        <f aca="false">IF(AO51="","",VLOOKUP(AO51,'標準様式１【記載例】シフト記号表（勤務時間帯）'!$D$6:$Z$47,23,FALSE()))</f>
        <v>-</v>
      </c>
      <c r="AP53" s="806" t="str">
        <f aca="false">IF(AP51="","",VLOOKUP(AP51,'標準様式１【記載例】シフト記号表（勤務時間帯）'!$D$6:$Z$47,23,FALSE()))</f>
        <v/>
      </c>
      <c r="AQ53" s="807" t="str">
        <f aca="false">IF(AQ51="","",VLOOKUP(AQ51,'標準様式１【記載例】シフト記号表（勤務時間帯）'!$D$6:$Z$47,23,FALSE()))</f>
        <v/>
      </c>
      <c r="AR53" s="807" t="str">
        <f aca="false">IF(AR51="","",VLOOKUP(AR51,'標準様式１【記載例】シフト記号表（勤務時間帯）'!$D$6:$Z$47,23,FALSE()))</f>
        <v/>
      </c>
      <c r="AS53" s="807" t="str">
        <f aca="false">IF(AS51="","",VLOOKUP(AS51,'標準様式１【記載例】シフト記号表（勤務時間帯）'!$D$6:$Z$47,23,FALSE()))</f>
        <v>-</v>
      </c>
      <c r="AT53" s="807" t="str">
        <f aca="false">IF(AT51="","",VLOOKUP(AT51,'標準様式１【記載例】シフト記号表（勤務時間帯）'!$D$6:$Z$47,23,FALSE()))</f>
        <v/>
      </c>
      <c r="AU53" s="807" t="str">
        <f aca="false">IF(AU51="","",VLOOKUP(AU51,'標準様式１【記載例】シフト記号表（勤務時間帯）'!$D$6:$Z$47,23,FALSE()))</f>
        <v>-</v>
      </c>
      <c r="AV53" s="808" t="str">
        <f aca="false">IF(AV51="","",VLOOKUP(AV51,'標準様式１【記載例】シフト記号表（勤務時間帯）'!$D$6:$Z$47,23,FALSE()))</f>
        <v>-</v>
      </c>
      <c r="AW53" s="806" t="str">
        <f aca="false">IF(AW51="","",VLOOKUP(AW51,'標準様式１【記載例】シフト記号表（勤務時間帯）'!$D$6:$Z$47,23,FALSE()))</f>
        <v/>
      </c>
      <c r="AX53" s="807" t="str">
        <f aca="false">IF(AX51="","",VLOOKUP(AX51,'標準様式１【記載例】シフト記号表（勤務時間帯）'!$D$6:$Z$47,23,FALSE()))</f>
        <v/>
      </c>
      <c r="AY53" s="807" t="str">
        <f aca="false">IF(AY51="","",VLOOKUP(AY51,'標準様式１【記載例】シフト記号表（勤務時間帯）'!$D$6:$Z$47,23,FALSE()))</f>
        <v/>
      </c>
      <c r="AZ53" s="809" t="n">
        <f aca="false">IF($BC$3="４週",SUM(U53:AV53),IF($BC$3="暦月",SUM(U53:AY53),""))</f>
        <v>0</v>
      </c>
      <c r="BA53" s="809"/>
      <c r="BB53" s="810" t="n">
        <f aca="false">IF($BC$3="４週",AZ53/4,IF($BC$3="暦月",(AZ53/($BC$8/7)),""))</f>
        <v>0</v>
      </c>
      <c r="BC53" s="810"/>
      <c r="BD53" s="826"/>
      <c r="BE53" s="826"/>
      <c r="BF53" s="826"/>
      <c r="BG53" s="826"/>
      <c r="BH53" s="826"/>
    </row>
    <row r="54" customFormat="false" ht="20.25" hidden="false" customHeight="true" outlineLevel="0" collapsed="false">
      <c r="B54" s="811"/>
      <c r="C54" s="812" t="s">
        <v>745</v>
      </c>
      <c r="D54" s="812"/>
      <c r="E54" s="812"/>
      <c r="F54" s="788"/>
      <c r="G54" s="789"/>
      <c r="H54" s="827" t="s">
        <v>754</v>
      </c>
      <c r="I54" s="815" t="s">
        <v>77</v>
      </c>
      <c r="J54" s="815"/>
      <c r="K54" s="815"/>
      <c r="L54" s="815"/>
      <c r="M54" s="816" t="s">
        <v>757</v>
      </c>
      <c r="N54" s="816"/>
      <c r="O54" s="816"/>
      <c r="P54" s="817" t="s">
        <v>671</v>
      </c>
      <c r="Q54" s="828"/>
      <c r="R54" s="828"/>
      <c r="S54" s="829"/>
      <c r="T54" s="834"/>
      <c r="U54" s="821"/>
      <c r="V54" s="822" t="s">
        <v>696</v>
      </c>
      <c r="W54" s="822"/>
      <c r="X54" s="822"/>
      <c r="Y54" s="822" t="s">
        <v>696</v>
      </c>
      <c r="Z54" s="822"/>
      <c r="AA54" s="823"/>
      <c r="AB54" s="821"/>
      <c r="AC54" s="822" t="s">
        <v>696</v>
      </c>
      <c r="AD54" s="822"/>
      <c r="AE54" s="822"/>
      <c r="AF54" s="822" t="s">
        <v>696</v>
      </c>
      <c r="AG54" s="822"/>
      <c r="AH54" s="823"/>
      <c r="AI54" s="821"/>
      <c r="AJ54" s="822" t="s">
        <v>696</v>
      </c>
      <c r="AK54" s="822"/>
      <c r="AL54" s="822"/>
      <c r="AM54" s="822" t="s">
        <v>696</v>
      </c>
      <c r="AN54" s="822"/>
      <c r="AO54" s="823"/>
      <c r="AP54" s="821"/>
      <c r="AQ54" s="822" t="s">
        <v>696</v>
      </c>
      <c r="AR54" s="822"/>
      <c r="AS54" s="822"/>
      <c r="AT54" s="822" t="s">
        <v>696</v>
      </c>
      <c r="AU54" s="822"/>
      <c r="AV54" s="823"/>
      <c r="AW54" s="821"/>
      <c r="AX54" s="822"/>
      <c r="AY54" s="822"/>
      <c r="AZ54" s="824"/>
      <c r="BA54" s="824"/>
      <c r="BB54" s="825"/>
      <c r="BC54" s="825"/>
      <c r="BD54" s="826"/>
      <c r="BE54" s="826"/>
      <c r="BF54" s="826"/>
      <c r="BG54" s="826"/>
      <c r="BH54" s="826"/>
    </row>
    <row r="55" customFormat="false" ht="20.25" hidden="false" customHeight="true" outlineLevel="0" collapsed="false">
      <c r="B55" s="787" t="n">
        <f aca="false">B52+1</f>
        <v>12</v>
      </c>
      <c r="C55" s="812"/>
      <c r="D55" s="812"/>
      <c r="E55" s="812"/>
      <c r="F55" s="788" t="str">
        <f aca="false">C54</f>
        <v>介護従業者</v>
      </c>
      <c r="G55" s="789"/>
      <c r="H55" s="827"/>
      <c r="I55" s="815"/>
      <c r="J55" s="815"/>
      <c r="K55" s="815"/>
      <c r="L55" s="815"/>
      <c r="M55" s="816"/>
      <c r="N55" s="816"/>
      <c r="O55" s="816"/>
      <c r="P55" s="790" t="s">
        <v>672</v>
      </c>
      <c r="Q55" s="791"/>
      <c r="R55" s="791"/>
      <c r="S55" s="792"/>
      <c r="T55" s="793"/>
      <c r="U55" s="794" t="str">
        <f aca="false">IF(U54="","",VLOOKUP(U54,'標準様式１【記載例】シフト記号表（勤務時間帯）'!$D$6:$X$47,21,FALSE()))</f>
        <v/>
      </c>
      <c r="V55" s="795" t="e">
        <f aca="false">IF(V54="","",VLOOKUP(V54,'標準様式１【記載例】シフト記号表（勤務時間帯）'!$D$6:$X$47,21,FALSE()))</f>
        <v>#N/A</v>
      </c>
      <c r="W55" s="795" t="str">
        <f aca="false">IF(W54="","",VLOOKUP(W54,'標準様式１【記載例】シフト記号表（勤務時間帯）'!$D$6:$X$47,21,FALSE()))</f>
        <v/>
      </c>
      <c r="X55" s="795" t="str">
        <f aca="false">IF(X54="","",VLOOKUP(X54,'標準様式１【記載例】シフト記号表（勤務時間帯）'!$D$6:$X$47,21,FALSE()))</f>
        <v/>
      </c>
      <c r="Y55" s="795" t="e">
        <f aca="false">IF(Y54="","",VLOOKUP(Y54,'標準様式１【記載例】シフト記号表（勤務時間帯）'!$D$6:$X$47,21,FALSE()))</f>
        <v>#N/A</v>
      </c>
      <c r="Z55" s="795" t="str">
        <f aca="false">IF(Z54="","",VLOOKUP(Z54,'標準様式１【記載例】シフト記号表（勤務時間帯）'!$D$6:$X$47,21,FALSE()))</f>
        <v/>
      </c>
      <c r="AA55" s="796" t="str">
        <f aca="false">IF(AA54="","",VLOOKUP(AA54,'標準様式１【記載例】シフト記号表（勤務時間帯）'!$D$6:$X$47,21,FALSE()))</f>
        <v/>
      </c>
      <c r="AB55" s="794" t="str">
        <f aca="false">IF(AB54="","",VLOOKUP(AB54,'標準様式１【記載例】シフト記号表（勤務時間帯）'!$D$6:$X$47,21,FALSE()))</f>
        <v/>
      </c>
      <c r="AC55" s="795" t="e">
        <f aca="false">IF(AC54="","",VLOOKUP(AC54,'標準様式１【記載例】シフト記号表（勤務時間帯）'!$D$6:$X$47,21,FALSE()))</f>
        <v>#N/A</v>
      </c>
      <c r="AD55" s="795" t="str">
        <f aca="false">IF(AD54="","",VLOOKUP(AD54,'標準様式１【記載例】シフト記号表（勤務時間帯）'!$D$6:$X$47,21,FALSE()))</f>
        <v/>
      </c>
      <c r="AE55" s="795" t="str">
        <f aca="false">IF(AE54="","",VLOOKUP(AE54,'標準様式１【記載例】シフト記号表（勤務時間帯）'!$D$6:$X$47,21,FALSE()))</f>
        <v/>
      </c>
      <c r="AF55" s="795" t="e">
        <f aca="false">IF(AF54="","",VLOOKUP(AF54,'標準様式１【記載例】シフト記号表（勤務時間帯）'!$D$6:$X$47,21,FALSE()))</f>
        <v>#N/A</v>
      </c>
      <c r="AG55" s="795" t="str">
        <f aca="false">IF(AG54="","",VLOOKUP(AG54,'標準様式１【記載例】シフト記号表（勤務時間帯）'!$D$6:$X$47,21,FALSE()))</f>
        <v/>
      </c>
      <c r="AH55" s="796" t="str">
        <f aca="false">IF(AH54="","",VLOOKUP(AH54,'標準様式１【記載例】シフト記号表（勤務時間帯）'!$D$6:$X$47,21,FALSE()))</f>
        <v/>
      </c>
      <c r="AI55" s="794" t="str">
        <f aca="false">IF(AI54="","",VLOOKUP(AI54,'標準様式１【記載例】シフト記号表（勤務時間帯）'!$D$6:$X$47,21,FALSE()))</f>
        <v/>
      </c>
      <c r="AJ55" s="795" t="e">
        <f aca="false">IF(AJ54="","",VLOOKUP(AJ54,'標準様式１【記載例】シフト記号表（勤務時間帯）'!$D$6:$X$47,21,FALSE()))</f>
        <v>#N/A</v>
      </c>
      <c r="AK55" s="795" t="str">
        <f aca="false">IF(AK54="","",VLOOKUP(AK54,'標準様式１【記載例】シフト記号表（勤務時間帯）'!$D$6:$X$47,21,FALSE()))</f>
        <v/>
      </c>
      <c r="AL55" s="795" t="str">
        <f aca="false">IF(AL54="","",VLOOKUP(AL54,'標準様式１【記載例】シフト記号表（勤務時間帯）'!$D$6:$X$47,21,FALSE()))</f>
        <v/>
      </c>
      <c r="AM55" s="795" t="e">
        <f aca="false">IF(AM54="","",VLOOKUP(AM54,'標準様式１【記載例】シフト記号表（勤務時間帯）'!$D$6:$X$47,21,FALSE()))</f>
        <v>#N/A</v>
      </c>
      <c r="AN55" s="795" t="str">
        <f aca="false">IF(AN54="","",VLOOKUP(AN54,'標準様式１【記載例】シフト記号表（勤務時間帯）'!$D$6:$X$47,21,FALSE()))</f>
        <v/>
      </c>
      <c r="AO55" s="796" t="str">
        <f aca="false">IF(AO54="","",VLOOKUP(AO54,'標準様式１【記載例】シフト記号表（勤務時間帯）'!$D$6:$X$47,21,FALSE()))</f>
        <v/>
      </c>
      <c r="AP55" s="794" t="str">
        <f aca="false">IF(AP54="","",VLOOKUP(AP54,'標準様式１【記載例】シフト記号表（勤務時間帯）'!$D$6:$X$47,21,FALSE()))</f>
        <v/>
      </c>
      <c r="AQ55" s="795" t="e">
        <f aca="false">IF(AQ54="","",VLOOKUP(AQ54,'標準様式１【記載例】シフト記号表（勤務時間帯）'!$D$6:$X$47,21,FALSE()))</f>
        <v>#N/A</v>
      </c>
      <c r="AR55" s="795" t="str">
        <f aca="false">IF(AR54="","",VLOOKUP(AR54,'標準様式１【記載例】シフト記号表（勤務時間帯）'!$D$6:$X$47,21,FALSE()))</f>
        <v/>
      </c>
      <c r="AS55" s="795" t="str">
        <f aca="false">IF(AS54="","",VLOOKUP(AS54,'標準様式１【記載例】シフト記号表（勤務時間帯）'!$D$6:$X$47,21,FALSE()))</f>
        <v/>
      </c>
      <c r="AT55" s="795" t="e">
        <f aca="false">IF(AT54="","",VLOOKUP(AT54,'標準様式１【記載例】シフト記号表（勤務時間帯）'!$D$6:$X$47,21,FALSE()))</f>
        <v>#N/A</v>
      </c>
      <c r="AU55" s="795" t="str">
        <f aca="false">IF(AU54="","",VLOOKUP(AU54,'標準様式１【記載例】シフト記号表（勤務時間帯）'!$D$6:$X$47,21,FALSE()))</f>
        <v/>
      </c>
      <c r="AV55" s="796" t="str">
        <f aca="false">IF(AV54="","",VLOOKUP(AV54,'標準様式１【記載例】シフト記号表（勤務時間帯）'!$D$6:$X$47,21,FALSE()))</f>
        <v/>
      </c>
      <c r="AW55" s="794" t="str">
        <f aca="false">IF(AW54="","",VLOOKUP(AW54,'標準様式１【記載例】シフト記号表（勤務時間帯）'!$D$6:$X$47,21,FALSE()))</f>
        <v/>
      </c>
      <c r="AX55" s="795" t="str">
        <f aca="false">IF(AX54="","",VLOOKUP(AX54,'標準様式１【記載例】シフト記号表（勤務時間帯）'!$D$6:$X$47,21,FALSE()))</f>
        <v/>
      </c>
      <c r="AY55" s="795" t="str">
        <f aca="false">IF(AY54="","",VLOOKUP(AY54,'標準様式１【記載例】シフト記号表（勤務時間帯）'!$D$6:$X$47,21,FALSE()))</f>
        <v/>
      </c>
      <c r="AZ55" s="797" t="e">
        <f aca="false">IF($BC$3="４週",SUM(U55:AV55),IF($BC$3="暦月",SUM(U55:AY55),""))</f>
        <v>#N/A</v>
      </c>
      <c r="BA55" s="797"/>
      <c r="BB55" s="798" t="e">
        <f aca="false">IF($BC$3="４週",AZ55/4,IF($BC$3="暦月",(AZ55/($BC$8/7)),""))</f>
        <v>#N/A</v>
      </c>
      <c r="BC55" s="798"/>
      <c r="BD55" s="826"/>
      <c r="BE55" s="826"/>
      <c r="BF55" s="826"/>
      <c r="BG55" s="826"/>
      <c r="BH55" s="826"/>
    </row>
    <row r="56" customFormat="false" ht="20.25" hidden="false" customHeight="true" outlineLevel="0" collapsed="false">
      <c r="B56" s="799"/>
      <c r="C56" s="812"/>
      <c r="D56" s="812"/>
      <c r="E56" s="812"/>
      <c r="F56" s="800"/>
      <c r="G56" s="801" t="str">
        <f aca="false">C54</f>
        <v>介護従業者</v>
      </c>
      <c r="H56" s="827"/>
      <c r="I56" s="815"/>
      <c r="J56" s="815"/>
      <c r="K56" s="815"/>
      <c r="L56" s="815"/>
      <c r="M56" s="816"/>
      <c r="N56" s="816"/>
      <c r="O56" s="816"/>
      <c r="P56" s="835" t="s">
        <v>673</v>
      </c>
      <c r="Q56" s="836"/>
      <c r="R56" s="836"/>
      <c r="S56" s="837"/>
      <c r="T56" s="838"/>
      <c r="U56" s="806" t="str">
        <f aca="false">IF(U54="","",VLOOKUP(U54,'標準様式１【記載例】シフト記号表（勤務時間帯）'!$D$6:$Z$47,23,FALSE()))</f>
        <v/>
      </c>
      <c r="V56" s="807" t="str">
        <f aca="false">IF(V54="","",VLOOKUP(V54,'標準様式１【記載例】シフト記号表（勤務時間帯）'!$D$6:$Z$47,23,FALSE()))</f>
        <v>-</v>
      </c>
      <c r="W56" s="807" t="str">
        <f aca="false">IF(W54="","",VLOOKUP(W54,'標準様式１【記載例】シフト記号表（勤務時間帯）'!$D$6:$Z$47,23,FALSE()))</f>
        <v/>
      </c>
      <c r="X56" s="807" t="str">
        <f aca="false">IF(X54="","",VLOOKUP(X54,'標準様式１【記載例】シフト記号表（勤務時間帯）'!$D$6:$Z$47,23,FALSE()))</f>
        <v/>
      </c>
      <c r="Y56" s="807" t="str">
        <f aca="false">IF(Y54="","",VLOOKUP(Y54,'標準様式１【記載例】シフト記号表（勤務時間帯）'!$D$6:$Z$47,23,FALSE()))</f>
        <v>-</v>
      </c>
      <c r="Z56" s="807" t="str">
        <f aca="false">IF(Z54="","",VLOOKUP(Z54,'標準様式１【記載例】シフト記号表（勤務時間帯）'!$D$6:$Z$47,23,FALSE()))</f>
        <v/>
      </c>
      <c r="AA56" s="808" t="str">
        <f aca="false">IF(AA54="","",VLOOKUP(AA54,'標準様式１【記載例】シフト記号表（勤務時間帯）'!$D$6:$Z$47,23,FALSE()))</f>
        <v/>
      </c>
      <c r="AB56" s="806" t="str">
        <f aca="false">IF(AB54="","",VLOOKUP(AB54,'標準様式１【記載例】シフト記号表（勤務時間帯）'!$D$6:$Z$47,23,FALSE()))</f>
        <v/>
      </c>
      <c r="AC56" s="807" t="str">
        <f aca="false">IF(AC54="","",VLOOKUP(AC54,'標準様式１【記載例】シフト記号表（勤務時間帯）'!$D$6:$Z$47,23,FALSE()))</f>
        <v>-</v>
      </c>
      <c r="AD56" s="807" t="str">
        <f aca="false">IF(AD54="","",VLOOKUP(AD54,'標準様式１【記載例】シフト記号表（勤務時間帯）'!$D$6:$Z$47,23,FALSE()))</f>
        <v/>
      </c>
      <c r="AE56" s="807" t="str">
        <f aca="false">IF(AE54="","",VLOOKUP(AE54,'標準様式１【記載例】シフト記号表（勤務時間帯）'!$D$6:$Z$47,23,FALSE()))</f>
        <v/>
      </c>
      <c r="AF56" s="807" t="str">
        <f aca="false">IF(AF54="","",VLOOKUP(AF54,'標準様式１【記載例】シフト記号表（勤務時間帯）'!$D$6:$Z$47,23,FALSE()))</f>
        <v>-</v>
      </c>
      <c r="AG56" s="807" t="str">
        <f aca="false">IF(AG54="","",VLOOKUP(AG54,'標準様式１【記載例】シフト記号表（勤務時間帯）'!$D$6:$Z$47,23,FALSE()))</f>
        <v/>
      </c>
      <c r="AH56" s="808" t="str">
        <f aca="false">IF(AH54="","",VLOOKUP(AH54,'標準様式１【記載例】シフト記号表（勤務時間帯）'!$D$6:$Z$47,23,FALSE()))</f>
        <v/>
      </c>
      <c r="AI56" s="806" t="str">
        <f aca="false">IF(AI54="","",VLOOKUP(AI54,'標準様式１【記載例】シフト記号表（勤務時間帯）'!$D$6:$Z$47,23,FALSE()))</f>
        <v/>
      </c>
      <c r="AJ56" s="807" t="str">
        <f aca="false">IF(AJ54="","",VLOOKUP(AJ54,'標準様式１【記載例】シフト記号表（勤務時間帯）'!$D$6:$Z$47,23,FALSE()))</f>
        <v>-</v>
      </c>
      <c r="AK56" s="807" t="str">
        <f aca="false">IF(AK54="","",VLOOKUP(AK54,'標準様式１【記載例】シフト記号表（勤務時間帯）'!$D$6:$Z$47,23,FALSE()))</f>
        <v/>
      </c>
      <c r="AL56" s="807" t="str">
        <f aca="false">IF(AL54="","",VLOOKUP(AL54,'標準様式１【記載例】シフト記号表（勤務時間帯）'!$D$6:$Z$47,23,FALSE()))</f>
        <v/>
      </c>
      <c r="AM56" s="807" t="str">
        <f aca="false">IF(AM54="","",VLOOKUP(AM54,'標準様式１【記載例】シフト記号表（勤務時間帯）'!$D$6:$Z$47,23,FALSE()))</f>
        <v>-</v>
      </c>
      <c r="AN56" s="807" t="str">
        <f aca="false">IF(AN54="","",VLOOKUP(AN54,'標準様式１【記載例】シフト記号表（勤務時間帯）'!$D$6:$Z$47,23,FALSE()))</f>
        <v/>
      </c>
      <c r="AO56" s="808" t="str">
        <f aca="false">IF(AO54="","",VLOOKUP(AO54,'標準様式１【記載例】シフト記号表（勤務時間帯）'!$D$6:$Z$47,23,FALSE()))</f>
        <v/>
      </c>
      <c r="AP56" s="806" t="str">
        <f aca="false">IF(AP54="","",VLOOKUP(AP54,'標準様式１【記載例】シフト記号表（勤務時間帯）'!$D$6:$Z$47,23,FALSE()))</f>
        <v/>
      </c>
      <c r="AQ56" s="807" t="str">
        <f aca="false">IF(AQ54="","",VLOOKUP(AQ54,'標準様式１【記載例】シフト記号表（勤務時間帯）'!$D$6:$Z$47,23,FALSE()))</f>
        <v>-</v>
      </c>
      <c r="AR56" s="807" t="str">
        <f aca="false">IF(AR54="","",VLOOKUP(AR54,'標準様式１【記載例】シフト記号表（勤務時間帯）'!$D$6:$Z$47,23,FALSE()))</f>
        <v/>
      </c>
      <c r="AS56" s="807" t="str">
        <f aca="false">IF(AS54="","",VLOOKUP(AS54,'標準様式１【記載例】シフト記号表（勤務時間帯）'!$D$6:$Z$47,23,FALSE()))</f>
        <v/>
      </c>
      <c r="AT56" s="807" t="str">
        <f aca="false">IF(AT54="","",VLOOKUP(AT54,'標準様式１【記載例】シフト記号表（勤務時間帯）'!$D$6:$Z$47,23,FALSE()))</f>
        <v>-</v>
      </c>
      <c r="AU56" s="807" t="str">
        <f aca="false">IF(AU54="","",VLOOKUP(AU54,'標準様式１【記載例】シフト記号表（勤務時間帯）'!$D$6:$Z$47,23,FALSE()))</f>
        <v/>
      </c>
      <c r="AV56" s="808" t="str">
        <f aca="false">IF(AV54="","",VLOOKUP(AV54,'標準様式１【記載例】シフト記号表（勤務時間帯）'!$D$6:$Z$47,23,FALSE()))</f>
        <v/>
      </c>
      <c r="AW56" s="806" t="str">
        <f aca="false">IF(AW54="","",VLOOKUP(AW54,'標準様式１【記載例】シフト記号表（勤務時間帯）'!$D$6:$Z$47,23,FALSE()))</f>
        <v/>
      </c>
      <c r="AX56" s="807" t="str">
        <f aca="false">IF(AX54="","",VLOOKUP(AX54,'標準様式１【記載例】シフト記号表（勤務時間帯）'!$D$6:$Z$47,23,FALSE()))</f>
        <v/>
      </c>
      <c r="AY56" s="807" t="str">
        <f aca="false">IF(AY54="","",VLOOKUP(AY54,'標準様式１【記載例】シフト記号表（勤務時間帯）'!$D$6:$Z$47,23,FALSE()))</f>
        <v/>
      </c>
      <c r="AZ56" s="809" t="n">
        <f aca="false">IF($BC$3="４週",SUM(U56:AV56),IF($BC$3="暦月",SUM(U56:AY56),""))</f>
        <v>0</v>
      </c>
      <c r="BA56" s="809"/>
      <c r="BB56" s="810" t="n">
        <f aca="false">IF($BC$3="４週",AZ56/4,IF($BC$3="暦月",(AZ56/($BC$8/7)),""))</f>
        <v>0</v>
      </c>
      <c r="BC56" s="810"/>
      <c r="BD56" s="826"/>
      <c r="BE56" s="826"/>
      <c r="BF56" s="826"/>
      <c r="BG56" s="826"/>
      <c r="BH56" s="826"/>
    </row>
    <row r="57" customFormat="false" ht="20.25" hidden="false" customHeight="true" outlineLevel="0" collapsed="false">
      <c r="B57" s="811"/>
      <c r="C57" s="812" t="s">
        <v>745</v>
      </c>
      <c r="D57" s="812"/>
      <c r="E57" s="812"/>
      <c r="F57" s="788"/>
      <c r="G57" s="789"/>
      <c r="H57" s="827" t="s">
        <v>754</v>
      </c>
      <c r="I57" s="815" t="s">
        <v>77</v>
      </c>
      <c r="J57" s="815"/>
      <c r="K57" s="815"/>
      <c r="L57" s="815"/>
      <c r="M57" s="816" t="s">
        <v>758</v>
      </c>
      <c r="N57" s="816"/>
      <c r="O57" s="816"/>
      <c r="P57" s="817" t="s">
        <v>671</v>
      </c>
      <c r="Q57" s="828"/>
      <c r="R57" s="828"/>
      <c r="S57" s="829"/>
      <c r="T57" s="834"/>
      <c r="U57" s="821" t="s">
        <v>702</v>
      </c>
      <c r="V57" s="822"/>
      <c r="W57" s="822" t="s">
        <v>702</v>
      </c>
      <c r="X57" s="822"/>
      <c r="Y57" s="822"/>
      <c r="Z57" s="822" t="s">
        <v>702</v>
      </c>
      <c r="AA57" s="823" t="s">
        <v>702</v>
      </c>
      <c r="AB57" s="821" t="s">
        <v>702</v>
      </c>
      <c r="AC57" s="822"/>
      <c r="AD57" s="822" t="s">
        <v>702</v>
      </c>
      <c r="AE57" s="822"/>
      <c r="AF57" s="822"/>
      <c r="AG57" s="822" t="s">
        <v>702</v>
      </c>
      <c r="AH57" s="823" t="s">
        <v>702</v>
      </c>
      <c r="AI57" s="821" t="s">
        <v>702</v>
      </c>
      <c r="AJ57" s="822"/>
      <c r="AK57" s="822" t="s">
        <v>702</v>
      </c>
      <c r="AL57" s="822"/>
      <c r="AM57" s="822"/>
      <c r="AN57" s="822" t="s">
        <v>702</v>
      </c>
      <c r="AO57" s="823" t="s">
        <v>702</v>
      </c>
      <c r="AP57" s="821" t="s">
        <v>702</v>
      </c>
      <c r="AQ57" s="822"/>
      <c r="AR57" s="822" t="s">
        <v>702</v>
      </c>
      <c r="AS57" s="822"/>
      <c r="AT57" s="822"/>
      <c r="AU57" s="822" t="s">
        <v>702</v>
      </c>
      <c r="AV57" s="823" t="s">
        <v>702</v>
      </c>
      <c r="AW57" s="821"/>
      <c r="AX57" s="822"/>
      <c r="AY57" s="822"/>
      <c r="AZ57" s="824"/>
      <c r="BA57" s="824"/>
      <c r="BB57" s="825"/>
      <c r="BC57" s="825"/>
      <c r="BD57" s="826"/>
      <c r="BE57" s="826"/>
      <c r="BF57" s="826"/>
      <c r="BG57" s="826"/>
      <c r="BH57" s="826"/>
    </row>
    <row r="58" customFormat="false" ht="20.25" hidden="false" customHeight="true" outlineLevel="0" collapsed="false">
      <c r="B58" s="787" t="n">
        <f aca="false">B55+1</f>
        <v>13</v>
      </c>
      <c r="C58" s="812"/>
      <c r="D58" s="812"/>
      <c r="E58" s="812"/>
      <c r="F58" s="788" t="str">
        <f aca="false">C57</f>
        <v>介護従業者</v>
      </c>
      <c r="G58" s="789"/>
      <c r="H58" s="827"/>
      <c r="I58" s="815"/>
      <c r="J58" s="815"/>
      <c r="K58" s="815"/>
      <c r="L58" s="815"/>
      <c r="M58" s="816"/>
      <c r="N58" s="816"/>
      <c r="O58" s="816"/>
      <c r="P58" s="790" t="s">
        <v>672</v>
      </c>
      <c r="Q58" s="791"/>
      <c r="R58" s="791"/>
      <c r="S58" s="792"/>
      <c r="T58" s="793"/>
      <c r="U58" s="794" t="e">
        <f aca="false">IF(U57="","",VLOOKUP(U57,'標準様式１【記載例】シフト記号表（勤務時間帯）'!$D$6:$X$47,21,FALSE()))</f>
        <v>#N/A</v>
      </c>
      <c r="V58" s="795" t="str">
        <f aca="false">IF(V57="","",VLOOKUP(V57,'標準様式１【記載例】シフト記号表（勤務時間帯）'!$D$6:$X$47,21,FALSE()))</f>
        <v/>
      </c>
      <c r="W58" s="795" t="e">
        <f aca="false">IF(W57="","",VLOOKUP(W57,'標準様式１【記載例】シフト記号表（勤務時間帯）'!$D$6:$X$47,21,FALSE()))</f>
        <v>#N/A</v>
      </c>
      <c r="X58" s="795" t="str">
        <f aca="false">IF(X57="","",VLOOKUP(X57,'標準様式１【記載例】シフト記号表（勤務時間帯）'!$D$6:$X$47,21,FALSE()))</f>
        <v/>
      </c>
      <c r="Y58" s="795" t="str">
        <f aca="false">IF(Y57="","",VLOOKUP(Y57,'標準様式１【記載例】シフト記号表（勤務時間帯）'!$D$6:$X$47,21,FALSE()))</f>
        <v/>
      </c>
      <c r="Z58" s="795" t="e">
        <f aca="false">IF(Z57="","",VLOOKUP(Z57,'標準様式１【記載例】シフト記号表（勤務時間帯）'!$D$6:$X$47,21,FALSE()))</f>
        <v>#N/A</v>
      </c>
      <c r="AA58" s="796" t="e">
        <f aca="false">IF(AA57="","",VLOOKUP(AA57,'標準様式１【記載例】シフト記号表（勤務時間帯）'!$D$6:$X$47,21,FALSE()))</f>
        <v>#N/A</v>
      </c>
      <c r="AB58" s="794" t="e">
        <f aca="false">IF(AB57="","",VLOOKUP(AB57,'標準様式１【記載例】シフト記号表（勤務時間帯）'!$D$6:$X$47,21,FALSE()))</f>
        <v>#N/A</v>
      </c>
      <c r="AC58" s="795" t="str">
        <f aca="false">IF(AC57="","",VLOOKUP(AC57,'標準様式１【記載例】シフト記号表（勤務時間帯）'!$D$6:$X$47,21,FALSE()))</f>
        <v/>
      </c>
      <c r="AD58" s="795" t="e">
        <f aca="false">IF(AD57="","",VLOOKUP(AD57,'標準様式１【記載例】シフト記号表（勤務時間帯）'!$D$6:$X$47,21,FALSE()))</f>
        <v>#N/A</v>
      </c>
      <c r="AE58" s="795" t="str">
        <f aca="false">IF(AE57="","",VLOOKUP(AE57,'標準様式１【記載例】シフト記号表（勤務時間帯）'!$D$6:$X$47,21,FALSE()))</f>
        <v/>
      </c>
      <c r="AF58" s="795" t="str">
        <f aca="false">IF(AF57="","",VLOOKUP(AF57,'標準様式１【記載例】シフト記号表（勤務時間帯）'!$D$6:$X$47,21,FALSE()))</f>
        <v/>
      </c>
      <c r="AG58" s="795" t="e">
        <f aca="false">IF(AG57="","",VLOOKUP(AG57,'標準様式１【記載例】シフト記号表（勤務時間帯）'!$D$6:$X$47,21,FALSE()))</f>
        <v>#N/A</v>
      </c>
      <c r="AH58" s="796" t="e">
        <f aca="false">IF(AH57="","",VLOOKUP(AH57,'標準様式１【記載例】シフト記号表（勤務時間帯）'!$D$6:$X$47,21,FALSE()))</f>
        <v>#N/A</v>
      </c>
      <c r="AI58" s="794" t="e">
        <f aca="false">IF(AI57="","",VLOOKUP(AI57,'標準様式１【記載例】シフト記号表（勤務時間帯）'!$D$6:$X$47,21,FALSE()))</f>
        <v>#N/A</v>
      </c>
      <c r="AJ58" s="795" t="str">
        <f aca="false">IF(AJ57="","",VLOOKUP(AJ57,'標準様式１【記載例】シフト記号表（勤務時間帯）'!$D$6:$X$47,21,FALSE()))</f>
        <v/>
      </c>
      <c r="AK58" s="795" t="e">
        <f aca="false">IF(AK57="","",VLOOKUP(AK57,'標準様式１【記載例】シフト記号表（勤務時間帯）'!$D$6:$X$47,21,FALSE()))</f>
        <v>#N/A</v>
      </c>
      <c r="AL58" s="795" t="str">
        <f aca="false">IF(AL57="","",VLOOKUP(AL57,'標準様式１【記載例】シフト記号表（勤務時間帯）'!$D$6:$X$47,21,FALSE()))</f>
        <v/>
      </c>
      <c r="AM58" s="795" t="str">
        <f aca="false">IF(AM57="","",VLOOKUP(AM57,'標準様式１【記載例】シフト記号表（勤務時間帯）'!$D$6:$X$47,21,FALSE()))</f>
        <v/>
      </c>
      <c r="AN58" s="795" t="e">
        <f aca="false">IF(AN57="","",VLOOKUP(AN57,'標準様式１【記載例】シフト記号表（勤務時間帯）'!$D$6:$X$47,21,FALSE()))</f>
        <v>#N/A</v>
      </c>
      <c r="AO58" s="796" t="e">
        <f aca="false">IF(AO57="","",VLOOKUP(AO57,'標準様式１【記載例】シフト記号表（勤務時間帯）'!$D$6:$X$47,21,FALSE()))</f>
        <v>#N/A</v>
      </c>
      <c r="AP58" s="794" t="e">
        <f aca="false">IF(AP57="","",VLOOKUP(AP57,'標準様式１【記載例】シフト記号表（勤務時間帯）'!$D$6:$X$47,21,FALSE()))</f>
        <v>#N/A</v>
      </c>
      <c r="AQ58" s="795" t="str">
        <f aca="false">IF(AQ57="","",VLOOKUP(AQ57,'標準様式１【記載例】シフト記号表（勤務時間帯）'!$D$6:$X$47,21,FALSE()))</f>
        <v/>
      </c>
      <c r="AR58" s="795" t="e">
        <f aca="false">IF(AR57="","",VLOOKUP(AR57,'標準様式１【記載例】シフト記号表（勤務時間帯）'!$D$6:$X$47,21,FALSE()))</f>
        <v>#N/A</v>
      </c>
      <c r="AS58" s="795" t="str">
        <f aca="false">IF(AS57="","",VLOOKUP(AS57,'標準様式１【記載例】シフト記号表（勤務時間帯）'!$D$6:$X$47,21,FALSE()))</f>
        <v/>
      </c>
      <c r="AT58" s="795" t="str">
        <f aca="false">IF(AT57="","",VLOOKUP(AT57,'標準様式１【記載例】シフト記号表（勤務時間帯）'!$D$6:$X$47,21,FALSE()))</f>
        <v/>
      </c>
      <c r="AU58" s="795" t="e">
        <f aca="false">IF(AU57="","",VLOOKUP(AU57,'標準様式１【記載例】シフト記号表（勤務時間帯）'!$D$6:$X$47,21,FALSE()))</f>
        <v>#N/A</v>
      </c>
      <c r="AV58" s="796" t="e">
        <f aca="false">IF(AV57="","",VLOOKUP(AV57,'標準様式１【記載例】シフト記号表（勤務時間帯）'!$D$6:$X$47,21,FALSE()))</f>
        <v>#N/A</v>
      </c>
      <c r="AW58" s="794" t="str">
        <f aca="false">IF(AW57="","",VLOOKUP(AW57,'標準様式１【記載例】シフト記号表（勤務時間帯）'!$D$6:$X$47,21,FALSE()))</f>
        <v/>
      </c>
      <c r="AX58" s="795" t="str">
        <f aca="false">IF(AX57="","",VLOOKUP(AX57,'標準様式１【記載例】シフト記号表（勤務時間帯）'!$D$6:$X$47,21,FALSE()))</f>
        <v/>
      </c>
      <c r="AY58" s="795" t="str">
        <f aca="false">IF(AY57="","",VLOOKUP(AY57,'標準様式１【記載例】シフト記号表（勤務時間帯）'!$D$6:$X$47,21,FALSE()))</f>
        <v/>
      </c>
      <c r="AZ58" s="797" t="e">
        <f aca="false">IF($BC$3="４週",SUM(U58:AV58),IF($BC$3="暦月",SUM(U58:AY58),""))</f>
        <v>#N/A</v>
      </c>
      <c r="BA58" s="797"/>
      <c r="BB58" s="798" t="e">
        <f aca="false">IF($BC$3="４週",AZ58/4,IF($BC$3="暦月",(AZ58/($BC$8/7)),""))</f>
        <v>#N/A</v>
      </c>
      <c r="BC58" s="798"/>
      <c r="BD58" s="826"/>
      <c r="BE58" s="826"/>
      <c r="BF58" s="826"/>
      <c r="BG58" s="826"/>
      <c r="BH58" s="826"/>
    </row>
    <row r="59" customFormat="false" ht="20.25" hidden="false" customHeight="true" outlineLevel="0" collapsed="false">
      <c r="B59" s="799"/>
      <c r="C59" s="812"/>
      <c r="D59" s="812"/>
      <c r="E59" s="812"/>
      <c r="F59" s="800"/>
      <c r="G59" s="801" t="str">
        <f aca="false">C57</f>
        <v>介護従業者</v>
      </c>
      <c r="H59" s="827"/>
      <c r="I59" s="815"/>
      <c r="J59" s="815"/>
      <c r="K59" s="815"/>
      <c r="L59" s="815"/>
      <c r="M59" s="816"/>
      <c r="N59" s="816"/>
      <c r="O59" s="816"/>
      <c r="P59" s="835" t="s">
        <v>673</v>
      </c>
      <c r="Q59" s="836"/>
      <c r="R59" s="836"/>
      <c r="S59" s="837"/>
      <c r="T59" s="838"/>
      <c r="U59" s="806" t="str">
        <f aca="false">IF(U57="","",VLOOKUP(U57,'標準様式１【記載例】シフト記号表（勤務時間帯）'!$D$6:$Z$47,23,FALSE()))</f>
        <v>-</v>
      </c>
      <c r="V59" s="807" t="str">
        <f aca="false">IF(V57="","",VLOOKUP(V57,'標準様式１【記載例】シフト記号表（勤務時間帯）'!$D$6:$Z$47,23,FALSE()))</f>
        <v/>
      </c>
      <c r="W59" s="807" t="str">
        <f aca="false">IF(W57="","",VLOOKUP(W57,'標準様式１【記載例】シフト記号表（勤務時間帯）'!$D$6:$Z$47,23,FALSE()))</f>
        <v>-</v>
      </c>
      <c r="X59" s="807" t="str">
        <f aca="false">IF(X57="","",VLOOKUP(X57,'標準様式１【記載例】シフト記号表（勤務時間帯）'!$D$6:$Z$47,23,FALSE()))</f>
        <v/>
      </c>
      <c r="Y59" s="807" t="str">
        <f aca="false">IF(Y57="","",VLOOKUP(Y57,'標準様式１【記載例】シフト記号表（勤務時間帯）'!$D$6:$Z$47,23,FALSE()))</f>
        <v/>
      </c>
      <c r="Z59" s="807" t="str">
        <f aca="false">IF(Z57="","",VLOOKUP(Z57,'標準様式１【記載例】シフト記号表（勤務時間帯）'!$D$6:$Z$47,23,FALSE()))</f>
        <v>-</v>
      </c>
      <c r="AA59" s="808" t="str">
        <f aca="false">IF(AA57="","",VLOOKUP(AA57,'標準様式１【記載例】シフト記号表（勤務時間帯）'!$D$6:$Z$47,23,FALSE()))</f>
        <v>-</v>
      </c>
      <c r="AB59" s="806" t="str">
        <f aca="false">IF(AB57="","",VLOOKUP(AB57,'標準様式１【記載例】シフト記号表（勤務時間帯）'!$D$6:$Z$47,23,FALSE()))</f>
        <v>-</v>
      </c>
      <c r="AC59" s="807" t="str">
        <f aca="false">IF(AC57="","",VLOOKUP(AC57,'標準様式１【記載例】シフト記号表（勤務時間帯）'!$D$6:$Z$47,23,FALSE()))</f>
        <v/>
      </c>
      <c r="AD59" s="807" t="str">
        <f aca="false">IF(AD57="","",VLOOKUP(AD57,'標準様式１【記載例】シフト記号表（勤務時間帯）'!$D$6:$Z$47,23,FALSE()))</f>
        <v>-</v>
      </c>
      <c r="AE59" s="807" t="str">
        <f aca="false">IF(AE57="","",VLOOKUP(AE57,'標準様式１【記載例】シフト記号表（勤務時間帯）'!$D$6:$Z$47,23,FALSE()))</f>
        <v/>
      </c>
      <c r="AF59" s="807" t="str">
        <f aca="false">IF(AF57="","",VLOOKUP(AF57,'標準様式１【記載例】シフト記号表（勤務時間帯）'!$D$6:$Z$47,23,FALSE()))</f>
        <v/>
      </c>
      <c r="AG59" s="807" t="str">
        <f aca="false">IF(AG57="","",VLOOKUP(AG57,'標準様式１【記載例】シフト記号表（勤務時間帯）'!$D$6:$Z$47,23,FALSE()))</f>
        <v>-</v>
      </c>
      <c r="AH59" s="808" t="str">
        <f aca="false">IF(AH57="","",VLOOKUP(AH57,'標準様式１【記載例】シフト記号表（勤務時間帯）'!$D$6:$Z$47,23,FALSE()))</f>
        <v>-</v>
      </c>
      <c r="AI59" s="806" t="str">
        <f aca="false">IF(AI57="","",VLOOKUP(AI57,'標準様式１【記載例】シフト記号表（勤務時間帯）'!$D$6:$Z$47,23,FALSE()))</f>
        <v>-</v>
      </c>
      <c r="AJ59" s="807" t="str">
        <f aca="false">IF(AJ57="","",VLOOKUP(AJ57,'標準様式１【記載例】シフト記号表（勤務時間帯）'!$D$6:$Z$47,23,FALSE()))</f>
        <v/>
      </c>
      <c r="AK59" s="807" t="str">
        <f aca="false">IF(AK57="","",VLOOKUP(AK57,'標準様式１【記載例】シフト記号表（勤務時間帯）'!$D$6:$Z$47,23,FALSE()))</f>
        <v>-</v>
      </c>
      <c r="AL59" s="807" t="str">
        <f aca="false">IF(AL57="","",VLOOKUP(AL57,'標準様式１【記載例】シフト記号表（勤務時間帯）'!$D$6:$Z$47,23,FALSE()))</f>
        <v/>
      </c>
      <c r="AM59" s="807" t="str">
        <f aca="false">IF(AM57="","",VLOOKUP(AM57,'標準様式１【記載例】シフト記号表（勤務時間帯）'!$D$6:$Z$47,23,FALSE()))</f>
        <v/>
      </c>
      <c r="AN59" s="807" t="str">
        <f aca="false">IF(AN57="","",VLOOKUP(AN57,'標準様式１【記載例】シフト記号表（勤務時間帯）'!$D$6:$Z$47,23,FALSE()))</f>
        <v>-</v>
      </c>
      <c r="AO59" s="808" t="str">
        <f aca="false">IF(AO57="","",VLOOKUP(AO57,'標準様式１【記載例】シフト記号表（勤務時間帯）'!$D$6:$Z$47,23,FALSE()))</f>
        <v>-</v>
      </c>
      <c r="AP59" s="806" t="str">
        <f aca="false">IF(AP57="","",VLOOKUP(AP57,'標準様式１【記載例】シフト記号表（勤務時間帯）'!$D$6:$Z$47,23,FALSE()))</f>
        <v>-</v>
      </c>
      <c r="AQ59" s="807" t="str">
        <f aca="false">IF(AQ57="","",VLOOKUP(AQ57,'標準様式１【記載例】シフト記号表（勤務時間帯）'!$D$6:$Z$47,23,FALSE()))</f>
        <v/>
      </c>
      <c r="AR59" s="807" t="str">
        <f aca="false">IF(AR57="","",VLOOKUP(AR57,'標準様式１【記載例】シフト記号表（勤務時間帯）'!$D$6:$Z$47,23,FALSE()))</f>
        <v>-</v>
      </c>
      <c r="AS59" s="807" t="str">
        <f aca="false">IF(AS57="","",VLOOKUP(AS57,'標準様式１【記載例】シフト記号表（勤務時間帯）'!$D$6:$Z$47,23,FALSE()))</f>
        <v/>
      </c>
      <c r="AT59" s="807" t="str">
        <f aca="false">IF(AT57="","",VLOOKUP(AT57,'標準様式１【記載例】シフト記号表（勤務時間帯）'!$D$6:$Z$47,23,FALSE()))</f>
        <v/>
      </c>
      <c r="AU59" s="807" t="str">
        <f aca="false">IF(AU57="","",VLOOKUP(AU57,'標準様式１【記載例】シフト記号表（勤務時間帯）'!$D$6:$Z$47,23,FALSE()))</f>
        <v>-</v>
      </c>
      <c r="AV59" s="808" t="str">
        <f aca="false">IF(AV57="","",VLOOKUP(AV57,'標準様式１【記載例】シフト記号表（勤務時間帯）'!$D$6:$Z$47,23,FALSE()))</f>
        <v>-</v>
      </c>
      <c r="AW59" s="806" t="str">
        <f aca="false">IF(AW57="","",VLOOKUP(AW57,'標準様式１【記載例】シフト記号表（勤務時間帯）'!$D$6:$Z$47,23,FALSE()))</f>
        <v/>
      </c>
      <c r="AX59" s="807" t="str">
        <f aca="false">IF(AX57="","",VLOOKUP(AX57,'標準様式１【記載例】シフト記号表（勤務時間帯）'!$D$6:$Z$47,23,FALSE()))</f>
        <v/>
      </c>
      <c r="AY59" s="807" t="str">
        <f aca="false">IF(AY57="","",VLOOKUP(AY57,'標準様式１【記載例】シフト記号表（勤務時間帯）'!$D$6:$Z$47,23,FALSE()))</f>
        <v/>
      </c>
      <c r="AZ59" s="809" t="n">
        <f aca="false">IF($BC$3="４週",SUM(U59:AV59),IF($BC$3="暦月",SUM(U59:AY59),""))</f>
        <v>0</v>
      </c>
      <c r="BA59" s="809"/>
      <c r="BB59" s="810" t="n">
        <f aca="false">IF($BC$3="４週",AZ59/4,IF($BC$3="暦月",(AZ59/($BC$8/7)),""))</f>
        <v>0</v>
      </c>
      <c r="BC59" s="810"/>
      <c r="BD59" s="826"/>
      <c r="BE59" s="826"/>
      <c r="BF59" s="826"/>
      <c r="BG59" s="826"/>
      <c r="BH59" s="826"/>
    </row>
    <row r="60" customFormat="false" ht="20.25" hidden="false" customHeight="true" outlineLevel="0" collapsed="false">
      <c r="B60" s="811"/>
      <c r="C60" s="812" t="s">
        <v>745</v>
      </c>
      <c r="D60" s="812"/>
      <c r="E60" s="812"/>
      <c r="F60" s="788"/>
      <c r="G60" s="789"/>
      <c r="H60" s="827" t="s">
        <v>754</v>
      </c>
      <c r="I60" s="815" t="s">
        <v>77</v>
      </c>
      <c r="J60" s="815"/>
      <c r="K60" s="815"/>
      <c r="L60" s="815"/>
      <c r="M60" s="816" t="s">
        <v>759</v>
      </c>
      <c r="N60" s="816"/>
      <c r="O60" s="816"/>
      <c r="P60" s="817" t="s">
        <v>671</v>
      </c>
      <c r="Q60" s="828"/>
      <c r="R60" s="828"/>
      <c r="S60" s="829"/>
      <c r="T60" s="834"/>
      <c r="U60" s="821" t="s">
        <v>705</v>
      </c>
      <c r="V60" s="822" t="s">
        <v>705</v>
      </c>
      <c r="W60" s="822" t="s">
        <v>705</v>
      </c>
      <c r="X60" s="822"/>
      <c r="Y60" s="822"/>
      <c r="Z60" s="822"/>
      <c r="AA60" s="823" t="s">
        <v>705</v>
      </c>
      <c r="AB60" s="821" t="s">
        <v>705</v>
      </c>
      <c r="AC60" s="822" t="s">
        <v>705</v>
      </c>
      <c r="AD60" s="822" t="s">
        <v>705</v>
      </c>
      <c r="AE60" s="822"/>
      <c r="AF60" s="822"/>
      <c r="AG60" s="822"/>
      <c r="AH60" s="823" t="s">
        <v>705</v>
      </c>
      <c r="AI60" s="821" t="s">
        <v>705</v>
      </c>
      <c r="AJ60" s="822" t="s">
        <v>705</v>
      </c>
      <c r="AK60" s="822" t="s">
        <v>705</v>
      </c>
      <c r="AL60" s="822"/>
      <c r="AM60" s="822"/>
      <c r="AN60" s="822"/>
      <c r="AO60" s="823" t="s">
        <v>705</v>
      </c>
      <c r="AP60" s="821" t="s">
        <v>705</v>
      </c>
      <c r="AQ60" s="822" t="s">
        <v>705</v>
      </c>
      <c r="AR60" s="822" t="s">
        <v>705</v>
      </c>
      <c r="AS60" s="822"/>
      <c r="AT60" s="822"/>
      <c r="AU60" s="822"/>
      <c r="AV60" s="823" t="s">
        <v>705</v>
      </c>
      <c r="AW60" s="821"/>
      <c r="AX60" s="822"/>
      <c r="AY60" s="822"/>
      <c r="AZ60" s="824"/>
      <c r="BA60" s="824"/>
      <c r="BB60" s="825"/>
      <c r="BC60" s="825"/>
      <c r="BD60" s="826"/>
      <c r="BE60" s="826"/>
      <c r="BF60" s="826"/>
      <c r="BG60" s="826"/>
      <c r="BH60" s="826"/>
    </row>
    <row r="61" customFormat="false" ht="20.25" hidden="false" customHeight="true" outlineLevel="0" collapsed="false">
      <c r="B61" s="787" t="n">
        <f aca="false">B58+1</f>
        <v>14</v>
      </c>
      <c r="C61" s="812"/>
      <c r="D61" s="812"/>
      <c r="E61" s="812"/>
      <c r="F61" s="788" t="str">
        <f aca="false">C60</f>
        <v>介護従業者</v>
      </c>
      <c r="G61" s="789"/>
      <c r="H61" s="827"/>
      <c r="I61" s="815"/>
      <c r="J61" s="815"/>
      <c r="K61" s="815"/>
      <c r="L61" s="815"/>
      <c r="M61" s="816"/>
      <c r="N61" s="816"/>
      <c r="O61" s="816"/>
      <c r="P61" s="790" t="s">
        <v>672</v>
      </c>
      <c r="Q61" s="791"/>
      <c r="R61" s="791"/>
      <c r="S61" s="792"/>
      <c r="T61" s="793"/>
      <c r="U61" s="794" t="e">
        <f aca="false">IF(U60="","",VLOOKUP(U60,'標準様式１【記載例】シフト記号表（勤務時間帯）'!$D$6:$X$47,21,FALSE()))</f>
        <v>#N/A</v>
      </c>
      <c r="V61" s="795" t="e">
        <f aca="false">IF(V60="","",VLOOKUP(V60,'標準様式１【記載例】シフト記号表（勤務時間帯）'!$D$6:$X$47,21,FALSE()))</f>
        <v>#N/A</v>
      </c>
      <c r="W61" s="795" t="e">
        <f aca="false">IF(W60="","",VLOOKUP(W60,'標準様式１【記載例】シフト記号表（勤務時間帯）'!$D$6:$X$47,21,FALSE()))</f>
        <v>#N/A</v>
      </c>
      <c r="X61" s="795" t="str">
        <f aca="false">IF(X60="","",VLOOKUP(X60,'標準様式１【記載例】シフト記号表（勤務時間帯）'!$D$6:$X$47,21,FALSE()))</f>
        <v/>
      </c>
      <c r="Y61" s="795" t="str">
        <f aca="false">IF(Y60="","",VLOOKUP(Y60,'標準様式１【記載例】シフト記号表（勤務時間帯）'!$D$6:$X$47,21,FALSE()))</f>
        <v/>
      </c>
      <c r="Z61" s="795" t="str">
        <f aca="false">IF(Z60="","",VLOOKUP(Z60,'標準様式１【記載例】シフト記号表（勤務時間帯）'!$D$6:$X$47,21,FALSE()))</f>
        <v/>
      </c>
      <c r="AA61" s="796" t="e">
        <f aca="false">IF(AA60="","",VLOOKUP(AA60,'標準様式１【記載例】シフト記号表（勤務時間帯）'!$D$6:$X$47,21,FALSE()))</f>
        <v>#N/A</v>
      </c>
      <c r="AB61" s="794" t="e">
        <f aca="false">IF(AB60="","",VLOOKUP(AB60,'標準様式１【記載例】シフト記号表（勤務時間帯）'!$D$6:$X$47,21,FALSE()))</f>
        <v>#N/A</v>
      </c>
      <c r="AC61" s="795" t="e">
        <f aca="false">IF(AC60="","",VLOOKUP(AC60,'標準様式１【記載例】シフト記号表（勤務時間帯）'!$D$6:$X$47,21,FALSE()))</f>
        <v>#N/A</v>
      </c>
      <c r="AD61" s="795" t="e">
        <f aca="false">IF(AD60="","",VLOOKUP(AD60,'標準様式１【記載例】シフト記号表（勤務時間帯）'!$D$6:$X$47,21,FALSE()))</f>
        <v>#N/A</v>
      </c>
      <c r="AE61" s="795" t="str">
        <f aca="false">IF(AE60="","",VLOOKUP(AE60,'標準様式１【記載例】シフト記号表（勤務時間帯）'!$D$6:$X$47,21,FALSE()))</f>
        <v/>
      </c>
      <c r="AF61" s="795" t="str">
        <f aca="false">IF(AF60="","",VLOOKUP(AF60,'標準様式１【記載例】シフト記号表（勤務時間帯）'!$D$6:$X$47,21,FALSE()))</f>
        <v/>
      </c>
      <c r="AG61" s="795" t="str">
        <f aca="false">IF(AG60="","",VLOOKUP(AG60,'標準様式１【記載例】シフト記号表（勤務時間帯）'!$D$6:$X$47,21,FALSE()))</f>
        <v/>
      </c>
      <c r="AH61" s="796" t="e">
        <f aca="false">IF(AH60="","",VLOOKUP(AH60,'標準様式１【記載例】シフト記号表（勤務時間帯）'!$D$6:$X$47,21,FALSE()))</f>
        <v>#N/A</v>
      </c>
      <c r="AI61" s="794" t="e">
        <f aca="false">IF(AI60="","",VLOOKUP(AI60,'標準様式１【記載例】シフト記号表（勤務時間帯）'!$D$6:$X$47,21,FALSE()))</f>
        <v>#N/A</v>
      </c>
      <c r="AJ61" s="795" t="e">
        <f aca="false">IF(AJ60="","",VLOOKUP(AJ60,'標準様式１【記載例】シフト記号表（勤務時間帯）'!$D$6:$X$47,21,FALSE()))</f>
        <v>#N/A</v>
      </c>
      <c r="AK61" s="795" t="e">
        <f aca="false">IF(AK60="","",VLOOKUP(AK60,'標準様式１【記載例】シフト記号表（勤務時間帯）'!$D$6:$X$47,21,FALSE()))</f>
        <v>#N/A</v>
      </c>
      <c r="AL61" s="795" t="str">
        <f aca="false">IF(AL60="","",VLOOKUP(AL60,'標準様式１【記載例】シフト記号表（勤務時間帯）'!$D$6:$X$47,21,FALSE()))</f>
        <v/>
      </c>
      <c r="AM61" s="795" t="str">
        <f aca="false">IF(AM60="","",VLOOKUP(AM60,'標準様式１【記載例】シフト記号表（勤務時間帯）'!$D$6:$X$47,21,FALSE()))</f>
        <v/>
      </c>
      <c r="AN61" s="795" t="str">
        <f aca="false">IF(AN60="","",VLOOKUP(AN60,'標準様式１【記載例】シフト記号表（勤務時間帯）'!$D$6:$X$47,21,FALSE()))</f>
        <v/>
      </c>
      <c r="AO61" s="796" t="e">
        <f aca="false">IF(AO60="","",VLOOKUP(AO60,'標準様式１【記載例】シフト記号表（勤務時間帯）'!$D$6:$X$47,21,FALSE()))</f>
        <v>#N/A</v>
      </c>
      <c r="AP61" s="794" t="e">
        <f aca="false">IF(AP60="","",VLOOKUP(AP60,'標準様式１【記載例】シフト記号表（勤務時間帯）'!$D$6:$X$47,21,FALSE()))</f>
        <v>#N/A</v>
      </c>
      <c r="AQ61" s="795" t="e">
        <f aca="false">IF(AQ60="","",VLOOKUP(AQ60,'標準様式１【記載例】シフト記号表（勤務時間帯）'!$D$6:$X$47,21,FALSE()))</f>
        <v>#N/A</v>
      </c>
      <c r="AR61" s="795" t="e">
        <f aca="false">IF(AR60="","",VLOOKUP(AR60,'標準様式１【記載例】シフト記号表（勤務時間帯）'!$D$6:$X$47,21,FALSE()))</f>
        <v>#N/A</v>
      </c>
      <c r="AS61" s="795" t="str">
        <f aca="false">IF(AS60="","",VLOOKUP(AS60,'標準様式１【記載例】シフト記号表（勤務時間帯）'!$D$6:$X$47,21,FALSE()))</f>
        <v/>
      </c>
      <c r="AT61" s="795" t="str">
        <f aca="false">IF(AT60="","",VLOOKUP(AT60,'標準様式１【記載例】シフト記号表（勤務時間帯）'!$D$6:$X$47,21,FALSE()))</f>
        <v/>
      </c>
      <c r="AU61" s="795" t="str">
        <f aca="false">IF(AU60="","",VLOOKUP(AU60,'標準様式１【記載例】シフト記号表（勤務時間帯）'!$D$6:$X$47,21,FALSE()))</f>
        <v/>
      </c>
      <c r="AV61" s="796" t="e">
        <f aca="false">IF(AV60="","",VLOOKUP(AV60,'標準様式１【記載例】シフト記号表（勤務時間帯）'!$D$6:$X$47,21,FALSE()))</f>
        <v>#N/A</v>
      </c>
      <c r="AW61" s="794" t="str">
        <f aca="false">IF(AW60="","",VLOOKUP(AW60,'標準様式１【記載例】シフト記号表（勤務時間帯）'!$D$6:$X$47,21,FALSE()))</f>
        <v/>
      </c>
      <c r="AX61" s="795" t="str">
        <f aca="false">IF(AX60="","",VLOOKUP(AX60,'標準様式１【記載例】シフト記号表（勤務時間帯）'!$D$6:$X$47,21,FALSE()))</f>
        <v/>
      </c>
      <c r="AY61" s="795" t="str">
        <f aca="false">IF(AY60="","",VLOOKUP(AY60,'標準様式１【記載例】シフト記号表（勤務時間帯）'!$D$6:$X$47,21,FALSE()))</f>
        <v/>
      </c>
      <c r="AZ61" s="797" t="e">
        <f aca="false">IF($BC$3="４週",SUM(U61:AV61),IF($BC$3="暦月",SUM(U61:AY61),""))</f>
        <v>#N/A</v>
      </c>
      <c r="BA61" s="797"/>
      <c r="BB61" s="798" t="e">
        <f aca="false">IF($BC$3="４週",AZ61/4,IF($BC$3="暦月",(AZ61/($BC$8/7)),""))</f>
        <v>#N/A</v>
      </c>
      <c r="BC61" s="798"/>
      <c r="BD61" s="826"/>
      <c r="BE61" s="826"/>
      <c r="BF61" s="826"/>
      <c r="BG61" s="826"/>
      <c r="BH61" s="826"/>
    </row>
    <row r="62" customFormat="false" ht="20.25" hidden="false" customHeight="true" outlineLevel="0" collapsed="false">
      <c r="B62" s="799"/>
      <c r="C62" s="812"/>
      <c r="D62" s="812"/>
      <c r="E62" s="812"/>
      <c r="F62" s="800"/>
      <c r="G62" s="801" t="str">
        <f aca="false">C60</f>
        <v>介護従業者</v>
      </c>
      <c r="H62" s="827"/>
      <c r="I62" s="815"/>
      <c r="J62" s="815"/>
      <c r="K62" s="815"/>
      <c r="L62" s="815"/>
      <c r="M62" s="816"/>
      <c r="N62" s="816"/>
      <c r="O62" s="816"/>
      <c r="P62" s="835" t="s">
        <v>673</v>
      </c>
      <c r="Q62" s="836"/>
      <c r="R62" s="836"/>
      <c r="S62" s="837"/>
      <c r="T62" s="838"/>
      <c r="U62" s="806" t="str">
        <f aca="false">IF(U60="","",VLOOKUP(U60,'標準様式１【記載例】シフト記号表（勤務時間帯）'!$D$6:$Z$47,23,FALSE()))</f>
        <v>-</v>
      </c>
      <c r="V62" s="807" t="str">
        <f aca="false">IF(V60="","",VLOOKUP(V60,'標準様式１【記載例】シフト記号表（勤務時間帯）'!$D$6:$Z$47,23,FALSE()))</f>
        <v>-</v>
      </c>
      <c r="W62" s="807" t="str">
        <f aca="false">IF(W60="","",VLOOKUP(W60,'標準様式１【記載例】シフト記号表（勤務時間帯）'!$D$6:$Z$47,23,FALSE()))</f>
        <v>-</v>
      </c>
      <c r="X62" s="807" t="str">
        <f aca="false">IF(X60="","",VLOOKUP(X60,'標準様式１【記載例】シフト記号表（勤務時間帯）'!$D$6:$Z$47,23,FALSE()))</f>
        <v/>
      </c>
      <c r="Y62" s="807" t="str">
        <f aca="false">IF(Y60="","",VLOOKUP(Y60,'標準様式１【記載例】シフト記号表（勤務時間帯）'!$D$6:$Z$47,23,FALSE()))</f>
        <v/>
      </c>
      <c r="Z62" s="807" t="str">
        <f aca="false">IF(Z60="","",VLOOKUP(Z60,'標準様式１【記載例】シフト記号表（勤務時間帯）'!$D$6:$Z$47,23,FALSE()))</f>
        <v/>
      </c>
      <c r="AA62" s="808" t="str">
        <f aca="false">IF(AA60="","",VLOOKUP(AA60,'標準様式１【記載例】シフト記号表（勤務時間帯）'!$D$6:$Z$47,23,FALSE()))</f>
        <v>-</v>
      </c>
      <c r="AB62" s="806" t="str">
        <f aca="false">IF(AB60="","",VLOOKUP(AB60,'標準様式１【記載例】シフト記号表（勤務時間帯）'!$D$6:$Z$47,23,FALSE()))</f>
        <v>-</v>
      </c>
      <c r="AC62" s="807" t="str">
        <f aca="false">IF(AC60="","",VLOOKUP(AC60,'標準様式１【記載例】シフト記号表（勤務時間帯）'!$D$6:$Z$47,23,FALSE()))</f>
        <v>-</v>
      </c>
      <c r="AD62" s="807" t="str">
        <f aca="false">IF(AD60="","",VLOOKUP(AD60,'標準様式１【記載例】シフト記号表（勤務時間帯）'!$D$6:$Z$47,23,FALSE()))</f>
        <v>-</v>
      </c>
      <c r="AE62" s="807" t="str">
        <f aca="false">IF(AE60="","",VLOOKUP(AE60,'標準様式１【記載例】シフト記号表（勤務時間帯）'!$D$6:$Z$47,23,FALSE()))</f>
        <v/>
      </c>
      <c r="AF62" s="807" t="str">
        <f aca="false">IF(AF60="","",VLOOKUP(AF60,'標準様式１【記載例】シフト記号表（勤務時間帯）'!$D$6:$Z$47,23,FALSE()))</f>
        <v/>
      </c>
      <c r="AG62" s="807" t="str">
        <f aca="false">IF(AG60="","",VLOOKUP(AG60,'標準様式１【記載例】シフト記号表（勤務時間帯）'!$D$6:$Z$47,23,FALSE()))</f>
        <v/>
      </c>
      <c r="AH62" s="808" t="str">
        <f aca="false">IF(AH60="","",VLOOKUP(AH60,'標準様式１【記載例】シフト記号表（勤務時間帯）'!$D$6:$Z$47,23,FALSE()))</f>
        <v>-</v>
      </c>
      <c r="AI62" s="806" t="str">
        <f aca="false">IF(AI60="","",VLOOKUP(AI60,'標準様式１【記載例】シフト記号表（勤務時間帯）'!$D$6:$Z$47,23,FALSE()))</f>
        <v>-</v>
      </c>
      <c r="AJ62" s="807" t="str">
        <f aca="false">IF(AJ60="","",VLOOKUP(AJ60,'標準様式１【記載例】シフト記号表（勤務時間帯）'!$D$6:$Z$47,23,FALSE()))</f>
        <v>-</v>
      </c>
      <c r="AK62" s="807" t="str">
        <f aca="false">IF(AK60="","",VLOOKUP(AK60,'標準様式１【記載例】シフト記号表（勤務時間帯）'!$D$6:$Z$47,23,FALSE()))</f>
        <v>-</v>
      </c>
      <c r="AL62" s="807" t="str">
        <f aca="false">IF(AL60="","",VLOOKUP(AL60,'標準様式１【記載例】シフト記号表（勤務時間帯）'!$D$6:$Z$47,23,FALSE()))</f>
        <v/>
      </c>
      <c r="AM62" s="807" t="str">
        <f aca="false">IF(AM60="","",VLOOKUP(AM60,'標準様式１【記載例】シフト記号表（勤務時間帯）'!$D$6:$Z$47,23,FALSE()))</f>
        <v/>
      </c>
      <c r="AN62" s="807" t="str">
        <f aca="false">IF(AN60="","",VLOOKUP(AN60,'標準様式１【記載例】シフト記号表（勤務時間帯）'!$D$6:$Z$47,23,FALSE()))</f>
        <v/>
      </c>
      <c r="AO62" s="808" t="str">
        <f aca="false">IF(AO60="","",VLOOKUP(AO60,'標準様式１【記載例】シフト記号表（勤務時間帯）'!$D$6:$Z$47,23,FALSE()))</f>
        <v>-</v>
      </c>
      <c r="AP62" s="806" t="str">
        <f aca="false">IF(AP60="","",VLOOKUP(AP60,'標準様式１【記載例】シフト記号表（勤務時間帯）'!$D$6:$Z$47,23,FALSE()))</f>
        <v>-</v>
      </c>
      <c r="AQ62" s="807" t="str">
        <f aca="false">IF(AQ60="","",VLOOKUP(AQ60,'標準様式１【記載例】シフト記号表（勤務時間帯）'!$D$6:$Z$47,23,FALSE()))</f>
        <v>-</v>
      </c>
      <c r="AR62" s="807" t="str">
        <f aca="false">IF(AR60="","",VLOOKUP(AR60,'標準様式１【記載例】シフト記号表（勤務時間帯）'!$D$6:$Z$47,23,FALSE()))</f>
        <v>-</v>
      </c>
      <c r="AS62" s="807" t="str">
        <f aca="false">IF(AS60="","",VLOOKUP(AS60,'標準様式１【記載例】シフト記号表（勤務時間帯）'!$D$6:$Z$47,23,FALSE()))</f>
        <v/>
      </c>
      <c r="AT62" s="807" t="str">
        <f aca="false">IF(AT60="","",VLOOKUP(AT60,'標準様式１【記載例】シフト記号表（勤務時間帯）'!$D$6:$Z$47,23,FALSE()))</f>
        <v/>
      </c>
      <c r="AU62" s="807" t="str">
        <f aca="false">IF(AU60="","",VLOOKUP(AU60,'標準様式１【記載例】シフト記号表（勤務時間帯）'!$D$6:$Z$47,23,FALSE()))</f>
        <v/>
      </c>
      <c r="AV62" s="808" t="str">
        <f aca="false">IF(AV60="","",VLOOKUP(AV60,'標準様式１【記載例】シフト記号表（勤務時間帯）'!$D$6:$Z$47,23,FALSE()))</f>
        <v>-</v>
      </c>
      <c r="AW62" s="806" t="str">
        <f aca="false">IF(AW60="","",VLOOKUP(AW60,'標準様式１【記載例】シフト記号表（勤務時間帯）'!$D$6:$Z$47,23,FALSE()))</f>
        <v/>
      </c>
      <c r="AX62" s="807" t="str">
        <f aca="false">IF(AX60="","",VLOOKUP(AX60,'標準様式１【記載例】シフト記号表（勤務時間帯）'!$D$6:$Z$47,23,FALSE()))</f>
        <v/>
      </c>
      <c r="AY62" s="807" t="str">
        <f aca="false">IF(AY60="","",VLOOKUP(AY60,'標準様式１【記載例】シフト記号表（勤務時間帯）'!$D$6:$Z$47,23,FALSE()))</f>
        <v/>
      </c>
      <c r="AZ62" s="809" t="n">
        <f aca="false">IF($BC$3="４週",SUM(U62:AV62),IF($BC$3="暦月",SUM(U62:AY62),""))</f>
        <v>0</v>
      </c>
      <c r="BA62" s="809"/>
      <c r="BB62" s="810" t="n">
        <f aca="false">IF($BC$3="４週",AZ62/4,IF($BC$3="暦月",(AZ62/($BC$8/7)),""))</f>
        <v>0</v>
      </c>
      <c r="BC62" s="810"/>
      <c r="BD62" s="826"/>
      <c r="BE62" s="826"/>
      <c r="BF62" s="826"/>
      <c r="BG62" s="826"/>
      <c r="BH62" s="826"/>
    </row>
    <row r="63" customFormat="false" ht="20.25" hidden="false" customHeight="true" outlineLevel="0" collapsed="false">
      <c r="B63" s="811"/>
      <c r="C63" s="812" t="s">
        <v>745</v>
      </c>
      <c r="D63" s="812"/>
      <c r="E63" s="812"/>
      <c r="F63" s="788"/>
      <c r="G63" s="789"/>
      <c r="H63" s="827" t="s">
        <v>754</v>
      </c>
      <c r="I63" s="815" t="s">
        <v>77</v>
      </c>
      <c r="J63" s="815"/>
      <c r="K63" s="815"/>
      <c r="L63" s="815"/>
      <c r="M63" s="816" t="s">
        <v>760</v>
      </c>
      <c r="N63" s="816"/>
      <c r="O63" s="816"/>
      <c r="P63" s="817" t="s">
        <v>671</v>
      </c>
      <c r="Q63" s="828"/>
      <c r="R63" s="828"/>
      <c r="S63" s="829"/>
      <c r="T63" s="834"/>
      <c r="U63" s="821" t="s">
        <v>704</v>
      </c>
      <c r="V63" s="822" t="s">
        <v>704</v>
      </c>
      <c r="W63" s="822" t="s">
        <v>704</v>
      </c>
      <c r="X63" s="822" t="s">
        <v>704</v>
      </c>
      <c r="Y63" s="822"/>
      <c r="Z63" s="822"/>
      <c r="AA63" s="823"/>
      <c r="AB63" s="821" t="s">
        <v>704</v>
      </c>
      <c r="AC63" s="822" t="s">
        <v>704</v>
      </c>
      <c r="AD63" s="822" t="s">
        <v>704</v>
      </c>
      <c r="AE63" s="822" t="s">
        <v>704</v>
      </c>
      <c r="AF63" s="822"/>
      <c r="AG63" s="822"/>
      <c r="AH63" s="823"/>
      <c r="AI63" s="821" t="s">
        <v>704</v>
      </c>
      <c r="AJ63" s="822" t="s">
        <v>704</v>
      </c>
      <c r="AK63" s="822" t="s">
        <v>704</v>
      </c>
      <c r="AL63" s="822" t="s">
        <v>704</v>
      </c>
      <c r="AM63" s="822"/>
      <c r="AN63" s="822"/>
      <c r="AO63" s="823"/>
      <c r="AP63" s="821" t="s">
        <v>704</v>
      </c>
      <c r="AQ63" s="822" t="s">
        <v>704</v>
      </c>
      <c r="AR63" s="822" t="s">
        <v>704</v>
      </c>
      <c r="AS63" s="822" t="s">
        <v>704</v>
      </c>
      <c r="AT63" s="822"/>
      <c r="AU63" s="822"/>
      <c r="AV63" s="823"/>
      <c r="AW63" s="821"/>
      <c r="AX63" s="822"/>
      <c r="AY63" s="822"/>
      <c r="AZ63" s="824"/>
      <c r="BA63" s="824"/>
      <c r="BB63" s="825"/>
      <c r="BC63" s="825"/>
      <c r="BD63" s="826"/>
      <c r="BE63" s="826"/>
      <c r="BF63" s="826"/>
      <c r="BG63" s="826"/>
      <c r="BH63" s="826"/>
    </row>
    <row r="64" customFormat="false" ht="20.25" hidden="false" customHeight="true" outlineLevel="0" collapsed="false">
      <c r="B64" s="787" t="n">
        <f aca="false">B61+1</f>
        <v>15</v>
      </c>
      <c r="C64" s="812"/>
      <c r="D64" s="812"/>
      <c r="E64" s="812"/>
      <c r="F64" s="788" t="str">
        <f aca="false">C63</f>
        <v>介護従業者</v>
      </c>
      <c r="G64" s="789"/>
      <c r="H64" s="827"/>
      <c r="I64" s="815"/>
      <c r="J64" s="815"/>
      <c r="K64" s="815"/>
      <c r="L64" s="815"/>
      <c r="M64" s="816"/>
      <c r="N64" s="816"/>
      <c r="O64" s="816"/>
      <c r="P64" s="790" t="s">
        <v>672</v>
      </c>
      <c r="Q64" s="791"/>
      <c r="R64" s="791"/>
      <c r="S64" s="792"/>
      <c r="T64" s="793"/>
      <c r="U64" s="794" t="e">
        <f aca="false">IF(U63="","",VLOOKUP(U63,'標準様式１【記載例】シフト記号表（勤務時間帯）'!$D$6:$X$47,21,FALSE()))</f>
        <v>#N/A</v>
      </c>
      <c r="V64" s="795" t="e">
        <f aca="false">IF(V63="","",VLOOKUP(V63,'標準様式１【記載例】シフト記号表（勤務時間帯）'!$D$6:$X$47,21,FALSE()))</f>
        <v>#N/A</v>
      </c>
      <c r="W64" s="795" t="e">
        <f aca="false">IF(W63="","",VLOOKUP(W63,'標準様式１【記載例】シフト記号表（勤務時間帯）'!$D$6:$X$47,21,FALSE()))</f>
        <v>#N/A</v>
      </c>
      <c r="X64" s="795" t="e">
        <f aca="false">IF(X63="","",VLOOKUP(X63,'標準様式１【記載例】シフト記号表（勤務時間帯）'!$D$6:$X$47,21,FALSE()))</f>
        <v>#N/A</v>
      </c>
      <c r="Y64" s="795" t="str">
        <f aca="false">IF(Y63="","",VLOOKUP(Y63,'標準様式１【記載例】シフト記号表（勤務時間帯）'!$D$6:$X$47,21,FALSE()))</f>
        <v/>
      </c>
      <c r="Z64" s="795" t="str">
        <f aca="false">IF(Z63="","",VLOOKUP(Z63,'標準様式１【記載例】シフト記号表（勤務時間帯）'!$D$6:$X$47,21,FALSE()))</f>
        <v/>
      </c>
      <c r="AA64" s="796" t="str">
        <f aca="false">IF(AA63="","",VLOOKUP(AA63,'標準様式１【記載例】シフト記号表（勤務時間帯）'!$D$6:$X$47,21,FALSE()))</f>
        <v/>
      </c>
      <c r="AB64" s="794" t="e">
        <f aca="false">IF(AB63="","",VLOOKUP(AB63,'標準様式１【記載例】シフト記号表（勤務時間帯）'!$D$6:$X$47,21,FALSE()))</f>
        <v>#N/A</v>
      </c>
      <c r="AC64" s="795" t="e">
        <f aca="false">IF(AC63="","",VLOOKUP(AC63,'標準様式１【記載例】シフト記号表（勤務時間帯）'!$D$6:$X$47,21,FALSE()))</f>
        <v>#N/A</v>
      </c>
      <c r="AD64" s="795" t="e">
        <f aca="false">IF(AD63="","",VLOOKUP(AD63,'標準様式１【記載例】シフト記号表（勤務時間帯）'!$D$6:$X$47,21,FALSE()))</f>
        <v>#N/A</v>
      </c>
      <c r="AE64" s="795" t="e">
        <f aca="false">IF(AE63="","",VLOOKUP(AE63,'標準様式１【記載例】シフト記号表（勤務時間帯）'!$D$6:$X$47,21,FALSE()))</f>
        <v>#N/A</v>
      </c>
      <c r="AF64" s="795" t="str">
        <f aca="false">IF(AF63="","",VLOOKUP(AF63,'標準様式１【記載例】シフト記号表（勤務時間帯）'!$D$6:$X$47,21,FALSE()))</f>
        <v/>
      </c>
      <c r="AG64" s="795" t="str">
        <f aca="false">IF(AG63="","",VLOOKUP(AG63,'標準様式１【記載例】シフト記号表（勤務時間帯）'!$D$6:$X$47,21,FALSE()))</f>
        <v/>
      </c>
      <c r="AH64" s="796" t="str">
        <f aca="false">IF(AH63="","",VLOOKUP(AH63,'標準様式１【記載例】シフト記号表（勤務時間帯）'!$D$6:$X$47,21,FALSE()))</f>
        <v/>
      </c>
      <c r="AI64" s="794" t="e">
        <f aca="false">IF(AI63="","",VLOOKUP(AI63,'標準様式１【記載例】シフト記号表（勤務時間帯）'!$D$6:$X$47,21,FALSE()))</f>
        <v>#N/A</v>
      </c>
      <c r="AJ64" s="795" t="e">
        <f aca="false">IF(AJ63="","",VLOOKUP(AJ63,'標準様式１【記載例】シフト記号表（勤務時間帯）'!$D$6:$X$47,21,FALSE()))</f>
        <v>#N/A</v>
      </c>
      <c r="AK64" s="795" t="e">
        <f aca="false">IF(AK63="","",VLOOKUP(AK63,'標準様式１【記載例】シフト記号表（勤務時間帯）'!$D$6:$X$47,21,FALSE()))</f>
        <v>#N/A</v>
      </c>
      <c r="AL64" s="795" t="e">
        <f aca="false">IF(AL63="","",VLOOKUP(AL63,'標準様式１【記載例】シフト記号表（勤務時間帯）'!$D$6:$X$47,21,FALSE()))</f>
        <v>#N/A</v>
      </c>
      <c r="AM64" s="795" t="str">
        <f aca="false">IF(AM63="","",VLOOKUP(AM63,'標準様式１【記載例】シフト記号表（勤務時間帯）'!$D$6:$X$47,21,FALSE()))</f>
        <v/>
      </c>
      <c r="AN64" s="795" t="str">
        <f aca="false">IF(AN63="","",VLOOKUP(AN63,'標準様式１【記載例】シフト記号表（勤務時間帯）'!$D$6:$X$47,21,FALSE()))</f>
        <v/>
      </c>
      <c r="AO64" s="796" t="str">
        <f aca="false">IF(AO63="","",VLOOKUP(AO63,'標準様式１【記載例】シフト記号表（勤務時間帯）'!$D$6:$X$47,21,FALSE()))</f>
        <v/>
      </c>
      <c r="AP64" s="794" t="e">
        <f aca="false">IF(AP63="","",VLOOKUP(AP63,'標準様式１【記載例】シフト記号表（勤務時間帯）'!$D$6:$X$47,21,FALSE()))</f>
        <v>#N/A</v>
      </c>
      <c r="AQ64" s="795" t="e">
        <f aca="false">IF(AQ63="","",VLOOKUP(AQ63,'標準様式１【記載例】シフト記号表（勤務時間帯）'!$D$6:$X$47,21,FALSE()))</f>
        <v>#N/A</v>
      </c>
      <c r="AR64" s="795" t="e">
        <f aca="false">IF(AR63="","",VLOOKUP(AR63,'標準様式１【記載例】シフト記号表（勤務時間帯）'!$D$6:$X$47,21,FALSE()))</f>
        <v>#N/A</v>
      </c>
      <c r="AS64" s="795" t="e">
        <f aca="false">IF(AS63="","",VLOOKUP(AS63,'標準様式１【記載例】シフト記号表（勤務時間帯）'!$D$6:$X$47,21,FALSE()))</f>
        <v>#N/A</v>
      </c>
      <c r="AT64" s="795" t="str">
        <f aca="false">IF(AT63="","",VLOOKUP(AT63,'標準様式１【記載例】シフト記号表（勤務時間帯）'!$D$6:$X$47,21,FALSE()))</f>
        <v/>
      </c>
      <c r="AU64" s="795" t="str">
        <f aca="false">IF(AU63="","",VLOOKUP(AU63,'標準様式１【記載例】シフト記号表（勤務時間帯）'!$D$6:$X$47,21,FALSE()))</f>
        <v/>
      </c>
      <c r="AV64" s="796" t="str">
        <f aca="false">IF(AV63="","",VLOOKUP(AV63,'標準様式１【記載例】シフト記号表（勤務時間帯）'!$D$6:$X$47,21,FALSE()))</f>
        <v/>
      </c>
      <c r="AW64" s="794" t="str">
        <f aca="false">IF(AW63="","",VLOOKUP(AW63,'標準様式１【記載例】シフト記号表（勤務時間帯）'!$D$6:$X$47,21,FALSE()))</f>
        <v/>
      </c>
      <c r="AX64" s="795" t="str">
        <f aca="false">IF(AX63="","",VLOOKUP(AX63,'標準様式１【記載例】シフト記号表（勤務時間帯）'!$D$6:$X$47,21,FALSE()))</f>
        <v/>
      </c>
      <c r="AY64" s="795" t="str">
        <f aca="false">IF(AY63="","",VLOOKUP(AY63,'標準様式１【記載例】シフト記号表（勤務時間帯）'!$D$6:$X$47,21,FALSE()))</f>
        <v/>
      </c>
      <c r="AZ64" s="797" t="e">
        <f aca="false">IF($BC$3="４週",SUM(U64:AV64),IF($BC$3="暦月",SUM(U64:AY64),""))</f>
        <v>#N/A</v>
      </c>
      <c r="BA64" s="797"/>
      <c r="BB64" s="798" t="e">
        <f aca="false">IF($BC$3="４週",AZ64/4,IF($BC$3="暦月",(AZ64/($BC$8/7)),""))</f>
        <v>#N/A</v>
      </c>
      <c r="BC64" s="798"/>
      <c r="BD64" s="826"/>
      <c r="BE64" s="826"/>
      <c r="BF64" s="826"/>
      <c r="BG64" s="826"/>
      <c r="BH64" s="826"/>
    </row>
    <row r="65" customFormat="false" ht="20.25" hidden="false" customHeight="true" outlineLevel="0" collapsed="false">
      <c r="B65" s="799"/>
      <c r="C65" s="812"/>
      <c r="D65" s="812"/>
      <c r="E65" s="812"/>
      <c r="F65" s="800"/>
      <c r="G65" s="801" t="str">
        <f aca="false">C63</f>
        <v>介護従業者</v>
      </c>
      <c r="H65" s="827"/>
      <c r="I65" s="815"/>
      <c r="J65" s="815"/>
      <c r="K65" s="815"/>
      <c r="L65" s="815"/>
      <c r="M65" s="816"/>
      <c r="N65" s="816"/>
      <c r="O65" s="816"/>
      <c r="P65" s="835" t="s">
        <v>673</v>
      </c>
      <c r="Q65" s="836"/>
      <c r="R65" s="836"/>
      <c r="S65" s="837"/>
      <c r="T65" s="838"/>
      <c r="U65" s="806" t="str">
        <f aca="false">IF(U63="","",VLOOKUP(U63,'標準様式１【記載例】シフト記号表（勤務時間帯）'!$D$6:$Z$47,23,FALSE()))</f>
        <v>-</v>
      </c>
      <c r="V65" s="807" t="str">
        <f aca="false">IF(V63="","",VLOOKUP(V63,'標準様式１【記載例】シフト記号表（勤務時間帯）'!$D$6:$Z$47,23,FALSE()))</f>
        <v>-</v>
      </c>
      <c r="W65" s="807" t="str">
        <f aca="false">IF(W63="","",VLOOKUP(W63,'標準様式１【記載例】シフト記号表（勤務時間帯）'!$D$6:$Z$47,23,FALSE()))</f>
        <v>-</v>
      </c>
      <c r="X65" s="807" t="str">
        <f aca="false">IF(X63="","",VLOOKUP(X63,'標準様式１【記載例】シフト記号表（勤務時間帯）'!$D$6:$Z$47,23,FALSE()))</f>
        <v>-</v>
      </c>
      <c r="Y65" s="807" t="str">
        <f aca="false">IF(Y63="","",VLOOKUP(Y63,'標準様式１【記載例】シフト記号表（勤務時間帯）'!$D$6:$Z$47,23,FALSE()))</f>
        <v/>
      </c>
      <c r="Z65" s="807" t="str">
        <f aca="false">IF(Z63="","",VLOOKUP(Z63,'標準様式１【記載例】シフト記号表（勤務時間帯）'!$D$6:$Z$47,23,FALSE()))</f>
        <v/>
      </c>
      <c r="AA65" s="808" t="str">
        <f aca="false">IF(AA63="","",VLOOKUP(AA63,'標準様式１【記載例】シフト記号表（勤務時間帯）'!$D$6:$Z$47,23,FALSE()))</f>
        <v/>
      </c>
      <c r="AB65" s="806" t="str">
        <f aca="false">IF(AB63="","",VLOOKUP(AB63,'標準様式１【記載例】シフト記号表（勤務時間帯）'!$D$6:$Z$47,23,FALSE()))</f>
        <v>-</v>
      </c>
      <c r="AC65" s="807" t="str">
        <f aca="false">IF(AC63="","",VLOOKUP(AC63,'標準様式１【記載例】シフト記号表（勤務時間帯）'!$D$6:$Z$47,23,FALSE()))</f>
        <v>-</v>
      </c>
      <c r="AD65" s="807" t="str">
        <f aca="false">IF(AD63="","",VLOOKUP(AD63,'標準様式１【記載例】シフト記号表（勤務時間帯）'!$D$6:$Z$47,23,FALSE()))</f>
        <v>-</v>
      </c>
      <c r="AE65" s="807" t="str">
        <f aca="false">IF(AE63="","",VLOOKUP(AE63,'標準様式１【記載例】シフト記号表（勤務時間帯）'!$D$6:$Z$47,23,FALSE()))</f>
        <v>-</v>
      </c>
      <c r="AF65" s="807" t="str">
        <f aca="false">IF(AF63="","",VLOOKUP(AF63,'標準様式１【記載例】シフト記号表（勤務時間帯）'!$D$6:$Z$47,23,FALSE()))</f>
        <v/>
      </c>
      <c r="AG65" s="807" t="str">
        <f aca="false">IF(AG63="","",VLOOKUP(AG63,'標準様式１【記載例】シフト記号表（勤務時間帯）'!$D$6:$Z$47,23,FALSE()))</f>
        <v/>
      </c>
      <c r="AH65" s="808" t="str">
        <f aca="false">IF(AH63="","",VLOOKUP(AH63,'標準様式１【記載例】シフト記号表（勤務時間帯）'!$D$6:$Z$47,23,FALSE()))</f>
        <v/>
      </c>
      <c r="AI65" s="806" t="str">
        <f aca="false">IF(AI63="","",VLOOKUP(AI63,'標準様式１【記載例】シフト記号表（勤務時間帯）'!$D$6:$Z$47,23,FALSE()))</f>
        <v>-</v>
      </c>
      <c r="AJ65" s="807" t="str">
        <f aca="false">IF(AJ63="","",VLOOKUP(AJ63,'標準様式１【記載例】シフト記号表（勤務時間帯）'!$D$6:$Z$47,23,FALSE()))</f>
        <v>-</v>
      </c>
      <c r="AK65" s="807" t="str">
        <f aca="false">IF(AK63="","",VLOOKUP(AK63,'標準様式１【記載例】シフト記号表（勤務時間帯）'!$D$6:$Z$47,23,FALSE()))</f>
        <v>-</v>
      </c>
      <c r="AL65" s="807" t="str">
        <f aca="false">IF(AL63="","",VLOOKUP(AL63,'標準様式１【記載例】シフト記号表（勤務時間帯）'!$D$6:$Z$47,23,FALSE()))</f>
        <v>-</v>
      </c>
      <c r="AM65" s="807" t="str">
        <f aca="false">IF(AM63="","",VLOOKUP(AM63,'標準様式１【記載例】シフト記号表（勤務時間帯）'!$D$6:$Z$47,23,FALSE()))</f>
        <v/>
      </c>
      <c r="AN65" s="807" t="str">
        <f aca="false">IF(AN63="","",VLOOKUP(AN63,'標準様式１【記載例】シフト記号表（勤務時間帯）'!$D$6:$Z$47,23,FALSE()))</f>
        <v/>
      </c>
      <c r="AO65" s="808" t="str">
        <f aca="false">IF(AO63="","",VLOOKUP(AO63,'標準様式１【記載例】シフト記号表（勤務時間帯）'!$D$6:$Z$47,23,FALSE()))</f>
        <v/>
      </c>
      <c r="AP65" s="806" t="str">
        <f aca="false">IF(AP63="","",VLOOKUP(AP63,'標準様式１【記載例】シフト記号表（勤務時間帯）'!$D$6:$Z$47,23,FALSE()))</f>
        <v>-</v>
      </c>
      <c r="AQ65" s="807" t="str">
        <f aca="false">IF(AQ63="","",VLOOKUP(AQ63,'標準様式１【記載例】シフト記号表（勤務時間帯）'!$D$6:$Z$47,23,FALSE()))</f>
        <v>-</v>
      </c>
      <c r="AR65" s="807" t="str">
        <f aca="false">IF(AR63="","",VLOOKUP(AR63,'標準様式１【記載例】シフト記号表（勤務時間帯）'!$D$6:$Z$47,23,FALSE()))</f>
        <v>-</v>
      </c>
      <c r="AS65" s="807" t="str">
        <f aca="false">IF(AS63="","",VLOOKUP(AS63,'標準様式１【記載例】シフト記号表（勤務時間帯）'!$D$6:$Z$47,23,FALSE()))</f>
        <v>-</v>
      </c>
      <c r="AT65" s="807" t="str">
        <f aca="false">IF(AT63="","",VLOOKUP(AT63,'標準様式１【記載例】シフト記号表（勤務時間帯）'!$D$6:$Z$47,23,FALSE()))</f>
        <v/>
      </c>
      <c r="AU65" s="807" t="str">
        <f aca="false">IF(AU63="","",VLOOKUP(AU63,'標準様式１【記載例】シフト記号表（勤務時間帯）'!$D$6:$Z$47,23,FALSE()))</f>
        <v/>
      </c>
      <c r="AV65" s="808" t="str">
        <f aca="false">IF(AV63="","",VLOOKUP(AV63,'標準様式１【記載例】シフト記号表（勤務時間帯）'!$D$6:$Z$47,23,FALSE()))</f>
        <v/>
      </c>
      <c r="AW65" s="806" t="str">
        <f aca="false">IF(AW63="","",VLOOKUP(AW63,'標準様式１【記載例】シフト記号表（勤務時間帯）'!$D$6:$Z$47,23,FALSE()))</f>
        <v/>
      </c>
      <c r="AX65" s="807" t="str">
        <f aca="false">IF(AX63="","",VLOOKUP(AX63,'標準様式１【記載例】シフト記号表（勤務時間帯）'!$D$6:$Z$47,23,FALSE()))</f>
        <v/>
      </c>
      <c r="AY65" s="807" t="str">
        <f aca="false">IF(AY63="","",VLOOKUP(AY63,'標準様式１【記載例】シフト記号表（勤務時間帯）'!$D$6:$Z$47,23,FALSE()))</f>
        <v/>
      </c>
      <c r="AZ65" s="809" t="n">
        <f aca="false">IF($BC$3="４週",SUM(U65:AV65),IF($BC$3="暦月",SUM(U65:AY65),""))</f>
        <v>0</v>
      </c>
      <c r="BA65" s="809"/>
      <c r="BB65" s="810" t="n">
        <f aca="false">IF($BC$3="４週",AZ65/4,IF($BC$3="暦月",(AZ65/($BC$8/7)),""))</f>
        <v>0</v>
      </c>
      <c r="BC65" s="810"/>
      <c r="BD65" s="826"/>
      <c r="BE65" s="826"/>
      <c r="BF65" s="826"/>
      <c r="BG65" s="826"/>
      <c r="BH65" s="826"/>
    </row>
    <row r="66" customFormat="false" ht="20.25" hidden="false" customHeight="true" outlineLevel="0" collapsed="false">
      <c r="B66" s="811"/>
      <c r="C66" s="839" t="s">
        <v>745</v>
      </c>
      <c r="D66" s="839"/>
      <c r="E66" s="839"/>
      <c r="F66" s="788"/>
      <c r="G66" s="789"/>
      <c r="H66" s="840" t="s">
        <v>754</v>
      </c>
      <c r="I66" s="841" t="s">
        <v>77</v>
      </c>
      <c r="J66" s="841"/>
      <c r="K66" s="841"/>
      <c r="L66" s="841"/>
      <c r="M66" s="842" t="s">
        <v>761</v>
      </c>
      <c r="N66" s="842"/>
      <c r="O66" s="842"/>
      <c r="P66" s="843" t="s">
        <v>671</v>
      </c>
      <c r="Q66" s="844"/>
      <c r="R66" s="844"/>
      <c r="S66" s="845"/>
      <c r="T66" s="846"/>
      <c r="U66" s="821" t="s">
        <v>731</v>
      </c>
      <c r="V66" s="822"/>
      <c r="W66" s="822" t="s">
        <v>731</v>
      </c>
      <c r="X66" s="822"/>
      <c r="Y66" s="822"/>
      <c r="Z66" s="822" t="s">
        <v>731</v>
      </c>
      <c r="AA66" s="823"/>
      <c r="AB66" s="821" t="s">
        <v>731</v>
      </c>
      <c r="AC66" s="822"/>
      <c r="AD66" s="822" t="s">
        <v>731</v>
      </c>
      <c r="AE66" s="822"/>
      <c r="AF66" s="822"/>
      <c r="AG66" s="822" t="s">
        <v>731</v>
      </c>
      <c r="AH66" s="823"/>
      <c r="AI66" s="821" t="s">
        <v>731</v>
      </c>
      <c r="AJ66" s="822"/>
      <c r="AK66" s="822" t="s">
        <v>731</v>
      </c>
      <c r="AL66" s="822"/>
      <c r="AM66" s="822"/>
      <c r="AN66" s="822" t="s">
        <v>731</v>
      </c>
      <c r="AO66" s="823"/>
      <c r="AP66" s="821" t="s">
        <v>731</v>
      </c>
      <c r="AQ66" s="822"/>
      <c r="AR66" s="822" t="s">
        <v>731</v>
      </c>
      <c r="AS66" s="822"/>
      <c r="AT66" s="822"/>
      <c r="AU66" s="822" t="s">
        <v>731</v>
      </c>
      <c r="AV66" s="823"/>
      <c r="AW66" s="821"/>
      <c r="AX66" s="822"/>
      <c r="AY66" s="822"/>
      <c r="AZ66" s="824"/>
      <c r="BA66" s="824"/>
      <c r="BB66" s="825"/>
      <c r="BC66" s="825"/>
      <c r="BD66" s="847"/>
      <c r="BE66" s="847"/>
      <c r="BF66" s="847"/>
      <c r="BG66" s="847"/>
      <c r="BH66" s="847"/>
    </row>
    <row r="67" customFormat="false" ht="20.25" hidden="false" customHeight="true" outlineLevel="0" collapsed="false">
      <c r="B67" s="787" t="n">
        <f aca="false">B64+1</f>
        <v>16</v>
      </c>
      <c r="C67" s="839"/>
      <c r="D67" s="839"/>
      <c r="E67" s="839"/>
      <c r="F67" s="788" t="str">
        <f aca="false">C66</f>
        <v>介護従業者</v>
      </c>
      <c r="G67" s="789"/>
      <c r="H67" s="840"/>
      <c r="I67" s="841"/>
      <c r="J67" s="841"/>
      <c r="K67" s="841"/>
      <c r="L67" s="841"/>
      <c r="M67" s="842"/>
      <c r="N67" s="842"/>
      <c r="O67" s="842"/>
      <c r="P67" s="790" t="s">
        <v>672</v>
      </c>
      <c r="Q67" s="791"/>
      <c r="R67" s="791"/>
      <c r="S67" s="792"/>
      <c r="T67" s="793"/>
      <c r="U67" s="794" t="n">
        <f aca="false">IF(U66="","",VLOOKUP(U66,'標準様式１【記載例】シフト記号表（勤務時間帯）'!$D$6:$X$47,21,FALSE()))</f>
        <v>6</v>
      </c>
      <c r="V67" s="795" t="str">
        <f aca="false">IF(V66="","",VLOOKUP(V66,'標準様式１【記載例】シフト記号表（勤務時間帯）'!$D$6:$X$47,21,FALSE()))</f>
        <v/>
      </c>
      <c r="W67" s="795" t="n">
        <f aca="false">IF(W66="","",VLOOKUP(W66,'標準様式１【記載例】シフト記号表（勤務時間帯）'!$D$6:$X$47,21,FALSE()))</f>
        <v>6</v>
      </c>
      <c r="X67" s="795" t="str">
        <f aca="false">IF(X66="","",VLOOKUP(X66,'標準様式１【記載例】シフト記号表（勤務時間帯）'!$D$6:$X$47,21,FALSE()))</f>
        <v/>
      </c>
      <c r="Y67" s="795" t="str">
        <f aca="false">IF(Y66="","",VLOOKUP(Y66,'標準様式１【記載例】シフト記号表（勤務時間帯）'!$D$6:$X$47,21,FALSE()))</f>
        <v/>
      </c>
      <c r="Z67" s="795" t="n">
        <f aca="false">IF(Z66="","",VLOOKUP(Z66,'標準様式１【記載例】シフト記号表（勤務時間帯）'!$D$6:$X$47,21,FALSE()))</f>
        <v>6</v>
      </c>
      <c r="AA67" s="796" t="str">
        <f aca="false">IF(AA66="","",VLOOKUP(AA66,'標準様式１【記載例】シフト記号表（勤務時間帯）'!$D$6:$X$47,21,FALSE()))</f>
        <v/>
      </c>
      <c r="AB67" s="794" t="n">
        <f aca="false">IF(AB66="","",VLOOKUP(AB66,'標準様式１【記載例】シフト記号表（勤務時間帯）'!$D$6:$X$47,21,FALSE()))</f>
        <v>6</v>
      </c>
      <c r="AC67" s="795" t="str">
        <f aca="false">IF(AC66="","",VLOOKUP(AC66,'標準様式１【記載例】シフト記号表（勤務時間帯）'!$D$6:$X$47,21,FALSE()))</f>
        <v/>
      </c>
      <c r="AD67" s="795" t="n">
        <f aca="false">IF(AD66="","",VLOOKUP(AD66,'標準様式１【記載例】シフト記号表（勤務時間帯）'!$D$6:$X$47,21,FALSE()))</f>
        <v>6</v>
      </c>
      <c r="AE67" s="795" t="str">
        <f aca="false">IF(AE66="","",VLOOKUP(AE66,'標準様式１【記載例】シフト記号表（勤務時間帯）'!$D$6:$X$47,21,FALSE()))</f>
        <v/>
      </c>
      <c r="AF67" s="795" t="str">
        <f aca="false">IF(AF66="","",VLOOKUP(AF66,'標準様式１【記載例】シフト記号表（勤務時間帯）'!$D$6:$X$47,21,FALSE()))</f>
        <v/>
      </c>
      <c r="AG67" s="795" t="n">
        <f aca="false">IF(AG66="","",VLOOKUP(AG66,'標準様式１【記載例】シフト記号表（勤務時間帯）'!$D$6:$X$47,21,FALSE()))</f>
        <v>6</v>
      </c>
      <c r="AH67" s="796" t="str">
        <f aca="false">IF(AH66="","",VLOOKUP(AH66,'標準様式１【記載例】シフト記号表（勤務時間帯）'!$D$6:$X$47,21,FALSE()))</f>
        <v/>
      </c>
      <c r="AI67" s="794" t="n">
        <f aca="false">IF(AI66="","",VLOOKUP(AI66,'標準様式１【記載例】シフト記号表（勤務時間帯）'!$D$6:$X$47,21,FALSE()))</f>
        <v>6</v>
      </c>
      <c r="AJ67" s="795" t="str">
        <f aca="false">IF(AJ66="","",VLOOKUP(AJ66,'標準様式１【記載例】シフト記号表（勤務時間帯）'!$D$6:$X$47,21,FALSE()))</f>
        <v/>
      </c>
      <c r="AK67" s="795" t="n">
        <f aca="false">IF(AK66="","",VLOOKUP(AK66,'標準様式１【記載例】シフト記号表（勤務時間帯）'!$D$6:$X$47,21,FALSE()))</f>
        <v>6</v>
      </c>
      <c r="AL67" s="795" t="str">
        <f aca="false">IF(AL66="","",VLOOKUP(AL66,'標準様式１【記載例】シフト記号表（勤務時間帯）'!$D$6:$X$47,21,FALSE()))</f>
        <v/>
      </c>
      <c r="AM67" s="795" t="str">
        <f aca="false">IF(AM66="","",VLOOKUP(AM66,'標準様式１【記載例】シフト記号表（勤務時間帯）'!$D$6:$X$47,21,FALSE()))</f>
        <v/>
      </c>
      <c r="AN67" s="795" t="n">
        <f aca="false">IF(AN66="","",VLOOKUP(AN66,'標準様式１【記載例】シフト記号表（勤務時間帯）'!$D$6:$X$47,21,FALSE()))</f>
        <v>6</v>
      </c>
      <c r="AO67" s="796" t="str">
        <f aca="false">IF(AO66="","",VLOOKUP(AO66,'標準様式１【記載例】シフト記号表（勤務時間帯）'!$D$6:$X$47,21,FALSE()))</f>
        <v/>
      </c>
      <c r="AP67" s="794" t="n">
        <f aca="false">IF(AP66="","",VLOOKUP(AP66,'標準様式１【記載例】シフト記号表（勤務時間帯）'!$D$6:$X$47,21,FALSE()))</f>
        <v>6</v>
      </c>
      <c r="AQ67" s="795" t="str">
        <f aca="false">IF(AQ66="","",VLOOKUP(AQ66,'標準様式１【記載例】シフト記号表（勤務時間帯）'!$D$6:$X$47,21,FALSE()))</f>
        <v/>
      </c>
      <c r="AR67" s="795" t="n">
        <f aca="false">IF(AR66="","",VLOOKUP(AR66,'標準様式１【記載例】シフト記号表（勤務時間帯）'!$D$6:$X$47,21,FALSE()))</f>
        <v>6</v>
      </c>
      <c r="AS67" s="795" t="str">
        <f aca="false">IF(AS66="","",VLOOKUP(AS66,'標準様式１【記載例】シフト記号表（勤務時間帯）'!$D$6:$X$47,21,FALSE()))</f>
        <v/>
      </c>
      <c r="AT67" s="795" t="str">
        <f aca="false">IF(AT66="","",VLOOKUP(AT66,'標準様式１【記載例】シフト記号表（勤務時間帯）'!$D$6:$X$47,21,FALSE()))</f>
        <v/>
      </c>
      <c r="AU67" s="795" t="n">
        <f aca="false">IF(AU66="","",VLOOKUP(AU66,'標準様式１【記載例】シフト記号表（勤務時間帯）'!$D$6:$X$47,21,FALSE()))</f>
        <v>6</v>
      </c>
      <c r="AV67" s="796" t="str">
        <f aca="false">IF(AV66="","",VLOOKUP(AV66,'標準様式１【記載例】シフト記号表（勤務時間帯）'!$D$6:$X$47,21,FALSE()))</f>
        <v/>
      </c>
      <c r="AW67" s="794" t="str">
        <f aca="false">IF(AW66="","",VLOOKUP(AW66,'標準様式１【記載例】シフト記号表（勤務時間帯）'!$D$6:$X$47,21,FALSE()))</f>
        <v/>
      </c>
      <c r="AX67" s="795" t="str">
        <f aca="false">IF(AX66="","",VLOOKUP(AX66,'標準様式１【記載例】シフト記号表（勤務時間帯）'!$D$6:$X$47,21,FALSE()))</f>
        <v/>
      </c>
      <c r="AY67" s="795" t="str">
        <f aca="false">IF(AY66="","",VLOOKUP(AY66,'標準様式１【記載例】シフト記号表（勤務時間帯）'!$D$6:$X$47,21,FALSE()))</f>
        <v/>
      </c>
      <c r="AZ67" s="797" t="n">
        <f aca="false">IF($BC$3="４週",SUM(U67:AV67),IF($BC$3="暦月",SUM(U67:AY67),""))</f>
        <v>72</v>
      </c>
      <c r="BA67" s="797"/>
      <c r="BB67" s="798" t="n">
        <f aca="false">IF($BC$3="４週",AZ67/4,IF($BC$3="暦月",(AZ67/($BC$8/7)),""))</f>
        <v>18</v>
      </c>
      <c r="BC67" s="798"/>
      <c r="BD67" s="847"/>
      <c r="BE67" s="847"/>
      <c r="BF67" s="847"/>
      <c r="BG67" s="847"/>
      <c r="BH67" s="847"/>
    </row>
    <row r="68" customFormat="false" ht="20.25" hidden="false" customHeight="true" outlineLevel="0" collapsed="false">
      <c r="B68" s="787"/>
      <c r="C68" s="839"/>
      <c r="D68" s="839"/>
      <c r="E68" s="839"/>
      <c r="F68" s="848"/>
      <c r="G68" s="849" t="str">
        <f aca="false">C66</f>
        <v>介護従業者</v>
      </c>
      <c r="H68" s="840"/>
      <c r="I68" s="841"/>
      <c r="J68" s="841"/>
      <c r="K68" s="841"/>
      <c r="L68" s="841"/>
      <c r="M68" s="842"/>
      <c r="N68" s="842"/>
      <c r="O68" s="842"/>
      <c r="P68" s="850" t="s">
        <v>673</v>
      </c>
      <c r="Q68" s="851"/>
      <c r="R68" s="851"/>
      <c r="S68" s="852"/>
      <c r="T68" s="853"/>
      <c r="U68" s="806" t="str">
        <f aca="false">IF(U66="","",VLOOKUP(U66,'標準様式１【記載例】シフト記号表（勤務時間帯）'!$D$6:$Z$47,23,FALSE()))</f>
        <v>-</v>
      </c>
      <c r="V68" s="807" t="str">
        <f aca="false">IF(V66="","",VLOOKUP(V66,'標準様式１【記載例】シフト記号表（勤務時間帯）'!$D$6:$Z$47,23,FALSE()))</f>
        <v/>
      </c>
      <c r="W68" s="807" t="str">
        <f aca="false">IF(W66="","",VLOOKUP(W66,'標準様式１【記載例】シフト記号表（勤務時間帯）'!$D$6:$Z$47,23,FALSE()))</f>
        <v>-</v>
      </c>
      <c r="X68" s="807" t="str">
        <f aca="false">IF(X66="","",VLOOKUP(X66,'標準様式１【記載例】シフト記号表（勤務時間帯）'!$D$6:$Z$47,23,FALSE()))</f>
        <v/>
      </c>
      <c r="Y68" s="807" t="str">
        <f aca="false">IF(Y66="","",VLOOKUP(Y66,'標準様式１【記載例】シフト記号表（勤務時間帯）'!$D$6:$Z$47,23,FALSE()))</f>
        <v/>
      </c>
      <c r="Z68" s="807" t="str">
        <f aca="false">IF(Z66="","",VLOOKUP(Z66,'標準様式１【記載例】シフト記号表（勤務時間帯）'!$D$6:$Z$47,23,FALSE()))</f>
        <v>-</v>
      </c>
      <c r="AA68" s="808" t="str">
        <f aca="false">IF(AA66="","",VLOOKUP(AA66,'標準様式１【記載例】シフト記号表（勤務時間帯）'!$D$6:$Z$47,23,FALSE()))</f>
        <v/>
      </c>
      <c r="AB68" s="806" t="str">
        <f aca="false">IF(AB66="","",VLOOKUP(AB66,'標準様式１【記載例】シフト記号表（勤務時間帯）'!$D$6:$Z$47,23,FALSE()))</f>
        <v>-</v>
      </c>
      <c r="AC68" s="807" t="str">
        <f aca="false">IF(AC66="","",VLOOKUP(AC66,'標準様式１【記載例】シフト記号表（勤務時間帯）'!$D$6:$Z$47,23,FALSE()))</f>
        <v/>
      </c>
      <c r="AD68" s="807" t="str">
        <f aca="false">IF(AD66="","",VLOOKUP(AD66,'標準様式１【記載例】シフト記号表（勤務時間帯）'!$D$6:$Z$47,23,FALSE()))</f>
        <v>-</v>
      </c>
      <c r="AE68" s="807" t="str">
        <f aca="false">IF(AE66="","",VLOOKUP(AE66,'標準様式１【記載例】シフト記号表（勤務時間帯）'!$D$6:$Z$47,23,FALSE()))</f>
        <v/>
      </c>
      <c r="AF68" s="807" t="str">
        <f aca="false">IF(AF66="","",VLOOKUP(AF66,'標準様式１【記載例】シフト記号表（勤務時間帯）'!$D$6:$Z$47,23,FALSE()))</f>
        <v/>
      </c>
      <c r="AG68" s="807" t="str">
        <f aca="false">IF(AG66="","",VLOOKUP(AG66,'標準様式１【記載例】シフト記号表（勤務時間帯）'!$D$6:$Z$47,23,FALSE()))</f>
        <v>-</v>
      </c>
      <c r="AH68" s="808" t="str">
        <f aca="false">IF(AH66="","",VLOOKUP(AH66,'標準様式１【記載例】シフト記号表（勤務時間帯）'!$D$6:$Z$47,23,FALSE()))</f>
        <v/>
      </c>
      <c r="AI68" s="806" t="str">
        <f aca="false">IF(AI66="","",VLOOKUP(AI66,'標準様式１【記載例】シフト記号表（勤務時間帯）'!$D$6:$Z$47,23,FALSE()))</f>
        <v>-</v>
      </c>
      <c r="AJ68" s="807" t="str">
        <f aca="false">IF(AJ66="","",VLOOKUP(AJ66,'標準様式１【記載例】シフト記号表（勤務時間帯）'!$D$6:$Z$47,23,FALSE()))</f>
        <v/>
      </c>
      <c r="AK68" s="807" t="str">
        <f aca="false">IF(AK66="","",VLOOKUP(AK66,'標準様式１【記載例】シフト記号表（勤務時間帯）'!$D$6:$Z$47,23,FALSE()))</f>
        <v>-</v>
      </c>
      <c r="AL68" s="807" t="str">
        <f aca="false">IF(AL66="","",VLOOKUP(AL66,'標準様式１【記載例】シフト記号表（勤務時間帯）'!$D$6:$Z$47,23,FALSE()))</f>
        <v/>
      </c>
      <c r="AM68" s="807" t="str">
        <f aca="false">IF(AM66="","",VLOOKUP(AM66,'標準様式１【記載例】シフト記号表（勤務時間帯）'!$D$6:$Z$47,23,FALSE()))</f>
        <v/>
      </c>
      <c r="AN68" s="807" t="str">
        <f aca="false">IF(AN66="","",VLOOKUP(AN66,'標準様式１【記載例】シフト記号表（勤務時間帯）'!$D$6:$Z$47,23,FALSE()))</f>
        <v>-</v>
      </c>
      <c r="AO68" s="808" t="str">
        <f aca="false">IF(AO66="","",VLOOKUP(AO66,'標準様式１【記載例】シフト記号表（勤務時間帯）'!$D$6:$Z$47,23,FALSE()))</f>
        <v/>
      </c>
      <c r="AP68" s="806" t="str">
        <f aca="false">IF(AP66="","",VLOOKUP(AP66,'標準様式１【記載例】シフト記号表（勤務時間帯）'!$D$6:$Z$47,23,FALSE()))</f>
        <v>-</v>
      </c>
      <c r="AQ68" s="807" t="str">
        <f aca="false">IF(AQ66="","",VLOOKUP(AQ66,'標準様式１【記載例】シフト記号表（勤務時間帯）'!$D$6:$Z$47,23,FALSE()))</f>
        <v/>
      </c>
      <c r="AR68" s="807" t="str">
        <f aca="false">IF(AR66="","",VLOOKUP(AR66,'標準様式１【記載例】シフト記号表（勤務時間帯）'!$D$6:$Z$47,23,FALSE()))</f>
        <v>-</v>
      </c>
      <c r="AS68" s="807" t="str">
        <f aca="false">IF(AS66="","",VLOOKUP(AS66,'標準様式１【記載例】シフト記号表（勤務時間帯）'!$D$6:$Z$47,23,FALSE()))</f>
        <v/>
      </c>
      <c r="AT68" s="807" t="str">
        <f aca="false">IF(AT66="","",VLOOKUP(AT66,'標準様式１【記載例】シフト記号表（勤務時間帯）'!$D$6:$Z$47,23,FALSE()))</f>
        <v/>
      </c>
      <c r="AU68" s="807" t="str">
        <f aca="false">IF(AU66="","",VLOOKUP(AU66,'標準様式１【記載例】シフト記号表（勤務時間帯）'!$D$6:$Z$47,23,FALSE()))</f>
        <v>-</v>
      </c>
      <c r="AV68" s="808" t="str">
        <f aca="false">IF(AV66="","",VLOOKUP(AV66,'標準様式１【記載例】シフト記号表（勤務時間帯）'!$D$6:$Z$47,23,FALSE()))</f>
        <v/>
      </c>
      <c r="AW68" s="806" t="str">
        <f aca="false">IF(AW66="","",VLOOKUP(AW66,'標準様式１【記載例】シフト記号表（勤務時間帯）'!$D$6:$Z$47,23,FALSE()))</f>
        <v/>
      </c>
      <c r="AX68" s="807" t="str">
        <f aca="false">IF(AX66="","",VLOOKUP(AX66,'標準様式１【記載例】シフト記号表（勤務時間帯）'!$D$6:$Z$47,23,FALSE()))</f>
        <v/>
      </c>
      <c r="AY68" s="807" t="str">
        <f aca="false">IF(AY66="","",VLOOKUP(AY66,'標準様式１【記載例】シフト記号表（勤務時間帯）'!$D$6:$Z$47,23,FALSE()))</f>
        <v/>
      </c>
      <c r="AZ68" s="809" t="n">
        <f aca="false">IF($BC$3="４週",SUM(U68:AV68),IF($BC$3="暦月",SUM(U68:AY68),""))</f>
        <v>0</v>
      </c>
      <c r="BA68" s="809"/>
      <c r="BB68" s="810" t="n">
        <f aca="false">IF($BC$3="４週",AZ68/4,IF($BC$3="暦月",(AZ68/($BC$8/7)),""))</f>
        <v>0</v>
      </c>
      <c r="BC68" s="810"/>
      <c r="BD68" s="847"/>
      <c r="BE68" s="847"/>
      <c r="BF68" s="847"/>
      <c r="BG68" s="847"/>
      <c r="BH68" s="847"/>
    </row>
    <row r="69" customFormat="false" ht="20.25" hidden="false" customHeight="true" outlineLevel="0" collapsed="false">
      <c r="B69" s="854" t="s">
        <v>674</v>
      </c>
      <c r="C69" s="854"/>
      <c r="D69" s="854"/>
      <c r="E69" s="854"/>
      <c r="F69" s="854"/>
      <c r="G69" s="854"/>
      <c r="H69" s="854"/>
      <c r="I69" s="854"/>
      <c r="J69" s="854"/>
      <c r="K69" s="854"/>
      <c r="L69" s="854"/>
      <c r="M69" s="854"/>
      <c r="N69" s="854"/>
      <c r="O69" s="854"/>
      <c r="P69" s="854"/>
      <c r="Q69" s="854"/>
      <c r="R69" s="854"/>
      <c r="S69" s="854"/>
      <c r="T69" s="854"/>
      <c r="U69" s="855" t="n">
        <v>10</v>
      </c>
      <c r="V69" s="856" t="n">
        <v>11</v>
      </c>
      <c r="W69" s="856" t="n">
        <v>12</v>
      </c>
      <c r="X69" s="856" t="n">
        <v>13</v>
      </c>
      <c r="Y69" s="856" t="n">
        <v>14</v>
      </c>
      <c r="Z69" s="856" t="n">
        <v>15</v>
      </c>
      <c r="AA69" s="857" t="n">
        <v>16</v>
      </c>
      <c r="AB69" s="858" t="n">
        <v>10</v>
      </c>
      <c r="AC69" s="856" t="n">
        <v>11</v>
      </c>
      <c r="AD69" s="856" t="n">
        <v>12</v>
      </c>
      <c r="AE69" s="856" t="n">
        <v>13</v>
      </c>
      <c r="AF69" s="856" t="n">
        <v>14</v>
      </c>
      <c r="AG69" s="856" t="n">
        <v>15</v>
      </c>
      <c r="AH69" s="857" t="n">
        <v>16</v>
      </c>
      <c r="AI69" s="858" t="n">
        <v>10</v>
      </c>
      <c r="AJ69" s="856" t="n">
        <v>11</v>
      </c>
      <c r="AK69" s="856" t="n">
        <v>12</v>
      </c>
      <c r="AL69" s="856" t="n">
        <v>13</v>
      </c>
      <c r="AM69" s="856" t="n">
        <v>14</v>
      </c>
      <c r="AN69" s="856" t="n">
        <v>15</v>
      </c>
      <c r="AO69" s="857" t="n">
        <v>16</v>
      </c>
      <c r="AP69" s="858" t="n">
        <v>10</v>
      </c>
      <c r="AQ69" s="856" t="n">
        <v>11</v>
      </c>
      <c r="AR69" s="856" t="n">
        <v>12</v>
      </c>
      <c r="AS69" s="856" t="n">
        <v>13</v>
      </c>
      <c r="AT69" s="856" t="n">
        <v>14</v>
      </c>
      <c r="AU69" s="856" t="n">
        <v>15</v>
      </c>
      <c r="AV69" s="857" t="n">
        <v>16</v>
      </c>
      <c r="AW69" s="858"/>
      <c r="AX69" s="856"/>
      <c r="AY69" s="859"/>
      <c r="AZ69" s="860"/>
      <c r="BA69" s="860"/>
      <c r="BB69" s="861"/>
      <c r="BC69" s="861"/>
      <c r="BD69" s="861"/>
      <c r="BE69" s="861"/>
      <c r="BF69" s="861"/>
      <c r="BG69" s="861"/>
      <c r="BH69" s="861"/>
    </row>
    <row r="70" customFormat="false" ht="20.25" hidden="false" customHeight="true" outlineLevel="0" collapsed="false">
      <c r="B70" s="862" t="s">
        <v>675</v>
      </c>
      <c r="C70" s="862"/>
      <c r="D70" s="862"/>
      <c r="E70" s="862"/>
      <c r="F70" s="862"/>
      <c r="G70" s="862"/>
      <c r="H70" s="862"/>
      <c r="I70" s="862"/>
      <c r="J70" s="862"/>
      <c r="K70" s="862"/>
      <c r="L70" s="862"/>
      <c r="M70" s="862"/>
      <c r="N70" s="862"/>
      <c r="O70" s="862"/>
      <c r="P70" s="862"/>
      <c r="Q70" s="862"/>
      <c r="R70" s="862"/>
      <c r="S70" s="862"/>
      <c r="T70" s="862"/>
      <c r="U70" s="863"/>
      <c r="V70" s="864"/>
      <c r="W70" s="864"/>
      <c r="X70" s="864"/>
      <c r="Y70" s="864"/>
      <c r="Z70" s="864"/>
      <c r="AA70" s="865"/>
      <c r="AB70" s="866"/>
      <c r="AC70" s="864"/>
      <c r="AD70" s="864"/>
      <c r="AE70" s="864"/>
      <c r="AF70" s="864"/>
      <c r="AG70" s="864"/>
      <c r="AH70" s="865"/>
      <c r="AI70" s="866"/>
      <c r="AJ70" s="864"/>
      <c r="AK70" s="864"/>
      <c r="AL70" s="864"/>
      <c r="AM70" s="864"/>
      <c r="AN70" s="864"/>
      <c r="AO70" s="865"/>
      <c r="AP70" s="866"/>
      <c r="AQ70" s="864"/>
      <c r="AR70" s="864"/>
      <c r="AS70" s="864"/>
      <c r="AT70" s="864"/>
      <c r="AU70" s="864"/>
      <c r="AV70" s="865"/>
      <c r="AW70" s="866"/>
      <c r="AX70" s="864"/>
      <c r="AY70" s="867"/>
      <c r="AZ70" s="860"/>
      <c r="BA70" s="860"/>
      <c r="BB70" s="861"/>
      <c r="BC70" s="861"/>
      <c r="BD70" s="861"/>
      <c r="BE70" s="861"/>
      <c r="BF70" s="861"/>
      <c r="BG70" s="861"/>
      <c r="BH70" s="861"/>
    </row>
    <row r="71" customFormat="false" ht="20.25" hidden="false" customHeight="true" outlineLevel="0" collapsed="false">
      <c r="B71" s="862" t="s">
        <v>676</v>
      </c>
      <c r="C71" s="862"/>
      <c r="D71" s="862"/>
      <c r="E71" s="862"/>
      <c r="F71" s="862"/>
      <c r="G71" s="862"/>
      <c r="H71" s="862"/>
      <c r="I71" s="862"/>
      <c r="J71" s="862"/>
      <c r="K71" s="862"/>
      <c r="L71" s="862"/>
      <c r="M71" s="862"/>
      <c r="N71" s="862"/>
      <c r="O71" s="862"/>
      <c r="P71" s="862"/>
      <c r="Q71" s="862"/>
      <c r="R71" s="862"/>
      <c r="S71" s="862"/>
      <c r="T71" s="862"/>
      <c r="U71" s="863" t="n">
        <v>9</v>
      </c>
      <c r="V71" s="864" t="n">
        <v>9</v>
      </c>
      <c r="W71" s="864" t="n">
        <v>9</v>
      </c>
      <c r="X71" s="864" t="n">
        <v>9</v>
      </c>
      <c r="Y71" s="864" t="n">
        <v>9</v>
      </c>
      <c r="Z71" s="864" t="n">
        <v>9</v>
      </c>
      <c r="AA71" s="868" t="n">
        <v>9</v>
      </c>
      <c r="AB71" s="869" t="n">
        <v>9</v>
      </c>
      <c r="AC71" s="864" t="n">
        <v>9</v>
      </c>
      <c r="AD71" s="864" t="n">
        <v>9</v>
      </c>
      <c r="AE71" s="864" t="n">
        <v>9</v>
      </c>
      <c r="AF71" s="864" t="n">
        <v>9</v>
      </c>
      <c r="AG71" s="864" t="n">
        <v>9</v>
      </c>
      <c r="AH71" s="868" t="n">
        <v>9</v>
      </c>
      <c r="AI71" s="869" t="n">
        <v>9</v>
      </c>
      <c r="AJ71" s="864" t="n">
        <v>9</v>
      </c>
      <c r="AK71" s="864" t="n">
        <v>9</v>
      </c>
      <c r="AL71" s="864" t="n">
        <v>9</v>
      </c>
      <c r="AM71" s="864" t="n">
        <v>9</v>
      </c>
      <c r="AN71" s="864" t="n">
        <v>9</v>
      </c>
      <c r="AO71" s="868" t="n">
        <v>9</v>
      </c>
      <c r="AP71" s="869" t="n">
        <v>9</v>
      </c>
      <c r="AQ71" s="864" t="n">
        <v>9</v>
      </c>
      <c r="AR71" s="864" t="n">
        <v>9</v>
      </c>
      <c r="AS71" s="864" t="n">
        <v>9</v>
      </c>
      <c r="AT71" s="864" t="n">
        <v>9</v>
      </c>
      <c r="AU71" s="864" t="n">
        <v>9</v>
      </c>
      <c r="AV71" s="868" t="n">
        <v>9</v>
      </c>
      <c r="AW71" s="869"/>
      <c r="AX71" s="864"/>
      <c r="AY71" s="867"/>
      <c r="AZ71" s="860"/>
      <c r="BA71" s="860"/>
      <c r="BB71" s="861"/>
      <c r="BC71" s="861"/>
      <c r="BD71" s="861"/>
      <c r="BE71" s="861"/>
      <c r="BF71" s="861"/>
      <c r="BG71" s="861"/>
      <c r="BH71" s="861"/>
    </row>
    <row r="72" customFormat="false" ht="20.25" hidden="false" customHeight="true" outlineLevel="0" collapsed="false">
      <c r="B72" s="862" t="s">
        <v>677</v>
      </c>
      <c r="C72" s="862"/>
      <c r="D72" s="862"/>
      <c r="E72" s="862"/>
      <c r="F72" s="862"/>
      <c r="G72" s="862"/>
      <c r="H72" s="862"/>
      <c r="I72" s="862"/>
      <c r="J72" s="862"/>
      <c r="K72" s="862"/>
      <c r="L72" s="862"/>
      <c r="M72" s="862"/>
      <c r="N72" s="862"/>
      <c r="O72" s="862"/>
      <c r="P72" s="862"/>
      <c r="Q72" s="862"/>
      <c r="R72" s="862"/>
      <c r="S72" s="862"/>
      <c r="T72" s="862"/>
      <c r="U72" s="863" t="n">
        <v>4</v>
      </c>
      <c r="V72" s="864" t="n">
        <v>4</v>
      </c>
      <c r="W72" s="864" t="n">
        <v>4</v>
      </c>
      <c r="X72" s="864" t="n">
        <v>4</v>
      </c>
      <c r="Y72" s="864" t="n">
        <v>4</v>
      </c>
      <c r="Z72" s="864" t="n">
        <v>4</v>
      </c>
      <c r="AA72" s="868" t="n">
        <v>4</v>
      </c>
      <c r="AB72" s="869" t="n">
        <v>4</v>
      </c>
      <c r="AC72" s="864" t="n">
        <v>4</v>
      </c>
      <c r="AD72" s="864" t="n">
        <v>4</v>
      </c>
      <c r="AE72" s="864" t="n">
        <v>4</v>
      </c>
      <c r="AF72" s="864" t="n">
        <v>4</v>
      </c>
      <c r="AG72" s="864" t="n">
        <v>4</v>
      </c>
      <c r="AH72" s="868" t="n">
        <v>4</v>
      </c>
      <c r="AI72" s="869" t="n">
        <v>4</v>
      </c>
      <c r="AJ72" s="864" t="n">
        <v>4</v>
      </c>
      <c r="AK72" s="864" t="n">
        <v>4</v>
      </c>
      <c r="AL72" s="864" t="n">
        <v>4</v>
      </c>
      <c r="AM72" s="864" t="n">
        <v>4</v>
      </c>
      <c r="AN72" s="864" t="n">
        <v>4</v>
      </c>
      <c r="AO72" s="868" t="n">
        <v>4</v>
      </c>
      <c r="AP72" s="869" t="n">
        <v>4</v>
      </c>
      <c r="AQ72" s="864" t="n">
        <v>4</v>
      </c>
      <c r="AR72" s="864" t="n">
        <v>4</v>
      </c>
      <c r="AS72" s="864" t="n">
        <v>4</v>
      </c>
      <c r="AT72" s="864" t="n">
        <v>4</v>
      </c>
      <c r="AU72" s="864" t="n">
        <v>4</v>
      </c>
      <c r="AV72" s="868" t="n">
        <v>4</v>
      </c>
      <c r="AW72" s="869"/>
      <c r="AX72" s="864"/>
      <c r="AY72" s="867"/>
      <c r="AZ72" s="860"/>
      <c r="BA72" s="860"/>
      <c r="BB72" s="861"/>
      <c r="BC72" s="861"/>
      <c r="BD72" s="861"/>
      <c r="BE72" s="861"/>
      <c r="BF72" s="861"/>
      <c r="BG72" s="861"/>
      <c r="BH72" s="861"/>
    </row>
    <row r="73" customFormat="false" ht="20.25" hidden="false" customHeight="true" outlineLevel="0" collapsed="false">
      <c r="B73" s="862" t="s">
        <v>678</v>
      </c>
      <c r="C73" s="862"/>
      <c r="D73" s="862"/>
      <c r="E73" s="862"/>
      <c r="F73" s="862"/>
      <c r="G73" s="862"/>
      <c r="H73" s="862"/>
      <c r="I73" s="862"/>
      <c r="J73" s="862"/>
      <c r="K73" s="862"/>
      <c r="L73" s="862"/>
      <c r="M73" s="862"/>
      <c r="N73" s="862"/>
      <c r="O73" s="862"/>
      <c r="P73" s="862"/>
      <c r="Q73" s="862"/>
      <c r="R73" s="862"/>
      <c r="S73" s="862"/>
      <c r="T73" s="862"/>
      <c r="U73" s="870" t="e">
        <f aca="false">IF(SUMIF($F$21:$F$68,"介護従業者",U21:U68)=0,"",SUMIF($F$21:$F$68,"介護従業者",U21:U68))</f>
        <v>#N/A</v>
      </c>
      <c r="V73" s="871" t="e">
        <f aca="false">IF(SUMIF($F$21:$F$68,"介護従業者",V21:V68)=0,"",SUMIF($F$21:$F$68,"介護従業者",V21:V68))</f>
        <v>#N/A</v>
      </c>
      <c r="W73" s="871" t="e">
        <f aca="false">IF(SUMIF($F$21:$F$68,"介護従業者",W21:W68)=0,"",SUMIF($F$21:$F$68,"介護従業者",W21:W68))</f>
        <v>#N/A</v>
      </c>
      <c r="X73" s="871" t="e">
        <f aca="false">IF(SUMIF($F$21:$F$68,"介護従業者",X21:X68)=0,"",SUMIF($F$21:$F$68,"介護従業者",X21:X68))</f>
        <v>#N/A</v>
      </c>
      <c r="Y73" s="871" t="e">
        <f aca="false">IF(SUMIF($F$21:$F$68,"介護従業者",Y21:Y68)=0,"",SUMIF($F$21:$F$68,"介護従業者",Y21:Y68))</f>
        <v>#N/A</v>
      </c>
      <c r="Z73" s="871" t="e">
        <f aca="false">IF(SUMIF($F$21:$F$68,"介護従業者",Z21:Z68)=0,"",SUMIF($F$21:$F$68,"介護従業者",Z21:Z68))</f>
        <v>#N/A</v>
      </c>
      <c r="AA73" s="872" t="e">
        <f aca="false">IF(SUMIF($F$21:$F$68,"介護従業者",AA21:AA68)=0,"",SUMIF($F$21:$F$68,"介護従業者",AA21:AA68))</f>
        <v>#N/A</v>
      </c>
      <c r="AB73" s="870" t="e">
        <f aca="false">IF(SUMIF($F$21:$F$68,"介護従業者",AB21:AB68)=0,"",SUMIF($F$21:$F$68,"介護従業者",AB21:AB68))</f>
        <v>#N/A</v>
      </c>
      <c r="AC73" s="871" t="e">
        <f aca="false">IF(SUMIF($F$21:$F$68,"介護従業者",AC21:AC68)=0,"",SUMIF($F$21:$F$68,"介護従業者",AC21:AC68))</f>
        <v>#N/A</v>
      </c>
      <c r="AD73" s="871" t="e">
        <f aca="false">IF(SUMIF($F$21:$F$68,"介護従業者",AD21:AD68)=0,"",SUMIF($F$21:$F$68,"介護従業者",AD21:AD68))</f>
        <v>#N/A</v>
      </c>
      <c r="AE73" s="871" t="e">
        <f aca="false">IF(SUMIF($F$21:$F$68,"介護従業者",AE21:AE68)=0,"",SUMIF($F$21:$F$68,"介護従業者",AE21:AE68))</f>
        <v>#N/A</v>
      </c>
      <c r="AF73" s="871" t="e">
        <f aca="false">IF(SUMIF($F$21:$F$68,"介護従業者",AF21:AF68)=0,"",SUMIF($F$21:$F$68,"介護従業者",AF21:AF68))</f>
        <v>#N/A</v>
      </c>
      <c r="AG73" s="871" t="e">
        <f aca="false">IF(SUMIF($F$21:$F$68,"介護従業者",AG21:AG68)=0,"",SUMIF($F$21:$F$68,"介護従業者",AG21:AG68))</f>
        <v>#N/A</v>
      </c>
      <c r="AH73" s="872" t="e">
        <f aca="false">IF(SUMIF($F$21:$F$68,"介護従業者",AH21:AH68)=0,"",SUMIF($F$21:$F$68,"介護従業者",AH21:AH68))</f>
        <v>#N/A</v>
      </c>
      <c r="AI73" s="870" t="e">
        <f aca="false">IF(SUMIF($F$21:$F$68,"介護従業者",AI21:AI68)=0,"",SUMIF($F$21:$F$68,"介護従業者",AI21:AI68))</f>
        <v>#N/A</v>
      </c>
      <c r="AJ73" s="871" t="e">
        <f aca="false">IF(SUMIF($F$21:$F$68,"介護従業者",AJ21:AJ68)=0,"",SUMIF($F$21:$F$68,"介護従業者",AJ21:AJ68))</f>
        <v>#N/A</v>
      </c>
      <c r="AK73" s="871" t="e">
        <f aca="false">IF(SUMIF($F$21:$F$68,"介護従業者",AK21:AK68)=0,"",SUMIF($F$21:$F$68,"介護従業者",AK21:AK68))</f>
        <v>#N/A</v>
      </c>
      <c r="AL73" s="871" t="e">
        <f aca="false">IF(SUMIF($F$21:$F$68,"介護従業者",AL21:AL68)=0,"",SUMIF($F$21:$F$68,"介護従業者",AL21:AL68))</f>
        <v>#N/A</v>
      </c>
      <c r="AM73" s="871" t="e">
        <f aca="false">IF(SUMIF($F$21:$F$68,"介護従業者",AM21:AM68)=0,"",SUMIF($F$21:$F$68,"介護従業者",AM21:AM68))</f>
        <v>#N/A</v>
      </c>
      <c r="AN73" s="871" t="e">
        <f aca="false">IF(SUMIF($F$21:$F$68,"介護従業者",AN21:AN68)=0,"",SUMIF($F$21:$F$68,"介護従業者",AN21:AN68))</f>
        <v>#N/A</v>
      </c>
      <c r="AO73" s="872" t="e">
        <f aca="false">IF(SUMIF($F$21:$F$68,"介護従業者",AO21:AO68)=0,"",SUMIF($F$21:$F$68,"介護従業者",AO21:AO68))</f>
        <v>#N/A</v>
      </c>
      <c r="AP73" s="870" t="e">
        <f aca="false">IF(SUMIF($F$21:$F$68,"介護従業者",AP21:AP68)=0,"",SUMIF($F$21:$F$68,"介護従業者",AP21:AP68))</f>
        <v>#N/A</v>
      </c>
      <c r="AQ73" s="871" t="e">
        <f aca="false">IF(SUMIF($F$21:$F$68,"介護従業者",AQ21:AQ68)=0,"",SUMIF($F$21:$F$68,"介護従業者",AQ21:AQ68))</f>
        <v>#N/A</v>
      </c>
      <c r="AR73" s="871" t="e">
        <f aca="false">IF(SUMIF($F$21:$F$68,"介護従業者",AR21:AR68)=0,"",SUMIF($F$21:$F$68,"介護従業者",AR21:AR68))</f>
        <v>#N/A</v>
      </c>
      <c r="AS73" s="871" t="e">
        <f aca="false">IF(SUMIF($F$21:$F$68,"介護従業者",AS21:AS68)=0,"",SUMIF($F$21:$F$68,"介護従業者",AS21:AS68))</f>
        <v>#N/A</v>
      </c>
      <c r="AT73" s="871" t="e">
        <f aca="false">IF(SUMIF($F$21:$F$68,"介護従業者",AT21:AT68)=0,"",SUMIF($F$21:$F$68,"介護従業者",AT21:AT68))</f>
        <v>#N/A</v>
      </c>
      <c r="AU73" s="871" t="e">
        <f aca="false">IF(SUMIF($F$21:$F$68,"介護従業者",AU21:AU68)=0,"",SUMIF($F$21:$F$68,"介護従業者",AU21:AU68))</f>
        <v>#N/A</v>
      </c>
      <c r="AV73" s="872" t="e">
        <f aca="false">IF(SUMIF($F$21:$F$68,"介護従業者",AV21:AV68)=0,"",SUMIF($F$21:$F$68,"介護従業者",AV21:AV68))</f>
        <v>#N/A</v>
      </c>
      <c r="AW73" s="870" t="str">
        <f aca="false">IF(SUMIF($F$21:$F$68,"介護従業者",AW21:AW68)=0,"",SUMIF($F$21:$F$68,"介護従業者",AW21:AW68))</f>
        <v/>
      </c>
      <c r="AX73" s="871" t="str">
        <f aca="false">IF(SUMIF($F$21:$F$68,"介護従業者",AX21:AX68)=0,"",SUMIF($F$21:$F$68,"介護従業者",AX21:AX68))</f>
        <v/>
      </c>
      <c r="AY73" s="871" t="str">
        <f aca="false">IF(SUMIF($F$21:$F$68,"介護従業者",AY21:AY68)=0,"",SUMIF($F$21:$F$68,"介護従業者",AY21:AY68))</f>
        <v/>
      </c>
      <c r="AZ73" s="873" t="e">
        <f aca="false">IF($BC$3="４週",SUM(U73:AV73),IF($BC$3="暦月",SUM(U73:AY73),""))</f>
        <v>#N/A</v>
      </c>
      <c r="BA73" s="873"/>
      <c r="BB73" s="861"/>
      <c r="BC73" s="861"/>
      <c r="BD73" s="861"/>
      <c r="BE73" s="861"/>
      <c r="BF73" s="861"/>
      <c r="BG73" s="861"/>
      <c r="BH73" s="861"/>
    </row>
    <row r="74" customFormat="false" ht="20.25" hidden="false" customHeight="true" outlineLevel="0" collapsed="false">
      <c r="B74" s="874" t="s">
        <v>679</v>
      </c>
      <c r="C74" s="874"/>
      <c r="D74" s="874"/>
      <c r="E74" s="874"/>
      <c r="F74" s="874"/>
      <c r="G74" s="874"/>
      <c r="H74" s="874"/>
      <c r="I74" s="874"/>
      <c r="J74" s="874"/>
      <c r="K74" s="874"/>
      <c r="L74" s="874"/>
      <c r="M74" s="874"/>
      <c r="N74" s="874"/>
      <c r="O74" s="874"/>
      <c r="P74" s="874"/>
      <c r="Q74" s="874"/>
      <c r="R74" s="874"/>
      <c r="S74" s="874"/>
      <c r="T74" s="874"/>
      <c r="U74" s="875" t="e">
        <f aca="false">IF(SUMIF($G$21:$G$68,"介護従業者",U21:U68)=0,"",SUMIF($G$21:$G$68,"介護従業者",U21:U68))</f>
        <v>#N/A</v>
      </c>
      <c r="V74" s="876" t="e">
        <f aca="false">IF(SUMIF($G$21:$G$68,"介護従業者",V21:V68)=0,"",SUMIF($G$21:$G$68,"介護従業者",V21:V68))</f>
        <v>#N/A</v>
      </c>
      <c r="W74" s="876" t="e">
        <f aca="false">IF(SUMIF($G$21:$G$68,"介護従業者",W21:W68)=0,"",SUMIF($G$21:$G$68,"介護従業者",W21:W68))</f>
        <v>#N/A</v>
      </c>
      <c r="X74" s="876" t="e">
        <f aca="false">IF(SUMIF($G$21:$G$68,"介護従業者",X21:X68)=0,"",SUMIF($G$21:$G$68,"介護従業者",X21:X68))</f>
        <v>#N/A</v>
      </c>
      <c r="Y74" s="876" t="e">
        <f aca="false">IF(SUMIF($G$21:$G$68,"介護従業者",Y21:Y68)=0,"",SUMIF($G$21:$G$68,"介護従業者",Y21:Y68))</f>
        <v>#N/A</v>
      </c>
      <c r="Z74" s="876" t="e">
        <f aca="false">IF(SUMIF($G$21:$G$68,"介護従業者",Z21:Z68)=0,"",SUMIF($G$21:$G$68,"介護従業者",Z21:Z68))</f>
        <v>#N/A</v>
      </c>
      <c r="AA74" s="877" t="e">
        <f aca="false">IF(SUMIF($G$21:$G$68,"介護従業者",AA21:AA68)=0,"",SUMIF($G$21:$G$68,"介護従業者",AA21:AA68))</f>
        <v>#N/A</v>
      </c>
      <c r="AB74" s="878" t="e">
        <f aca="false">IF(SUMIF($G$21:$G$68,"介護従業者",AB21:AB68)=0,"",SUMIF($G$21:$G$68,"介護従業者",AB21:AB68))</f>
        <v>#N/A</v>
      </c>
      <c r="AC74" s="876" t="e">
        <f aca="false">IF(SUMIF($G$21:$G$68,"介護従業者",AC21:AC68)=0,"",SUMIF($G$21:$G$68,"介護従業者",AC21:AC68))</f>
        <v>#N/A</v>
      </c>
      <c r="AD74" s="876" t="e">
        <f aca="false">IF(SUMIF($G$21:$G$68,"介護従業者",AD21:AD68)=0,"",SUMIF($G$21:$G$68,"介護従業者",AD21:AD68))</f>
        <v>#N/A</v>
      </c>
      <c r="AE74" s="876" t="e">
        <f aca="false">IF(SUMIF($G$21:$G$68,"介護従業者",AE21:AE68)=0,"",SUMIF($G$21:$G$68,"介護従業者",AE21:AE68))</f>
        <v>#N/A</v>
      </c>
      <c r="AF74" s="876" t="e">
        <f aca="false">IF(SUMIF($G$21:$G$68,"介護従業者",AF21:AF68)=0,"",SUMIF($G$21:$G$68,"介護従業者",AF21:AF68))</f>
        <v>#N/A</v>
      </c>
      <c r="AG74" s="876" t="e">
        <f aca="false">IF(SUMIF($G$21:$G$68,"介護従業者",AG21:AG68)=0,"",SUMIF($G$21:$G$68,"介護従業者",AG21:AG68))</f>
        <v>#N/A</v>
      </c>
      <c r="AH74" s="877" t="e">
        <f aca="false">IF(SUMIF($G$21:$G$68,"介護従業者",AH21:AH68)=0,"",SUMIF($G$21:$G$68,"介護従業者",AH21:AH68))</f>
        <v>#N/A</v>
      </c>
      <c r="AI74" s="878" t="e">
        <f aca="false">IF(SUMIF($G$21:$G$68,"介護従業者",AI21:AI68)=0,"",SUMIF($G$21:$G$68,"介護従業者",AI21:AI68))</f>
        <v>#N/A</v>
      </c>
      <c r="AJ74" s="876" t="e">
        <f aca="false">IF(SUMIF($G$21:$G$68,"介護従業者",AJ21:AJ68)=0,"",SUMIF($G$21:$G$68,"介護従業者",AJ21:AJ68))</f>
        <v>#N/A</v>
      </c>
      <c r="AK74" s="876" t="e">
        <f aca="false">IF(SUMIF($G$21:$G$68,"介護従業者",AK21:AK68)=0,"",SUMIF($G$21:$G$68,"介護従業者",AK21:AK68))</f>
        <v>#N/A</v>
      </c>
      <c r="AL74" s="876" t="e">
        <f aca="false">IF(SUMIF($G$21:$G$68,"介護従業者",AL21:AL68)=0,"",SUMIF($G$21:$G$68,"介護従業者",AL21:AL68))</f>
        <v>#N/A</v>
      </c>
      <c r="AM74" s="876" t="e">
        <f aca="false">IF(SUMIF($G$21:$G$68,"介護従業者",AM21:AM68)=0,"",SUMIF($G$21:$G$68,"介護従業者",AM21:AM68))</f>
        <v>#N/A</v>
      </c>
      <c r="AN74" s="876" t="e">
        <f aca="false">IF(SUMIF($G$21:$G$68,"介護従業者",AN21:AN68)=0,"",SUMIF($G$21:$G$68,"介護従業者",AN21:AN68))</f>
        <v>#N/A</v>
      </c>
      <c r="AO74" s="877" t="e">
        <f aca="false">IF(SUMIF($G$21:$G$68,"介護従業者",AO21:AO68)=0,"",SUMIF($G$21:$G$68,"介護従業者",AO21:AO68))</f>
        <v>#N/A</v>
      </c>
      <c r="AP74" s="878" t="e">
        <f aca="false">IF(SUMIF($G$21:$G$68,"介護従業者",AP21:AP68)=0,"",SUMIF($G$21:$G$68,"介護従業者",AP21:AP68))</f>
        <v>#N/A</v>
      </c>
      <c r="AQ74" s="876" t="e">
        <f aca="false">IF(SUMIF($G$21:$G$68,"介護従業者",AQ21:AQ68)=0,"",SUMIF($G$21:$G$68,"介護従業者",AQ21:AQ68))</f>
        <v>#N/A</v>
      </c>
      <c r="AR74" s="876" t="e">
        <f aca="false">IF(SUMIF($G$21:$G$68,"介護従業者",AR21:AR68)=0,"",SUMIF($G$21:$G$68,"介護従業者",AR21:AR68))</f>
        <v>#N/A</v>
      </c>
      <c r="AS74" s="876" t="e">
        <f aca="false">IF(SUMIF($G$21:$G$68,"介護従業者",AS21:AS68)=0,"",SUMIF($G$21:$G$68,"介護従業者",AS21:AS68))</f>
        <v>#N/A</v>
      </c>
      <c r="AT74" s="876" t="e">
        <f aca="false">IF(SUMIF($G$21:$G$68,"介護従業者",AT21:AT68)=0,"",SUMIF($G$21:$G$68,"介護従業者",AT21:AT68))</f>
        <v>#N/A</v>
      </c>
      <c r="AU74" s="876" t="e">
        <f aca="false">IF(SUMIF($G$21:$G$68,"介護従業者",AU21:AU68)=0,"",SUMIF($G$21:$G$68,"介護従業者",AU21:AU68))</f>
        <v>#N/A</v>
      </c>
      <c r="AV74" s="877" t="e">
        <f aca="false">IF(SUMIF($G$21:$G$68,"介護従業者",AV21:AV68)=0,"",SUMIF($G$21:$G$68,"介護従業者",AV21:AV68))</f>
        <v>#N/A</v>
      </c>
      <c r="AW74" s="878" t="str">
        <f aca="false">IF(SUMIF($G$21:$G$68,"介護従業者",AW21:AW68)=0,"",SUMIF($G$21:$G$68,"介護従業者",AW21:AW68))</f>
        <v/>
      </c>
      <c r="AX74" s="876" t="str">
        <f aca="false">IF(SUMIF($G$21:$G$68,"介護従業者",AX21:AX68)=0,"",SUMIF($G$21:$G$68,"介護従業者",AX21:AX68))</f>
        <v/>
      </c>
      <c r="AY74" s="879" t="str">
        <f aca="false">IF(SUMIF($G$21:$G$68,"介護従業者",AY21:AY68)=0,"",SUMIF($G$21:$G$68,"介護従業者",AY21:AY68))</f>
        <v/>
      </c>
      <c r="AZ74" s="880" t="e">
        <f aca="false">IF($BC$3="４週",SUM(U74:AV74),IF($BC$3="暦月",SUM(U74:AY74),""))</f>
        <v>#N/A</v>
      </c>
      <c r="BA74" s="880"/>
      <c r="BB74" s="861"/>
      <c r="BC74" s="861"/>
      <c r="BD74" s="861"/>
      <c r="BE74" s="861"/>
      <c r="BF74" s="861"/>
      <c r="BG74" s="861"/>
      <c r="BH74" s="861"/>
    </row>
    <row r="75" s="828" customFormat="true" ht="20.25" hidden="false" customHeight="true" outlineLevel="0" collapsed="false">
      <c r="C75" s="829"/>
      <c r="D75" s="829"/>
      <c r="E75" s="829"/>
      <c r="F75" s="829"/>
      <c r="G75" s="829"/>
      <c r="BH75" s="881"/>
    </row>
    <row r="76" customFormat="false" ht="20.25" hidden="false" customHeight="true" outlineLevel="0" collapsed="false"/>
    <row r="77" customFormat="false" ht="20.25" hidden="false" customHeight="true" outlineLevel="0" collapsed="false"/>
    <row r="78" customFormat="false" ht="20.25" hidden="false" customHeight="true" outlineLevel="0" collapsed="false"/>
    <row r="79" customFormat="false" ht="20.25" hidden="false" customHeight="true" outlineLevel="0" collapsed="false"/>
    <row r="80" customFormat="false" ht="20.25" hidden="false" customHeight="true" outlineLevel="0" collapsed="false"/>
    <row r="81" customFormat="false" ht="20.25" hidden="false" customHeight="true" outlineLevel="0" collapsed="false"/>
    <row r="82" customFormat="false" ht="20.25" hidden="false" customHeight="true" outlineLevel="0" collapsed="false"/>
    <row r="83" customFormat="false" ht="20.25" hidden="false" customHeight="true" outlineLevel="0" collapsed="false"/>
    <row r="84" customFormat="false" ht="20.25" hidden="false" customHeight="true" outlineLevel="0" collapsed="false"/>
    <row r="85" customFormat="false" ht="20.25" hidden="false" customHeight="true" outlineLevel="0" collapsed="false"/>
    <row r="86" customFormat="false" ht="20.25" hidden="false" customHeight="true" outlineLevel="0" collapsed="false"/>
    <row r="87" customFormat="false" ht="20.25" hidden="false" customHeight="true" outlineLevel="0" collapsed="false"/>
    <row r="88" customFormat="false" ht="20.25" hidden="false" customHeight="true" outlineLevel="0" collapsed="false"/>
    <row r="89" customFormat="false" ht="20.25" hidden="false" customHeight="true" outlineLevel="0" collapsed="false"/>
    <row r="90" customFormat="false" ht="20.25" hidden="false" customHeight="true" outlineLevel="0" collapsed="false"/>
    <row r="91" customFormat="false" ht="20.25" hidden="false" customHeight="true" outlineLevel="0" collapsed="false"/>
    <row r="92" customFormat="false" ht="20.25" hidden="false" customHeight="true" outlineLevel="0" collapsed="false"/>
    <row r="93" customFormat="false" ht="20.25" hidden="false" customHeight="true" outlineLevel="0" collapsed="false"/>
    <row r="94" customFormat="false" ht="20.25" hidden="false" customHeight="true" outlineLevel="0" collapsed="false"/>
    <row r="95" customFormat="false" ht="20.25" hidden="false" customHeight="true" outlineLevel="0" collapsed="false"/>
    <row r="96" customFormat="false" ht="20.25" hidden="false" customHeight="true" outlineLevel="0" collapsed="false"/>
    <row r="97" customFormat="false" ht="20.25" hidden="false" customHeight="true" outlineLevel="0" collapsed="false"/>
    <row r="98" customFormat="false" ht="20.25" hidden="false" customHeight="true" outlineLevel="0" collapsed="false"/>
    <row r="99" customFormat="false" ht="20.25" hidden="false" customHeight="true" outlineLevel="0" collapsed="false"/>
    <row r="100" customFormat="false" ht="20.25" hidden="false" customHeight="true" outlineLevel="0" collapsed="false"/>
    <row r="101" customFormat="false" ht="20.25" hidden="false" customHeight="true" outlineLevel="0" collapsed="false"/>
    <row r="102" customFormat="false" ht="20.25" hidden="false" customHeight="true" outlineLevel="0" collapsed="false"/>
    <row r="129" customFormat="false" ht="14.25" hidden="false" customHeight="false" outlineLevel="0" collapsed="false">
      <c r="C129" s="739"/>
      <c r="D129" s="739"/>
      <c r="E129" s="739"/>
      <c r="F129" s="739"/>
      <c r="G129" s="739"/>
      <c r="H129" s="739"/>
      <c r="I129" s="882"/>
      <c r="J129" s="882"/>
      <c r="K129" s="882"/>
      <c r="L129" s="882"/>
      <c r="M129" s="882"/>
      <c r="N129" s="882"/>
      <c r="O129" s="882"/>
      <c r="P129" s="882"/>
      <c r="Q129" s="882"/>
      <c r="R129" s="882"/>
      <c r="S129" s="882"/>
      <c r="T129" s="882"/>
      <c r="U129" s="882"/>
      <c r="V129" s="882"/>
      <c r="W129" s="882"/>
      <c r="X129" s="882"/>
      <c r="Y129" s="882"/>
      <c r="Z129" s="882"/>
      <c r="AA129" s="882"/>
      <c r="AB129" s="882"/>
      <c r="AC129" s="882"/>
      <c r="AD129" s="882"/>
      <c r="AE129" s="882"/>
      <c r="AF129" s="882"/>
      <c r="AG129" s="882"/>
      <c r="AH129" s="882"/>
      <c r="AI129" s="882"/>
      <c r="AJ129" s="882"/>
      <c r="AK129" s="882"/>
      <c r="AL129" s="882"/>
      <c r="AM129" s="882"/>
      <c r="AN129" s="882"/>
      <c r="AO129" s="882"/>
      <c r="AP129" s="882"/>
      <c r="AQ129" s="882"/>
      <c r="AR129" s="882"/>
      <c r="AS129" s="882"/>
      <c r="AT129" s="882"/>
      <c r="AU129" s="882"/>
      <c r="AV129" s="882"/>
      <c r="AW129" s="882"/>
      <c r="AX129" s="882"/>
      <c r="AY129" s="882"/>
      <c r="AZ129" s="882"/>
      <c r="BA129" s="882"/>
      <c r="BB129" s="882"/>
      <c r="BC129" s="882"/>
      <c r="BD129" s="882"/>
      <c r="BE129" s="882"/>
    </row>
    <row r="130" customFormat="false" ht="14.25" hidden="false" customHeight="false" outlineLevel="0" collapsed="false">
      <c r="C130" s="739"/>
      <c r="D130" s="739"/>
      <c r="E130" s="739"/>
      <c r="F130" s="739"/>
      <c r="G130" s="739"/>
      <c r="H130" s="739"/>
      <c r="I130" s="882"/>
      <c r="J130" s="882"/>
      <c r="K130" s="882"/>
      <c r="L130" s="882"/>
      <c r="M130" s="882"/>
      <c r="N130" s="882"/>
      <c r="O130" s="882"/>
      <c r="P130" s="882"/>
      <c r="Q130" s="882"/>
      <c r="R130" s="882"/>
      <c r="S130" s="882"/>
      <c r="T130" s="882"/>
      <c r="U130" s="882"/>
      <c r="V130" s="882"/>
      <c r="W130" s="882"/>
      <c r="X130" s="882"/>
      <c r="Y130" s="882"/>
      <c r="Z130" s="882"/>
      <c r="AA130" s="882"/>
      <c r="AB130" s="882"/>
      <c r="AC130" s="882"/>
      <c r="AD130" s="882"/>
      <c r="AE130" s="882"/>
      <c r="AF130" s="882"/>
      <c r="AG130" s="882"/>
      <c r="AH130" s="882"/>
      <c r="AI130" s="882"/>
      <c r="AJ130" s="882"/>
      <c r="AK130" s="882"/>
      <c r="AL130" s="882"/>
      <c r="AM130" s="882"/>
      <c r="AN130" s="882"/>
      <c r="AO130" s="882"/>
      <c r="AP130" s="882"/>
      <c r="AQ130" s="882"/>
      <c r="AR130" s="882"/>
      <c r="AS130" s="882"/>
      <c r="AT130" s="882"/>
      <c r="AU130" s="882"/>
      <c r="AV130" s="882"/>
      <c r="AW130" s="882"/>
      <c r="AX130" s="882"/>
      <c r="AY130" s="882"/>
      <c r="AZ130" s="882"/>
      <c r="BA130" s="882"/>
      <c r="BB130" s="882"/>
      <c r="BC130" s="882"/>
      <c r="BD130" s="882"/>
      <c r="BE130" s="882"/>
    </row>
    <row r="131" customFormat="false" ht="14.25" hidden="false" customHeight="false" outlineLevel="0" collapsed="false">
      <c r="C131" s="883"/>
      <c r="D131" s="883"/>
      <c r="E131" s="883"/>
      <c r="F131" s="883"/>
      <c r="G131" s="883"/>
      <c r="H131" s="883"/>
      <c r="I131" s="739"/>
      <c r="J131" s="739"/>
    </row>
    <row r="132" customFormat="false" ht="14.25" hidden="false" customHeight="false" outlineLevel="0" collapsed="false">
      <c r="C132" s="883"/>
      <c r="D132" s="883"/>
      <c r="E132" s="883"/>
      <c r="F132" s="883"/>
      <c r="G132" s="883"/>
      <c r="H132" s="883"/>
      <c r="I132" s="739"/>
      <c r="J132" s="739"/>
    </row>
    <row r="133" customFormat="false" ht="14.25" hidden="false" customHeight="false" outlineLevel="0" collapsed="false">
      <c r="C133" s="739"/>
      <c r="D133" s="739"/>
      <c r="E133" s="739"/>
      <c r="F133" s="739"/>
      <c r="G133" s="739"/>
      <c r="H133" s="739"/>
    </row>
    <row r="134" customFormat="false" ht="14.25" hidden="false" customHeight="false" outlineLevel="0" collapsed="false">
      <c r="C134" s="739"/>
      <c r="D134" s="739"/>
      <c r="E134" s="739"/>
      <c r="F134" s="739"/>
      <c r="G134" s="739"/>
      <c r="H134" s="739"/>
    </row>
    <row r="135" customFormat="false" ht="14.25" hidden="false" customHeight="false" outlineLevel="0" collapsed="false">
      <c r="C135" s="739"/>
      <c r="D135" s="739"/>
      <c r="E135" s="739"/>
      <c r="F135" s="739"/>
      <c r="G135" s="739"/>
      <c r="H135" s="739"/>
    </row>
    <row r="136" customFormat="false" ht="14.25" hidden="false" customHeight="false" outlineLevel="0" collapsed="false">
      <c r="C136" s="739"/>
      <c r="D136" s="739"/>
      <c r="E136" s="739"/>
      <c r="F136" s="739"/>
      <c r="G136" s="739"/>
      <c r="H136" s="739"/>
    </row>
  </sheetData>
  <sheetProtection algorithmName="SHA-512" hashValue="PHP2HiT0REUK4U+FDJx3BO3eMiutZ/AlxCdhBw2L+1IPE94tCXlcpjCDCwa5vrcEgcr3tTuCnGk8FhWNCNWFew==" saltValue="FFE65X4NHdmoGxiHzWZg2Q==" spinCount="100000" sheet="true" selectLockedCells="true" selectUnlockedCells="true"/>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B69:T69"/>
    <mergeCell ref="AZ69:BA72"/>
    <mergeCell ref="BB69:BH74"/>
    <mergeCell ref="B70:T70"/>
    <mergeCell ref="B71:T71"/>
    <mergeCell ref="B72:T72"/>
    <mergeCell ref="B73:T73"/>
    <mergeCell ref="AZ73:BA73"/>
    <mergeCell ref="B74:T74"/>
    <mergeCell ref="AZ74:BA74"/>
  </mergeCells>
  <conditionalFormatting sqref="U69:BA74 U22:BC23 U25:BC26 U28:BC29 U31:BC32 U34:BC35 U37:BC38 U40:BC41 U43:BC44 U46:BC47 U49:BC50 U52:BC53 U55:BC56 U58:BC59 U61:BC62 U64:BC65 U67:BC68">
    <cfRule type="expression" priority="2" aboveAverage="0" equalAverage="0" bottom="0" percent="0" rank="0" text="" dxfId="4">
      <formula>INDIRECT(ADDRESS(ROW(),COLUMN()))=TRUNC(INDIRECT(ADDRESS(ROW(),COLUMN())))</formula>
    </cfRule>
  </conditionalFormatting>
  <conditionalFormatting sqref="U23:AY23 U26:AY26 U29:AY29 U32:AY32 U35:AY35 U38:AY38 U41:AY41 U44:AY44 U47:AY47 U50:AY50 U53:AY53 U56:AY56 U59:AY59 U62:AY62 U65:AY65 U68:AY68">
    <cfRule type="expression" priority="3" aboveAverage="0" equalAverage="0" bottom="0" percent="0" rank="0" text="" dxfId="5">
      <formula>OR(U$69=$B22,U$70=$B22)</formula>
    </cfRule>
  </conditionalFormatting>
  <dataValidations count="10">
    <dataValidation allowBlank="true" error="入力可能範囲　32～40" errorStyle="stop" operator="between" showDropDown="false" showErrorMessage="true" showInputMessage="true" sqref="BC10" type="none">
      <formula1>0</formula1>
      <formula2>0</formula2>
    </dataValidation>
    <dataValidation allowBlank="true" error="リストにない場合のみ、入力してください。" errorStyle="warning" operator="between" showDropDown="false" showErrorMessage="false" showInputMessage="true" sqref="I21:L68" type="list">
      <formula1>INDIRECT(C21)</formula1>
      <formula2>0</formula2>
    </dataValidation>
    <dataValidation allowBlank="true" errorStyle="stop" operator="between" showDropDown="false" showErrorMessage="false" showInputMessage="true" sqref="H21:H68" type="list">
      <formula1>"A,B,C,D"</formula1>
      <formula2>0</formula2>
    </dataValidation>
    <dataValidation allowBlank="true" errorStyle="stop" operator="between" showDropDown="false" showErrorMessage="false" showInputMessage="true" sqref="C21:E68" type="list">
      <formula1>職種</formula1>
      <formula2>0</formula2>
    </dataValidation>
    <dataValidation allowBlank="true" errorStyle="stop" operator="between" showDropDown="false" showErrorMessage="true" showInputMessage="true" sqref="U21:AY21 U24:AY24 U27:AY27 U30:AY30 U33:AY33 U36:AY36 U39:AY39 U42:AY42 U45:AY45 U48:AY48 U51:AY51 U54:AY54 U57:AY57 U60:AY60 U63:AY63 U66:AY66" type="list">
      <formula1>【記載例】シフト記号</formula1>
      <formula2>0</formula2>
    </dataValidation>
    <dataValidation allowBlank="true" errorStyle="stop" operator="between" showDropDown="false" showErrorMessage="true" showInputMessage="true" sqref="BC4:BF4" type="list">
      <formula1>"予定,実績,予定・実績"</formula1>
      <formula2>0</formula2>
    </dataValidation>
    <dataValidation allowBlank="true" errorStyle="stop" operator="between" showDropDown="false" showErrorMessage="true" showInputMessage="true" sqref="AD3:AD4" type="list">
      <formula1>#ref!</formula1>
      <formula2>0</formula2>
    </dataValidation>
    <dataValidation allowBlank="true" error="入力可能範囲　32～40" errorStyle="stop" operator="between" showDropDown="false" showErrorMessage="true" showInputMessage="true" sqref="AY6:AZ6" type="decimal">
      <formula1>32</formula1>
      <formula2>40</formula2>
    </dataValidation>
    <dataValidation allowBlank="true" errorStyle="stop" operator="between" showDropDown="false" showErrorMessage="true" showInputMessage="true" sqref="BC3:BF3" type="list">
      <formula1>"４週,暦月"</formula1>
      <formula2>0</formula2>
    </dataValidation>
    <dataValidation allowBlank="true" errorStyle="stop" operator="between" showDropDown="false" showErrorMessage="false" showInputMessage="true" sqref="AR1:BG1" type="list">
      <formula1>標準様式１プルダウン・リスト!$C$4:$C$10</formula1>
      <formula2>0</formula2>
    </dataValidation>
  </dataValidations>
  <printOptions headings="false" gridLines="false" gridLinesSet="true" horizontalCentered="true" verticalCentered="false"/>
  <pageMargins left="0.157638888888889" right="0.157638888888889" top="0.39375" bottom="0.157638888888889"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76" man="true" max="16383" min="0"/>
  </rowBreaks>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B5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00390625" defaultRowHeight="18.75" customHeight="false" zeroHeight="false" outlineLevelRow="0" outlineLevelCol="0"/>
  <cols>
    <col collapsed="false" customWidth="true" hidden="false" outlineLevel="0" max="1" min="1" style="885" width="1.78"/>
    <col collapsed="false" customWidth="true" hidden="false" outlineLevel="0" max="2" min="2" style="886" width="6.22"/>
    <col collapsed="false" customWidth="true" hidden="false" outlineLevel="0" max="3" min="3" style="886" width="11.78"/>
    <col collapsed="false" customWidth="true" hidden="true" outlineLevel="0" max="4" min="4" style="886" width="11.78"/>
    <col collapsed="false" customWidth="true" hidden="false" outlineLevel="0" max="5" min="5" style="886" width="3.78"/>
    <col collapsed="false" customWidth="true" hidden="false" outlineLevel="0" max="6" min="6" style="885" width="17.34"/>
    <col collapsed="false" customWidth="true" hidden="false" outlineLevel="0" max="7" min="7" style="885" width="3.78"/>
    <col collapsed="false" customWidth="true" hidden="false" outlineLevel="0" max="8" min="8" style="885" width="17.34"/>
    <col collapsed="false" customWidth="true" hidden="false" outlineLevel="0" max="9" min="9" style="885" width="3.78"/>
    <col collapsed="false" customWidth="true" hidden="false" outlineLevel="0" max="10" min="10" style="886" width="17.34"/>
    <col collapsed="false" customWidth="true" hidden="false" outlineLevel="0" max="11" min="11" style="885" width="3.78"/>
    <col collapsed="false" customWidth="true" hidden="false" outlineLevel="0" max="12" min="12" style="885" width="17.34"/>
    <col collapsed="false" customWidth="true" hidden="false" outlineLevel="0" max="13" min="13" style="885" width="5.45"/>
    <col collapsed="false" customWidth="true" hidden="false" outlineLevel="0" max="14" min="14" style="885" width="17.34"/>
    <col collapsed="false" customWidth="true" hidden="false" outlineLevel="0" max="15" min="15" style="885" width="3.78"/>
    <col collapsed="false" customWidth="true" hidden="false" outlineLevel="0" max="16" min="16" style="885" width="17.34"/>
    <col collapsed="false" customWidth="true" hidden="false" outlineLevel="0" max="17" min="17" style="885" width="3.78"/>
    <col collapsed="false" customWidth="true" hidden="false" outlineLevel="0" max="18" min="18" style="885" width="17.34"/>
    <col collapsed="false" customWidth="true" hidden="false" outlineLevel="0" max="19" min="19" style="885" width="3.78"/>
    <col collapsed="false" customWidth="true" hidden="false" outlineLevel="0" max="20" min="20" style="885" width="17.34"/>
    <col collapsed="false" customWidth="true" hidden="false" outlineLevel="0" max="21" min="21" style="885" width="3.78"/>
    <col collapsed="false" customWidth="true" hidden="false" outlineLevel="0" max="22" min="22" style="885" width="17.34"/>
    <col collapsed="false" customWidth="true" hidden="false" outlineLevel="0" max="23" min="23" style="885" width="3.78"/>
    <col collapsed="false" customWidth="true" hidden="false" outlineLevel="0" max="24" min="24" style="885" width="17.34"/>
    <col collapsed="false" customWidth="true" hidden="false" outlineLevel="0" max="25" min="25" style="885" width="3.78"/>
    <col collapsed="false" customWidth="true" hidden="false" outlineLevel="0" max="26" min="26" style="885" width="17.34"/>
    <col collapsed="false" customWidth="true" hidden="false" outlineLevel="0" max="27" min="27" style="885" width="3.78"/>
    <col collapsed="false" customWidth="true" hidden="false" outlineLevel="0" max="28" min="28" style="885" width="56.22"/>
    <col collapsed="false" customWidth="false" hidden="false" outlineLevel="0" max="16384" min="29" style="885" width="10"/>
  </cols>
  <sheetData>
    <row r="1" customFormat="false" ht="19.7" hidden="false" customHeight="false" outlineLevel="0" collapsed="false">
      <c r="B1" s="887" t="s">
        <v>680</v>
      </c>
    </row>
    <row r="2" customFormat="false" ht="19.7" hidden="false" customHeight="false" outlineLevel="0" collapsed="false">
      <c r="B2" s="888" t="s">
        <v>681</v>
      </c>
      <c r="F2" s="889"/>
      <c r="J2" s="890"/>
    </row>
    <row r="3" customFormat="false" ht="19.7" hidden="false" customHeight="false" outlineLevel="0" collapsed="false">
      <c r="B3" s="889" t="s">
        <v>682</v>
      </c>
      <c r="F3" s="890" t="s">
        <v>683</v>
      </c>
      <c r="J3" s="890"/>
    </row>
    <row r="4" customFormat="false" ht="19.7" hidden="false" customHeight="false" outlineLevel="0" collapsed="false">
      <c r="B4" s="888"/>
      <c r="F4" s="891" t="s">
        <v>684</v>
      </c>
      <c r="G4" s="891"/>
      <c r="H4" s="891"/>
      <c r="I4" s="891"/>
      <c r="J4" s="891"/>
      <c r="K4" s="891"/>
      <c r="L4" s="891"/>
      <c r="N4" s="891" t="s">
        <v>685</v>
      </c>
      <c r="O4" s="891"/>
      <c r="P4" s="891"/>
      <c r="R4" s="891" t="s">
        <v>686</v>
      </c>
      <c r="S4" s="891"/>
      <c r="T4" s="891"/>
      <c r="U4" s="891"/>
      <c r="V4" s="891"/>
      <c r="W4" s="891"/>
      <c r="X4" s="891"/>
      <c r="Z4" s="892" t="s">
        <v>687</v>
      </c>
      <c r="AB4" s="891" t="s">
        <v>688</v>
      </c>
    </row>
    <row r="5" customFormat="false" ht="19.7" hidden="false" customHeight="false" outlineLevel="0" collapsed="false">
      <c r="B5" s="886" t="s">
        <v>656</v>
      </c>
      <c r="C5" s="886" t="s">
        <v>689</v>
      </c>
      <c r="F5" s="886" t="s">
        <v>690</v>
      </c>
      <c r="G5" s="886"/>
      <c r="H5" s="886" t="s">
        <v>691</v>
      </c>
      <c r="J5" s="886" t="s">
        <v>692</v>
      </c>
      <c r="L5" s="886" t="s">
        <v>684</v>
      </c>
      <c r="N5" s="886" t="s">
        <v>693</v>
      </c>
      <c r="P5" s="886" t="s">
        <v>694</v>
      </c>
      <c r="R5" s="886" t="s">
        <v>693</v>
      </c>
      <c r="T5" s="886" t="s">
        <v>694</v>
      </c>
      <c r="V5" s="886" t="s">
        <v>692</v>
      </c>
      <c r="X5" s="886" t="s">
        <v>684</v>
      </c>
      <c r="Z5" s="893" t="s">
        <v>695</v>
      </c>
      <c r="AB5" s="891"/>
    </row>
    <row r="6" customFormat="false" ht="19.7" hidden="false" customHeight="false" outlineLevel="0" collapsed="false">
      <c r="B6" s="894" t="n">
        <v>1</v>
      </c>
      <c r="C6" s="895" t="s">
        <v>696</v>
      </c>
      <c r="D6" s="896" t="str">
        <f aca="false">C6</f>
        <v>a</v>
      </c>
      <c r="E6" s="894" t="s">
        <v>697</v>
      </c>
      <c r="F6" s="897" t="n">
        <v>0.291666666666667</v>
      </c>
      <c r="G6" s="894" t="s">
        <v>464</v>
      </c>
      <c r="H6" s="897" t="n">
        <v>0.666666666666667</v>
      </c>
      <c r="I6" s="898" t="s">
        <v>698</v>
      </c>
      <c r="J6" s="897" t="n">
        <v>0.0416666666666667</v>
      </c>
      <c r="K6" s="899" t="s">
        <v>78</v>
      </c>
      <c r="L6" s="891" t="n">
        <f aca="false">IF(OR(F6="",H6=""),"",(H6+IF(F6&gt;H6,1,0)-F6-J6)*24)</f>
        <v>8</v>
      </c>
      <c r="N6" s="903" t="e">
        <f aca="false">標準様式１【記載例】小多機!$BB$13</f>
        <v>#N/A</v>
      </c>
      <c r="O6" s="886" t="s">
        <v>464</v>
      </c>
      <c r="P6" s="903" t="e">
        <f aca="false">標準様式１【記載例】小多機!$BF$13</f>
        <v>#N/A</v>
      </c>
      <c r="R6" s="900" t="e">
        <f aca="false">IF(F6="","",IF(F6&lt;N6,N6,IF(F6&gt;=P6,"",F6)))</f>
        <v>#N/A</v>
      </c>
      <c r="S6" s="886" t="s">
        <v>464</v>
      </c>
      <c r="T6" s="900" t="e">
        <f aca="false">IF(H6="","",IF(H6&gt;F6,IF(H6&lt;P6,H6,P6),P6))</f>
        <v>#N/A</v>
      </c>
      <c r="U6" s="901" t="s">
        <v>698</v>
      </c>
      <c r="V6" s="897" t="n">
        <v>0.0416666666666667</v>
      </c>
      <c r="W6" s="885" t="s">
        <v>78</v>
      </c>
      <c r="X6" s="891" t="e">
        <f aca="false">IF(R6="","",IF((T6+IF(R6&gt;T6,1,0)-R6-V6)*24=0,"",(T6+IF(R6&gt;T6,1,0)-R6-V6)*24))</f>
        <v>#N/A</v>
      </c>
      <c r="Z6" s="891" t="str">
        <f aca="false">IF(X6="",L6,IF(OR(L6-X6=0,L6-X6&lt;0),"-",L6-X6))</f>
        <v>-</v>
      </c>
      <c r="AB6" s="902"/>
    </row>
    <row r="7" customFormat="false" ht="19.7" hidden="false" customHeight="false" outlineLevel="0" collapsed="false">
      <c r="B7" s="894" t="n">
        <v>2</v>
      </c>
      <c r="C7" s="895" t="s">
        <v>699</v>
      </c>
      <c r="D7" s="896" t="str">
        <f aca="false">C7</f>
        <v>b</v>
      </c>
      <c r="E7" s="894" t="s">
        <v>697</v>
      </c>
      <c r="F7" s="897" t="n">
        <v>0.458333333333333</v>
      </c>
      <c r="G7" s="894" t="s">
        <v>464</v>
      </c>
      <c r="H7" s="897" t="n">
        <v>0.833333333333333</v>
      </c>
      <c r="I7" s="898" t="s">
        <v>698</v>
      </c>
      <c r="J7" s="897" t="n">
        <v>0.0416666666666667</v>
      </c>
      <c r="K7" s="899" t="s">
        <v>78</v>
      </c>
      <c r="L7" s="891" t="n">
        <f aca="false">IF(OR(F7="",H7=""),"",(H7+IF(F7&gt;H7,1,0)-F7-J7)*24)</f>
        <v>8</v>
      </c>
      <c r="N7" s="903" t="e">
        <f aca="false">標準様式１【記載例】小多機!$BB$13</f>
        <v>#N/A</v>
      </c>
      <c r="O7" s="886" t="s">
        <v>464</v>
      </c>
      <c r="P7" s="903" t="e">
        <f aca="false">標準様式１【記載例】小多機!$BF$13</f>
        <v>#N/A</v>
      </c>
      <c r="R7" s="900" t="e">
        <f aca="false">IF(F7="","",IF(F7&lt;N7,N7,IF(F7&gt;=P7,"",F7)))</f>
        <v>#N/A</v>
      </c>
      <c r="S7" s="886" t="s">
        <v>464</v>
      </c>
      <c r="T7" s="900" t="e">
        <f aca="false">IF(H7="","",IF(H7&gt;F7,IF(H7&lt;P7,H7,P7),P7))</f>
        <v>#N/A</v>
      </c>
      <c r="U7" s="901" t="s">
        <v>698</v>
      </c>
      <c r="V7" s="897" t="n">
        <v>0.0416666666666667</v>
      </c>
      <c r="W7" s="885" t="s">
        <v>78</v>
      </c>
      <c r="X7" s="891" t="e">
        <f aca="false">IF(R7="","",IF((T7+IF(R7&gt;T7,1,0)-R7-V7)*24=0,"",(T7+IF(R7&gt;T7,1,0)-R7-V7)*24))</f>
        <v>#N/A</v>
      </c>
      <c r="Z7" s="891" t="str">
        <f aca="false">IF(X7="",L7,IF(OR(L7-X7=0,L7-X7&lt;0),"-",L7-X7))</f>
        <v>-</v>
      </c>
      <c r="AB7" s="902"/>
    </row>
    <row r="8" customFormat="false" ht="19.7" hidden="false" customHeight="false" outlineLevel="0" collapsed="false">
      <c r="B8" s="894" t="n">
        <v>3</v>
      </c>
      <c r="C8" s="895" t="s">
        <v>700</v>
      </c>
      <c r="D8" s="896" t="str">
        <f aca="false">C8</f>
        <v>c</v>
      </c>
      <c r="E8" s="894" t="s">
        <v>697</v>
      </c>
      <c r="F8" s="897" t="n">
        <v>0.375</v>
      </c>
      <c r="G8" s="894" t="s">
        <v>464</v>
      </c>
      <c r="H8" s="897" t="n">
        <v>0.75</v>
      </c>
      <c r="I8" s="898" t="s">
        <v>698</v>
      </c>
      <c r="J8" s="897" t="n">
        <v>0.0416666666666667</v>
      </c>
      <c r="K8" s="899" t="s">
        <v>78</v>
      </c>
      <c r="L8" s="891" t="n">
        <f aca="false">IF(OR(F8="",H8=""),"",(H8+IF(F8&gt;H8,1,0)-F8-J8)*24)</f>
        <v>8</v>
      </c>
      <c r="N8" s="903" t="e">
        <f aca="false">標準様式１【記載例】小多機!$BB$13</f>
        <v>#N/A</v>
      </c>
      <c r="O8" s="886" t="s">
        <v>464</v>
      </c>
      <c r="P8" s="903" t="e">
        <f aca="false">標準様式１【記載例】小多機!$BF$13</f>
        <v>#N/A</v>
      </c>
      <c r="R8" s="900" t="e">
        <f aca="false">IF(F8="","",IF(F8&lt;N8,N8,IF(F8&gt;=P8,"",F8)))</f>
        <v>#N/A</v>
      </c>
      <c r="S8" s="886" t="s">
        <v>464</v>
      </c>
      <c r="T8" s="900" t="e">
        <f aca="false">IF(H8="","",IF(H8&gt;F8,IF(H8&lt;P8,H8,P8),P8))</f>
        <v>#N/A</v>
      </c>
      <c r="U8" s="901" t="s">
        <v>698</v>
      </c>
      <c r="V8" s="897" t="n">
        <v>0.0416666666666667</v>
      </c>
      <c r="W8" s="885" t="s">
        <v>78</v>
      </c>
      <c r="X8" s="891" t="e">
        <f aca="false">IF(R8="","",IF((T8+IF(R8&gt;T8,1,0)-R8-V8)*24=0,"",(T8+IF(R8&gt;T8,1,0)-R8-V8)*24))</f>
        <v>#N/A</v>
      </c>
      <c r="Z8" s="891" t="str">
        <f aca="false">IF(X8="",L8,IF(OR(L8-X8=0,L8-X8&lt;0),"-",L8-X8))</f>
        <v>-</v>
      </c>
      <c r="AB8" s="902"/>
    </row>
    <row r="9" customFormat="false" ht="19.7" hidden="false" customHeight="false" outlineLevel="0" collapsed="false">
      <c r="B9" s="894" t="n">
        <v>4</v>
      </c>
      <c r="C9" s="895" t="s">
        <v>701</v>
      </c>
      <c r="D9" s="896" t="str">
        <f aca="false">C9</f>
        <v>d</v>
      </c>
      <c r="E9" s="894" t="s">
        <v>697</v>
      </c>
      <c r="F9" s="897" t="n">
        <v>0.354166666666667</v>
      </c>
      <c r="G9" s="894" t="s">
        <v>464</v>
      </c>
      <c r="H9" s="897" t="n">
        <v>0.729166666666667</v>
      </c>
      <c r="I9" s="898" t="s">
        <v>698</v>
      </c>
      <c r="J9" s="897" t="n">
        <v>0.0416666666666667</v>
      </c>
      <c r="K9" s="899" t="s">
        <v>78</v>
      </c>
      <c r="L9" s="891" t="n">
        <f aca="false">IF(OR(F9="",H9=""),"",(H9+IF(F9&gt;H9,1,0)-F9-J9)*24)</f>
        <v>8</v>
      </c>
      <c r="N9" s="903" t="e">
        <f aca="false">標準様式１【記載例】小多機!$BB$13</f>
        <v>#N/A</v>
      </c>
      <c r="O9" s="886" t="s">
        <v>464</v>
      </c>
      <c r="P9" s="903" t="e">
        <f aca="false">標準様式１【記載例】小多機!$BF$13</f>
        <v>#N/A</v>
      </c>
      <c r="R9" s="900" t="e">
        <f aca="false">IF(F9="","",IF(F9&lt;N9,N9,IF(F9&gt;=P9,"",F9)))</f>
        <v>#N/A</v>
      </c>
      <c r="S9" s="886" t="s">
        <v>464</v>
      </c>
      <c r="T9" s="900" t="e">
        <f aca="false">IF(H9="","",IF(H9&gt;F9,IF(H9&lt;P9,H9,P9),P9))</f>
        <v>#N/A</v>
      </c>
      <c r="U9" s="901" t="s">
        <v>698</v>
      </c>
      <c r="V9" s="897" t="n">
        <v>0.0416666666666667</v>
      </c>
      <c r="W9" s="885" t="s">
        <v>78</v>
      </c>
      <c r="X9" s="891" t="e">
        <f aca="false">IF(R9="","",IF((T9+IF(R9&gt;T9,1,0)-R9-V9)*24=0,"",(T9+IF(R9&gt;T9,1,0)-R9-V9)*24))</f>
        <v>#N/A</v>
      </c>
      <c r="Z9" s="891" t="str">
        <f aca="false">IF(X9="",L9,IF(OR(L9-X9=0,L9-X9&lt;0),"-",L9-X9))</f>
        <v>-</v>
      </c>
      <c r="AB9" s="902"/>
    </row>
    <row r="10" customFormat="false" ht="19.7" hidden="false" customHeight="false" outlineLevel="0" collapsed="false">
      <c r="B10" s="894" t="n">
        <v>5</v>
      </c>
      <c r="C10" s="895" t="s">
        <v>702</v>
      </c>
      <c r="D10" s="896" t="str">
        <f aca="false">C10</f>
        <v>e</v>
      </c>
      <c r="E10" s="894" t="s">
        <v>697</v>
      </c>
      <c r="F10" s="897" t="n">
        <v>0.375</v>
      </c>
      <c r="G10" s="894" t="s">
        <v>464</v>
      </c>
      <c r="H10" s="897" t="n">
        <v>0.625</v>
      </c>
      <c r="I10" s="898" t="s">
        <v>698</v>
      </c>
      <c r="J10" s="897" t="n">
        <v>0</v>
      </c>
      <c r="K10" s="899" t="s">
        <v>78</v>
      </c>
      <c r="L10" s="891" t="n">
        <f aca="false">IF(OR(F10="",H10=""),"",(H10+IF(F10&gt;H10,1,0)-F10-J10)*24)</f>
        <v>6</v>
      </c>
      <c r="N10" s="903" t="e">
        <f aca="false">標準様式１【記載例】小多機!$BB$13</f>
        <v>#N/A</v>
      </c>
      <c r="O10" s="886" t="s">
        <v>464</v>
      </c>
      <c r="P10" s="903" t="e">
        <f aca="false">標準様式１【記載例】小多機!$BF$13</f>
        <v>#N/A</v>
      </c>
      <c r="R10" s="900" t="e">
        <f aca="false">IF(F10="","",IF(F10&lt;N10,N10,IF(F10&gt;=P10,"",F10)))</f>
        <v>#N/A</v>
      </c>
      <c r="S10" s="886" t="s">
        <v>464</v>
      </c>
      <c r="T10" s="900" t="e">
        <f aca="false">IF(H10="","",IF(H10&gt;F10,IF(H10&lt;P10,H10,P10),P10))</f>
        <v>#N/A</v>
      </c>
      <c r="U10" s="901" t="s">
        <v>698</v>
      </c>
      <c r="V10" s="897" t="n">
        <v>0</v>
      </c>
      <c r="W10" s="885" t="s">
        <v>78</v>
      </c>
      <c r="X10" s="891" t="e">
        <f aca="false">IF(R10="","",IF((T10+IF(R10&gt;T10,1,0)-R10-V10)*24=0,"",(T10+IF(R10&gt;T10,1,0)-R10-V10)*24))</f>
        <v>#N/A</v>
      </c>
      <c r="Z10" s="891" t="str">
        <f aca="false">IF(X10="",L10,IF(OR(L10-X10=0,L10-X10&lt;0),"-",L10-X10))</f>
        <v>-</v>
      </c>
      <c r="AB10" s="902"/>
    </row>
    <row r="11" customFormat="false" ht="19.7" hidden="false" customHeight="false" outlineLevel="0" collapsed="false">
      <c r="B11" s="894" t="n">
        <v>6</v>
      </c>
      <c r="C11" s="895" t="s">
        <v>703</v>
      </c>
      <c r="D11" s="896" t="str">
        <f aca="false">C11</f>
        <v>f</v>
      </c>
      <c r="E11" s="894" t="s">
        <v>697</v>
      </c>
      <c r="F11" s="897" t="n">
        <v>0.416666666666667</v>
      </c>
      <c r="G11" s="894" t="s">
        <v>464</v>
      </c>
      <c r="H11" s="897" t="n">
        <v>0.666666666666667</v>
      </c>
      <c r="I11" s="898" t="s">
        <v>698</v>
      </c>
      <c r="J11" s="897" t="n">
        <v>0</v>
      </c>
      <c r="K11" s="899" t="s">
        <v>78</v>
      </c>
      <c r="L11" s="891" t="n">
        <f aca="false">IF(OR(F11="",H11=""),"",(H11+IF(F11&gt;H11,1,0)-F11-J11)*24)</f>
        <v>6</v>
      </c>
      <c r="N11" s="903" t="e">
        <f aca="false">標準様式１【記載例】小多機!$BB$13</f>
        <v>#N/A</v>
      </c>
      <c r="O11" s="886" t="s">
        <v>464</v>
      </c>
      <c r="P11" s="903" t="e">
        <f aca="false">標準様式１【記載例】小多機!$BF$13</f>
        <v>#N/A</v>
      </c>
      <c r="R11" s="900" t="e">
        <f aca="false">IF(F11="","",IF(F11&lt;N11,N11,IF(F11&gt;=P11,"",F11)))</f>
        <v>#N/A</v>
      </c>
      <c r="S11" s="886" t="s">
        <v>464</v>
      </c>
      <c r="T11" s="900" t="e">
        <f aca="false">IF(H11="","",IF(H11&gt;F11,IF(H11&lt;P11,H11,P11),P11))</f>
        <v>#N/A</v>
      </c>
      <c r="U11" s="901" t="s">
        <v>698</v>
      </c>
      <c r="V11" s="897" t="n">
        <v>0</v>
      </c>
      <c r="W11" s="885" t="s">
        <v>78</v>
      </c>
      <c r="X11" s="891" t="e">
        <f aca="false">IF(R11="","",IF((T11+IF(R11&gt;T11,1,0)-R11-V11)*24=0,"",(T11+IF(R11&gt;T11,1,0)-R11-V11)*24))</f>
        <v>#N/A</v>
      </c>
      <c r="Z11" s="891" t="str">
        <f aca="false">IF(X11="",L11,IF(OR(L11-X11=0,L11-X11&lt;0),"-",L11-X11))</f>
        <v>-</v>
      </c>
      <c r="AB11" s="902"/>
    </row>
    <row r="12" customFormat="false" ht="19.7" hidden="false" customHeight="false" outlineLevel="0" collapsed="false">
      <c r="B12" s="894" t="n">
        <v>7</v>
      </c>
      <c r="C12" s="895" t="s">
        <v>704</v>
      </c>
      <c r="D12" s="896" t="str">
        <f aca="false">C12</f>
        <v>g</v>
      </c>
      <c r="E12" s="894" t="s">
        <v>697</v>
      </c>
      <c r="F12" s="897" t="n">
        <v>0.291666666666667</v>
      </c>
      <c r="G12" s="894" t="s">
        <v>464</v>
      </c>
      <c r="H12" s="897" t="n">
        <v>0.395833333333333</v>
      </c>
      <c r="I12" s="898" t="s">
        <v>698</v>
      </c>
      <c r="J12" s="897" t="n">
        <v>0</v>
      </c>
      <c r="K12" s="899" t="s">
        <v>78</v>
      </c>
      <c r="L12" s="891" t="n">
        <f aca="false">IF(OR(F12="",H12=""),"",(H12+IF(F12&gt;H12,1,0)-F12-J12)*24)</f>
        <v>2.5</v>
      </c>
      <c r="N12" s="903" t="e">
        <f aca="false">標準様式１【記載例】小多機!$BB$13</f>
        <v>#N/A</v>
      </c>
      <c r="O12" s="886" t="s">
        <v>464</v>
      </c>
      <c r="P12" s="903" t="e">
        <f aca="false">標準様式１【記載例】小多機!$BF$13</f>
        <v>#N/A</v>
      </c>
      <c r="R12" s="900" t="e">
        <f aca="false">IF(F12="","",IF(F12&lt;N12,N12,IF(F12&gt;=P12,"",F12)))</f>
        <v>#N/A</v>
      </c>
      <c r="S12" s="886" t="s">
        <v>464</v>
      </c>
      <c r="T12" s="900" t="e">
        <f aca="false">IF(H12="","",IF(H12&gt;F12,IF(H12&lt;P12,H12,P12),P12))</f>
        <v>#N/A</v>
      </c>
      <c r="U12" s="901" t="s">
        <v>698</v>
      </c>
      <c r="V12" s="897" t="n">
        <v>0</v>
      </c>
      <c r="W12" s="885" t="s">
        <v>78</v>
      </c>
      <c r="X12" s="891" t="e">
        <f aca="false">IF(R12="","",IF((T12+IF(R12&gt;T12,1,0)-R12-V12)*24=0,"",(T12+IF(R12&gt;T12,1,0)-R12-V12)*24))</f>
        <v>#N/A</v>
      </c>
      <c r="Z12" s="891" t="str">
        <f aca="false">IF(X12="",L12,IF(OR(L12-X12=0,L12-X12&lt;0),"-",L12-X12))</f>
        <v>-</v>
      </c>
      <c r="AB12" s="902"/>
    </row>
    <row r="13" customFormat="false" ht="19.7" hidden="false" customHeight="false" outlineLevel="0" collapsed="false">
      <c r="B13" s="894" t="n">
        <v>8</v>
      </c>
      <c r="C13" s="895" t="s">
        <v>705</v>
      </c>
      <c r="D13" s="896" t="str">
        <f aca="false">C13</f>
        <v>h</v>
      </c>
      <c r="E13" s="894" t="s">
        <v>697</v>
      </c>
      <c r="F13" s="897" t="n">
        <v>0.666666666666667</v>
      </c>
      <c r="G13" s="894" t="s">
        <v>464</v>
      </c>
      <c r="H13" s="897" t="n">
        <v>0.833333333333333</v>
      </c>
      <c r="I13" s="898" t="s">
        <v>698</v>
      </c>
      <c r="J13" s="897" t="n">
        <v>0</v>
      </c>
      <c r="K13" s="899" t="s">
        <v>78</v>
      </c>
      <c r="L13" s="891" t="n">
        <f aca="false">IF(OR(F13="",H13=""),"",(H13+IF(F13&gt;H13,1,0)-F13-J13)*24)</f>
        <v>4</v>
      </c>
      <c r="N13" s="903" t="e">
        <f aca="false">標準様式１【記載例】小多機!$BB$13</f>
        <v>#N/A</v>
      </c>
      <c r="O13" s="886" t="s">
        <v>464</v>
      </c>
      <c r="P13" s="903" t="e">
        <f aca="false">標準様式１【記載例】小多機!$BF$13</f>
        <v>#N/A</v>
      </c>
      <c r="R13" s="900" t="e">
        <f aca="false">IF(F13="","",IF(F13&lt;N13,N13,IF(F13&gt;=P13,"",F13)))</f>
        <v>#N/A</v>
      </c>
      <c r="S13" s="886" t="s">
        <v>464</v>
      </c>
      <c r="T13" s="900" t="e">
        <f aca="false">IF(H13="","",IF(H13&gt;F13,IF(H13&lt;P13,H13,P13),P13))</f>
        <v>#N/A</v>
      </c>
      <c r="U13" s="901" t="s">
        <v>698</v>
      </c>
      <c r="V13" s="897" t="n">
        <v>0</v>
      </c>
      <c r="W13" s="885" t="s">
        <v>78</v>
      </c>
      <c r="X13" s="891" t="e">
        <f aca="false">IF(R13="","",IF((T13+IF(R13&gt;T13,1,0)-R13-V13)*24=0,"",(T13+IF(R13&gt;T13,1,0)-R13-V13)*24))</f>
        <v>#N/A</v>
      </c>
      <c r="Z13" s="891" t="str">
        <f aca="false">IF(X13="",L13,IF(OR(L13-X13=0,L13-X13&lt;0),"-",L13-X13))</f>
        <v>-</v>
      </c>
      <c r="AB13" s="902"/>
    </row>
    <row r="14" customFormat="false" ht="19.7" hidden="false" customHeight="false" outlineLevel="0" collapsed="false">
      <c r="B14" s="894" t="n">
        <v>9</v>
      </c>
      <c r="C14" s="895" t="s">
        <v>706</v>
      </c>
      <c r="D14" s="896" t="str">
        <f aca="false">C14</f>
        <v>i</v>
      </c>
      <c r="E14" s="894" t="s">
        <v>697</v>
      </c>
      <c r="F14" s="897" t="n">
        <v>0.708333333333333</v>
      </c>
      <c r="G14" s="894" t="s">
        <v>464</v>
      </c>
      <c r="H14" s="897" t="n">
        <v>1</v>
      </c>
      <c r="I14" s="898" t="s">
        <v>698</v>
      </c>
      <c r="J14" s="897" t="n">
        <v>0</v>
      </c>
      <c r="K14" s="899" t="s">
        <v>78</v>
      </c>
      <c r="L14" s="891" t="n">
        <f aca="false">IF(OR(F14="",H14=""),"",(H14+IF(F14&gt;H14,1,0)-F14-J14)*24)</f>
        <v>7</v>
      </c>
      <c r="N14" s="903" t="e">
        <f aca="false">標準様式１【記載例】小多機!$BB$13</f>
        <v>#N/A</v>
      </c>
      <c r="O14" s="886" t="s">
        <v>464</v>
      </c>
      <c r="P14" s="903" t="e">
        <f aca="false">標準様式１【記載例】小多機!$BF$13</f>
        <v>#N/A</v>
      </c>
      <c r="R14" s="900" t="e">
        <f aca="false">IF(F14="","",IF(F14&lt;N14,N14,IF(F14&gt;=P14,"",F14)))</f>
        <v>#N/A</v>
      </c>
      <c r="S14" s="886" t="s">
        <v>464</v>
      </c>
      <c r="T14" s="900" t="e">
        <f aca="false">IF(H14="","",IF(H14&gt;F14,IF(H14&lt;P14,H14,P14),P14))</f>
        <v>#N/A</v>
      </c>
      <c r="U14" s="901" t="s">
        <v>698</v>
      </c>
      <c r="V14" s="897" t="n">
        <v>0</v>
      </c>
      <c r="W14" s="885" t="s">
        <v>78</v>
      </c>
      <c r="X14" s="891" t="e">
        <f aca="false">IF(R14="","",IF((T14+IF(R14&gt;T14,1,0)-R14-V14)*24=0,"",(T14+IF(R14&gt;T14,1,0)-R14-V14)*24))</f>
        <v>#N/A</v>
      </c>
      <c r="Z14" s="891" t="e">
        <f aca="false">IF(X14="",L14,IF(OR(L14-X14=0,L14-X14&lt;0),"-",L14-X14))</f>
        <v>#N/A</v>
      </c>
      <c r="AB14" s="902" t="s">
        <v>762</v>
      </c>
    </row>
    <row r="15" customFormat="false" ht="19.7" hidden="false" customHeight="false" outlineLevel="0" collapsed="false">
      <c r="B15" s="894" t="n">
        <v>10</v>
      </c>
      <c r="C15" s="895" t="s">
        <v>707</v>
      </c>
      <c r="D15" s="896" t="str">
        <f aca="false">C15</f>
        <v>j</v>
      </c>
      <c r="E15" s="894" t="s">
        <v>697</v>
      </c>
      <c r="F15" s="897" t="n">
        <v>0</v>
      </c>
      <c r="G15" s="894" t="s">
        <v>464</v>
      </c>
      <c r="H15" s="897" t="n">
        <v>0.416666666666667</v>
      </c>
      <c r="I15" s="898" t="s">
        <v>698</v>
      </c>
      <c r="J15" s="897" t="n">
        <v>0.0416666666666667</v>
      </c>
      <c r="K15" s="899" t="s">
        <v>78</v>
      </c>
      <c r="L15" s="891" t="n">
        <f aca="false">IF(OR(F15="",H15=""),"",(H15+IF(F15&gt;H15,1,0)-F15-J15)*24)</f>
        <v>9</v>
      </c>
      <c r="N15" s="903" t="e">
        <f aca="false">標準様式１【記載例】小多機!$BB$13</f>
        <v>#N/A</v>
      </c>
      <c r="O15" s="886" t="s">
        <v>464</v>
      </c>
      <c r="P15" s="903" t="e">
        <f aca="false">標準様式１【記載例】小多機!$BF$13</f>
        <v>#N/A</v>
      </c>
      <c r="R15" s="900" t="e">
        <f aca="false">IF(F15="","",IF(F15&lt;N15,N15,IF(F15&gt;=P15,"",F15)))</f>
        <v>#N/A</v>
      </c>
      <c r="S15" s="886" t="s">
        <v>464</v>
      </c>
      <c r="T15" s="900" t="e">
        <f aca="false">IF(H15="","",IF(H15&gt;F15,IF(H15&lt;P15,H15,P15),P15))</f>
        <v>#N/A</v>
      </c>
      <c r="U15" s="901" t="s">
        <v>698</v>
      </c>
      <c r="V15" s="897" t="n">
        <v>0</v>
      </c>
      <c r="W15" s="885" t="s">
        <v>78</v>
      </c>
      <c r="X15" s="891" t="e">
        <f aca="false">IF(R15="","",IF((T15+IF(R15&gt;T15,1,0)-R15-V15)*24=0,"",(T15+IF(R15&gt;T15,1,0)-R15-V15)*24))</f>
        <v>#N/A</v>
      </c>
      <c r="Z15" s="891" t="e">
        <f aca="false">IF(X15="",L15,IF(OR(L15-X15=0,L15-X15&lt;0),"-",L15-X15))</f>
        <v>#N/A</v>
      </c>
      <c r="AB15" s="902" t="s">
        <v>762</v>
      </c>
    </row>
    <row r="16" customFormat="false" ht="19.7" hidden="false" customHeight="false" outlineLevel="0" collapsed="false">
      <c r="B16" s="894" t="n">
        <v>11</v>
      </c>
      <c r="C16" s="895" t="s">
        <v>708</v>
      </c>
      <c r="D16" s="896" t="str">
        <f aca="false">C16</f>
        <v>k</v>
      </c>
      <c r="E16" s="894" t="s">
        <v>697</v>
      </c>
      <c r="F16" s="897"/>
      <c r="G16" s="894" t="s">
        <v>464</v>
      </c>
      <c r="H16" s="897"/>
      <c r="I16" s="898" t="s">
        <v>698</v>
      </c>
      <c r="J16" s="897" t="n">
        <v>0</v>
      </c>
      <c r="K16" s="899" t="s">
        <v>78</v>
      </c>
      <c r="L16" s="891" t="str">
        <f aca="false">IF(OR(F16="",H16=""),"",(H16+IF(F16&gt;H16,1,0)-F16-J16)*24)</f>
        <v/>
      </c>
      <c r="N16" s="903" t="e">
        <f aca="false">標準様式１【記載例】小多機!$BB$13</f>
        <v>#N/A</v>
      </c>
      <c r="O16" s="886" t="s">
        <v>464</v>
      </c>
      <c r="P16" s="903" t="e">
        <f aca="false">標準様式１【記載例】小多機!$BF$13</f>
        <v>#N/A</v>
      </c>
      <c r="R16" s="900" t="str">
        <f aca="false">IF(F16="","",IF(F16&lt;N16,N16,IF(F16&gt;=P16,"",F16)))</f>
        <v/>
      </c>
      <c r="S16" s="886" t="s">
        <v>464</v>
      </c>
      <c r="T16" s="900" t="str">
        <f aca="false">IF(H16="","",IF(H16&gt;F16,IF(H16&lt;P16,H16,P16),P16))</f>
        <v/>
      </c>
      <c r="U16" s="901" t="s">
        <v>698</v>
      </c>
      <c r="V16" s="897" t="n">
        <v>0</v>
      </c>
      <c r="W16" s="885" t="s">
        <v>78</v>
      </c>
      <c r="X16" s="891" t="str">
        <f aca="false">IF(R16="","",IF((T16+IF(R16&gt;T16,1,0)-R16-V16)*24=0,"",(T16+IF(R16&gt;T16,1,0)-R16-V16)*24))</f>
        <v/>
      </c>
      <c r="Z16" s="891" t="str">
        <f aca="false">IF(X16="",L16,IF(OR(L16-X16=0,L16-X16&lt;0),"-",L16-X16))</f>
        <v/>
      </c>
      <c r="AB16" s="902"/>
    </row>
    <row r="17" customFormat="false" ht="19.7" hidden="false" customHeight="false" outlineLevel="0" collapsed="false">
      <c r="B17" s="894" t="n">
        <v>12</v>
      </c>
      <c r="C17" s="895" t="s">
        <v>709</v>
      </c>
      <c r="D17" s="896" t="str">
        <f aca="false">C17</f>
        <v>l</v>
      </c>
      <c r="E17" s="894" t="s">
        <v>697</v>
      </c>
      <c r="F17" s="897"/>
      <c r="G17" s="894" t="s">
        <v>464</v>
      </c>
      <c r="H17" s="897"/>
      <c r="I17" s="898" t="s">
        <v>698</v>
      </c>
      <c r="J17" s="897" t="n">
        <v>0</v>
      </c>
      <c r="K17" s="899" t="s">
        <v>78</v>
      </c>
      <c r="L17" s="891" t="str">
        <f aca="false">IF(OR(F17="",H17=""),"",(H17+IF(F17&gt;H17,1,0)-F17-J17)*24)</f>
        <v/>
      </c>
      <c r="N17" s="903" t="e">
        <f aca="false">標準様式１【記載例】小多機!$BB$13</f>
        <v>#N/A</v>
      </c>
      <c r="O17" s="886" t="s">
        <v>464</v>
      </c>
      <c r="P17" s="903" t="e">
        <f aca="false">標準様式１【記載例】小多機!$BF$13</f>
        <v>#N/A</v>
      </c>
      <c r="R17" s="900" t="str">
        <f aca="false">IF(F17="","",IF(F17&lt;N17,N17,IF(F17&gt;=P17,"",F17)))</f>
        <v/>
      </c>
      <c r="S17" s="886" t="s">
        <v>464</v>
      </c>
      <c r="T17" s="900" t="str">
        <f aca="false">IF(H17="","",IF(H17&gt;F17,IF(H17&lt;P17,H17,P17),P17))</f>
        <v/>
      </c>
      <c r="U17" s="901" t="s">
        <v>698</v>
      </c>
      <c r="V17" s="897" t="n">
        <v>0</v>
      </c>
      <c r="W17" s="885" t="s">
        <v>78</v>
      </c>
      <c r="X17" s="891" t="str">
        <f aca="false">IF(R17="","",IF((T17+IF(R17&gt;T17,1,0)-R17-V17)*24=0,"",(T17+IF(R17&gt;T17,1,0)-R17-V17)*24))</f>
        <v/>
      </c>
      <c r="Z17" s="891" t="str">
        <f aca="false">IF(X17="",L17,IF(OR(L17-X17=0,L17-X17&lt;0),"-",L17-X17))</f>
        <v/>
      </c>
      <c r="AB17" s="902"/>
    </row>
    <row r="18" customFormat="false" ht="19.7" hidden="false" customHeight="false" outlineLevel="0" collapsed="false">
      <c r="B18" s="894" t="n">
        <v>13</v>
      </c>
      <c r="C18" s="895" t="s">
        <v>710</v>
      </c>
      <c r="D18" s="896" t="str">
        <f aca="false">C18</f>
        <v>m</v>
      </c>
      <c r="E18" s="894" t="s">
        <v>697</v>
      </c>
      <c r="F18" s="897"/>
      <c r="G18" s="894" t="s">
        <v>464</v>
      </c>
      <c r="H18" s="897"/>
      <c r="I18" s="898" t="s">
        <v>698</v>
      </c>
      <c r="J18" s="897" t="n">
        <v>0</v>
      </c>
      <c r="K18" s="899" t="s">
        <v>78</v>
      </c>
      <c r="L18" s="891" t="str">
        <f aca="false">IF(OR(F18="",H18=""),"",(H18+IF(F18&gt;H18,1,0)-F18-J18)*24)</f>
        <v/>
      </c>
      <c r="N18" s="903" t="e">
        <f aca="false">標準様式１【記載例】小多機!$BB$13</f>
        <v>#N/A</v>
      </c>
      <c r="O18" s="886" t="s">
        <v>464</v>
      </c>
      <c r="P18" s="903" t="e">
        <f aca="false">標準様式１【記載例】小多機!$BF$13</f>
        <v>#N/A</v>
      </c>
      <c r="R18" s="900" t="str">
        <f aca="false">IF(F18="","",IF(F18&lt;N18,N18,IF(F18&gt;=P18,"",F18)))</f>
        <v/>
      </c>
      <c r="S18" s="886" t="s">
        <v>464</v>
      </c>
      <c r="T18" s="900" t="str">
        <f aca="false">IF(H18="","",IF(H18&gt;F18,IF(H18&lt;P18,H18,P18),P18))</f>
        <v/>
      </c>
      <c r="U18" s="901" t="s">
        <v>698</v>
      </c>
      <c r="V18" s="897" t="n">
        <v>0</v>
      </c>
      <c r="W18" s="885" t="s">
        <v>78</v>
      </c>
      <c r="X18" s="891" t="str">
        <f aca="false">IF(R18="","",IF((T18+IF(R18&gt;T18,1,0)-R18-V18)*24=0,"",(T18+IF(R18&gt;T18,1,0)-R18-V18)*24))</f>
        <v/>
      </c>
      <c r="Z18" s="891" t="str">
        <f aca="false">IF(X18="",L18,IF(OR(L18-X18=0,L18-X18&lt;0),"-",L18-X18))</f>
        <v/>
      </c>
      <c r="AB18" s="902"/>
    </row>
    <row r="19" customFormat="false" ht="19.7" hidden="false" customHeight="false" outlineLevel="0" collapsed="false">
      <c r="B19" s="894" t="n">
        <v>14</v>
      </c>
      <c r="C19" s="895" t="s">
        <v>711</v>
      </c>
      <c r="D19" s="896" t="str">
        <f aca="false">C19</f>
        <v>n</v>
      </c>
      <c r="E19" s="894" t="s">
        <v>697</v>
      </c>
      <c r="F19" s="897"/>
      <c r="G19" s="894" t="s">
        <v>464</v>
      </c>
      <c r="H19" s="897"/>
      <c r="I19" s="898" t="s">
        <v>698</v>
      </c>
      <c r="J19" s="897" t="n">
        <v>0</v>
      </c>
      <c r="K19" s="899" t="s">
        <v>78</v>
      </c>
      <c r="L19" s="891" t="str">
        <f aca="false">IF(OR(F19="",H19=""),"",(H19+IF(F19&gt;H19,1,0)-F19-J19)*24)</f>
        <v/>
      </c>
      <c r="N19" s="903" t="e">
        <f aca="false">標準様式１【記載例】小多機!$BB$13</f>
        <v>#N/A</v>
      </c>
      <c r="O19" s="886" t="s">
        <v>464</v>
      </c>
      <c r="P19" s="903" t="e">
        <f aca="false">標準様式１【記載例】小多機!$BF$13</f>
        <v>#N/A</v>
      </c>
      <c r="R19" s="900" t="str">
        <f aca="false">IF(F19="","",IF(F19&lt;N19,N19,IF(F19&gt;=P19,"",F19)))</f>
        <v/>
      </c>
      <c r="S19" s="886" t="s">
        <v>464</v>
      </c>
      <c r="T19" s="900" t="str">
        <f aca="false">IF(H19="","",IF(H19&gt;F19,IF(H19&lt;P19,H19,P19),P19))</f>
        <v/>
      </c>
      <c r="U19" s="901" t="s">
        <v>698</v>
      </c>
      <c r="V19" s="897" t="n">
        <v>0</v>
      </c>
      <c r="W19" s="885" t="s">
        <v>78</v>
      </c>
      <c r="X19" s="891" t="str">
        <f aca="false">IF(R19="","",IF((T19+IF(R19&gt;T19,1,0)-R19-V19)*24=0,"",(T19+IF(R19&gt;T19,1,0)-R19-V19)*24))</f>
        <v/>
      </c>
      <c r="Z19" s="891" t="str">
        <f aca="false">IF(X19="",L19,IF(OR(L19-X19=0,L19-X19&lt;0),"-",L19-X19))</f>
        <v/>
      </c>
      <c r="AB19" s="902"/>
    </row>
    <row r="20" customFormat="false" ht="19.7" hidden="false" customHeight="false" outlineLevel="0" collapsed="false">
      <c r="B20" s="894" t="n">
        <v>15</v>
      </c>
      <c r="C20" s="895" t="s">
        <v>712</v>
      </c>
      <c r="D20" s="896" t="str">
        <f aca="false">C20</f>
        <v>o</v>
      </c>
      <c r="E20" s="894" t="s">
        <v>697</v>
      </c>
      <c r="F20" s="897"/>
      <c r="G20" s="894" t="s">
        <v>464</v>
      </c>
      <c r="H20" s="897"/>
      <c r="I20" s="898" t="s">
        <v>698</v>
      </c>
      <c r="J20" s="897" t="n">
        <v>0</v>
      </c>
      <c r="K20" s="899" t="s">
        <v>78</v>
      </c>
      <c r="L20" s="891" t="str">
        <f aca="false">IF(OR(F20="",H20=""),"",(H20+IF(F20&gt;H20,1,0)-F20-J20)*24)</f>
        <v/>
      </c>
      <c r="N20" s="903" t="e">
        <f aca="false">標準様式１【記載例】小多機!$BB$13</f>
        <v>#N/A</v>
      </c>
      <c r="O20" s="886" t="s">
        <v>464</v>
      </c>
      <c r="P20" s="903" t="e">
        <f aca="false">標準様式１【記載例】小多機!$BF$13</f>
        <v>#N/A</v>
      </c>
      <c r="R20" s="900" t="str">
        <f aca="false">IF(F20="","",IF(F20&lt;N20,N20,IF(F20&gt;=P20,"",F20)))</f>
        <v/>
      </c>
      <c r="S20" s="886" t="s">
        <v>464</v>
      </c>
      <c r="T20" s="900" t="str">
        <f aca="false">IF(H20="","",IF(H20&gt;F20,IF(H20&lt;P20,H20,P20),P20))</f>
        <v/>
      </c>
      <c r="U20" s="901" t="s">
        <v>698</v>
      </c>
      <c r="V20" s="897" t="n">
        <v>0</v>
      </c>
      <c r="W20" s="885" t="s">
        <v>78</v>
      </c>
      <c r="X20" s="891" t="str">
        <f aca="false">IF(R20="","",IF((T20+IF(R20&gt;T20,1,0)-R20-V20)*24=0,"",(T20+IF(R20&gt;T20,1,0)-R20-V20)*24))</f>
        <v/>
      </c>
      <c r="Z20" s="891" t="str">
        <f aca="false">IF(X20="",L20,IF(OR(L20-X20=0,L20-X20&lt;0),"-",L20-X20))</f>
        <v/>
      </c>
      <c r="AB20" s="902"/>
    </row>
    <row r="21" customFormat="false" ht="19.7" hidden="false" customHeight="false" outlineLevel="0" collapsed="false">
      <c r="B21" s="894" t="n">
        <v>16</v>
      </c>
      <c r="C21" s="895" t="s">
        <v>713</v>
      </c>
      <c r="D21" s="896" t="str">
        <f aca="false">C21</f>
        <v>p</v>
      </c>
      <c r="E21" s="894" t="s">
        <v>697</v>
      </c>
      <c r="F21" s="897"/>
      <c r="G21" s="894" t="s">
        <v>464</v>
      </c>
      <c r="H21" s="897"/>
      <c r="I21" s="898" t="s">
        <v>698</v>
      </c>
      <c r="J21" s="897" t="n">
        <v>0</v>
      </c>
      <c r="K21" s="899" t="s">
        <v>78</v>
      </c>
      <c r="L21" s="891" t="str">
        <f aca="false">IF(OR(F21="",H21=""),"",(H21+IF(F21&gt;H21,1,0)-F21-J21)*24)</f>
        <v/>
      </c>
      <c r="N21" s="903" t="e">
        <f aca="false">標準様式１【記載例】小多機!$BB$13</f>
        <v>#N/A</v>
      </c>
      <c r="O21" s="886" t="s">
        <v>464</v>
      </c>
      <c r="P21" s="903" t="e">
        <f aca="false">標準様式１【記載例】小多機!$BF$13</f>
        <v>#N/A</v>
      </c>
      <c r="R21" s="900" t="str">
        <f aca="false">IF(F21="","",IF(F21&lt;N21,N21,IF(F21&gt;=P21,"",F21)))</f>
        <v/>
      </c>
      <c r="S21" s="886" t="s">
        <v>464</v>
      </c>
      <c r="T21" s="900" t="str">
        <f aca="false">IF(H21="","",IF(H21&gt;F21,IF(H21&lt;P21,H21,P21),P21))</f>
        <v/>
      </c>
      <c r="U21" s="901" t="s">
        <v>698</v>
      </c>
      <c r="V21" s="897" t="n">
        <v>0</v>
      </c>
      <c r="W21" s="885" t="s">
        <v>78</v>
      </c>
      <c r="X21" s="891" t="str">
        <f aca="false">IF(R21="","",IF((T21+IF(R21&gt;T21,1,0)-R21-V21)*24=0,"",(T21+IF(R21&gt;T21,1,0)-R21-V21)*24))</f>
        <v/>
      </c>
      <c r="Z21" s="891" t="str">
        <f aca="false">IF(X21="",L21,IF(OR(L21-X21=0,L21-X21&lt;0),"-",L21-X21))</f>
        <v/>
      </c>
      <c r="AB21" s="902"/>
    </row>
    <row r="22" customFormat="false" ht="19.7" hidden="false" customHeight="false" outlineLevel="0" collapsed="false">
      <c r="B22" s="894" t="n">
        <v>17</v>
      </c>
      <c r="C22" s="895" t="s">
        <v>714</v>
      </c>
      <c r="D22" s="896" t="str">
        <f aca="false">C22</f>
        <v>q</v>
      </c>
      <c r="E22" s="894" t="s">
        <v>697</v>
      </c>
      <c r="F22" s="897"/>
      <c r="G22" s="894" t="s">
        <v>464</v>
      </c>
      <c r="H22" s="897"/>
      <c r="I22" s="898" t="s">
        <v>698</v>
      </c>
      <c r="J22" s="897" t="n">
        <v>0</v>
      </c>
      <c r="K22" s="899" t="s">
        <v>78</v>
      </c>
      <c r="L22" s="891" t="str">
        <f aca="false">IF(OR(F22="",H22=""),"",(H22+IF(F22&gt;H22,1,0)-F22-J22)*24)</f>
        <v/>
      </c>
      <c r="N22" s="903" t="e">
        <f aca="false">標準様式１【記載例】小多機!$BB$13</f>
        <v>#N/A</v>
      </c>
      <c r="O22" s="886" t="s">
        <v>464</v>
      </c>
      <c r="P22" s="903" t="e">
        <f aca="false">標準様式１【記載例】小多機!$BF$13</f>
        <v>#N/A</v>
      </c>
      <c r="R22" s="900" t="str">
        <f aca="false">IF(F22="","",IF(F22&lt;N22,N22,IF(F22&gt;=P22,"",F22)))</f>
        <v/>
      </c>
      <c r="S22" s="886" t="s">
        <v>464</v>
      </c>
      <c r="T22" s="900" t="str">
        <f aca="false">IF(H22="","",IF(H22&gt;F22,IF(H22&lt;P22,H22,P22),P22))</f>
        <v/>
      </c>
      <c r="U22" s="901" t="s">
        <v>698</v>
      </c>
      <c r="V22" s="897" t="n">
        <v>0</v>
      </c>
      <c r="W22" s="885" t="s">
        <v>78</v>
      </c>
      <c r="X22" s="891" t="str">
        <f aca="false">IF(R22="","",IF((T22+IF(R22&gt;T22,1,0)-R22-V22)*24=0,"",(T22+IF(R22&gt;T22,1,0)-R22-V22)*24))</f>
        <v/>
      </c>
      <c r="Z22" s="891" t="str">
        <f aca="false">IF(X22="",L22,IF(OR(L22-X22=0,L22-X22&lt;0),"-",L22-X22))</f>
        <v/>
      </c>
      <c r="AB22" s="902"/>
    </row>
    <row r="23" customFormat="false" ht="19.7" hidden="false" customHeight="false" outlineLevel="0" collapsed="false">
      <c r="B23" s="894" t="n">
        <v>18</v>
      </c>
      <c r="C23" s="895" t="s">
        <v>715</v>
      </c>
      <c r="D23" s="896" t="str">
        <f aca="false">C23</f>
        <v>r</v>
      </c>
      <c r="E23" s="894" t="s">
        <v>697</v>
      </c>
      <c r="F23" s="904"/>
      <c r="G23" s="894" t="s">
        <v>464</v>
      </c>
      <c r="H23" s="904"/>
      <c r="I23" s="898" t="s">
        <v>698</v>
      </c>
      <c r="J23" s="904"/>
      <c r="K23" s="899" t="s">
        <v>78</v>
      </c>
      <c r="L23" s="895" t="n">
        <v>1</v>
      </c>
      <c r="N23" s="905"/>
      <c r="O23" s="894" t="s">
        <v>464</v>
      </c>
      <c r="P23" s="905"/>
      <c r="Q23" s="899"/>
      <c r="R23" s="905"/>
      <c r="S23" s="894" t="s">
        <v>464</v>
      </c>
      <c r="T23" s="905"/>
      <c r="U23" s="898" t="s">
        <v>698</v>
      </c>
      <c r="V23" s="904"/>
      <c r="W23" s="899" t="s">
        <v>78</v>
      </c>
      <c r="X23" s="895" t="n">
        <v>1</v>
      </c>
      <c r="Y23" s="899"/>
      <c r="Z23" s="895" t="s">
        <v>716</v>
      </c>
      <c r="AB23" s="902"/>
    </row>
    <row r="24" customFormat="false" ht="19.7" hidden="false" customHeight="false" outlineLevel="0" collapsed="false">
      <c r="B24" s="894" t="n">
        <v>19</v>
      </c>
      <c r="C24" s="895" t="s">
        <v>717</v>
      </c>
      <c r="D24" s="896" t="str">
        <f aca="false">C24</f>
        <v>s</v>
      </c>
      <c r="E24" s="894" t="s">
        <v>697</v>
      </c>
      <c r="F24" s="904"/>
      <c r="G24" s="894" t="s">
        <v>464</v>
      </c>
      <c r="H24" s="904"/>
      <c r="I24" s="898" t="s">
        <v>698</v>
      </c>
      <c r="J24" s="904"/>
      <c r="K24" s="899" t="s">
        <v>78</v>
      </c>
      <c r="L24" s="895" t="n">
        <v>2</v>
      </c>
      <c r="N24" s="905"/>
      <c r="O24" s="894" t="s">
        <v>464</v>
      </c>
      <c r="P24" s="905"/>
      <c r="Q24" s="899"/>
      <c r="R24" s="905"/>
      <c r="S24" s="894" t="s">
        <v>464</v>
      </c>
      <c r="T24" s="905"/>
      <c r="U24" s="898" t="s">
        <v>698</v>
      </c>
      <c r="V24" s="904"/>
      <c r="W24" s="899" t="s">
        <v>78</v>
      </c>
      <c r="X24" s="895" t="n">
        <v>2</v>
      </c>
      <c r="Y24" s="899"/>
      <c r="Z24" s="895" t="s">
        <v>716</v>
      </c>
      <c r="AB24" s="902"/>
    </row>
    <row r="25" customFormat="false" ht="19.7" hidden="false" customHeight="false" outlineLevel="0" collapsed="false">
      <c r="B25" s="894" t="n">
        <v>20</v>
      </c>
      <c r="C25" s="895" t="s">
        <v>718</v>
      </c>
      <c r="D25" s="896" t="str">
        <f aca="false">C25</f>
        <v>t</v>
      </c>
      <c r="E25" s="894" t="s">
        <v>697</v>
      </c>
      <c r="F25" s="904"/>
      <c r="G25" s="894" t="s">
        <v>464</v>
      </c>
      <c r="H25" s="904"/>
      <c r="I25" s="898" t="s">
        <v>698</v>
      </c>
      <c r="J25" s="904"/>
      <c r="K25" s="899" t="s">
        <v>78</v>
      </c>
      <c r="L25" s="895" t="n">
        <v>3</v>
      </c>
      <c r="N25" s="905"/>
      <c r="O25" s="894" t="s">
        <v>464</v>
      </c>
      <c r="P25" s="905"/>
      <c r="Q25" s="899"/>
      <c r="R25" s="905"/>
      <c r="S25" s="894" t="s">
        <v>464</v>
      </c>
      <c r="T25" s="905"/>
      <c r="U25" s="898" t="s">
        <v>698</v>
      </c>
      <c r="V25" s="904"/>
      <c r="W25" s="899" t="s">
        <v>78</v>
      </c>
      <c r="X25" s="895" t="n">
        <v>3</v>
      </c>
      <c r="Y25" s="899"/>
      <c r="Z25" s="895" t="s">
        <v>716</v>
      </c>
      <c r="AB25" s="902"/>
    </row>
    <row r="26" customFormat="false" ht="19.7" hidden="false" customHeight="false" outlineLevel="0" collapsed="false">
      <c r="B26" s="894" t="n">
        <v>21</v>
      </c>
      <c r="C26" s="895" t="s">
        <v>719</v>
      </c>
      <c r="D26" s="896" t="str">
        <f aca="false">C26</f>
        <v>u</v>
      </c>
      <c r="E26" s="894" t="s">
        <v>697</v>
      </c>
      <c r="F26" s="904"/>
      <c r="G26" s="894" t="s">
        <v>464</v>
      </c>
      <c r="H26" s="904"/>
      <c r="I26" s="898" t="s">
        <v>698</v>
      </c>
      <c r="J26" s="904"/>
      <c r="K26" s="899" t="s">
        <v>78</v>
      </c>
      <c r="L26" s="895" t="n">
        <v>4</v>
      </c>
      <c r="N26" s="905"/>
      <c r="O26" s="894" t="s">
        <v>464</v>
      </c>
      <c r="P26" s="905"/>
      <c r="Q26" s="899"/>
      <c r="R26" s="905"/>
      <c r="S26" s="894" t="s">
        <v>464</v>
      </c>
      <c r="T26" s="905"/>
      <c r="U26" s="898" t="s">
        <v>698</v>
      </c>
      <c r="V26" s="904"/>
      <c r="W26" s="899" t="s">
        <v>78</v>
      </c>
      <c r="X26" s="895" t="n">
        <v>4</v>
      </c>
      <c r="Y26" s="899"/>
      <c r="Z26" s="895" t="s">
        <v>716</v>
      </c>
      <c r="AB26" s="902"/>
    </row>
    <row r="27" customFormat="false" ht="19.7" hidden="false" customHeight="false" outlineLevel="0" collapsed="false">
      <c r="B27" s="894" t="n">
        <v>22</v>
      </c>
      <c r="C27" s="895" t="s">
        <v>720</v>
      </c>
      <c r="D27" s="896" t="str">
        <f aca="false">C27</f>
        <v>v</v>
      </c>
      <c r="E27" s="894" t="s">
        <v>697</v>
      </c>
      <c r="F27" s="904"/>
      <c r="G27" s="894" t="s">
        <v>464</v>
      </c>
      <c r="H27" s="904"/>
      <c r="I27" s="898" t="s">
        <v>698</v>
      </c>
      <c r="J27" s="904"/>
      <c r="K27" s="899" t="s">
        <v>78</v>
      </c>
      <c r="L27" s="895" t="n">
        <v>5</v>
      </c>
      <c r="N27" s="905"/>
      <c r="O27" s="894" t="s">
        <v>464</v>
      </c>
      <c r="P27" s="905"/>
      <c r="Q27" s="899"/>
      <c r="R27" s="905"/>
      <c r="S27" s="894" t="s">
        <v>464</v>
      </c>
      <c r="T27" s="905"/>
      <c r="U27" s="898" t="s">
        <v>698</v>
      </c>
      <c r="V27" s="904"/>
      <c r="W27" s="899" t="s">
        <v>78</v>
      </c>
      <c r="X27" s="895" t="n">
        <v>5</v>
      </c>
      <c r="Y27" s="899"/>
      <c r="Z27" s="895" t="s">
        <v>716</v>
      </c>
      <c r="AB27" s="902"/>
    </row>
    <row r="28" customFormat="false" ht="19.7" hidden="false" customHeight="false" outlineLevel="0" collapsed="false">
      <c r="B28" s="894" t="n">
        <v>23</v>
      </c>
      <c r="C28" s="895" t="s">
        <v>721</v>
      </c>
      <c r="D28" s="896" t="str">
        <f aca="false">C28</f>
        <v>w</v>
      </c>
      <c r="E28" s="894" t="s">
        <v>697</v>
      </c>
      <c r="F28" s="904"/>
      <c r="G28" s="894" t="s">
        <v>464</v>
      </c>
      <c r="H28" s="904"/>
      <c r="I28" s="898" t="s">
        <v>698</v>
      </c>
      <c r="J28" s="904"/>
      <c r="K28" s="899" t="s">
        <v>78</v>
      </c>
      <c r="L28" s="895" t="n">
        <v>6</v>
      </c>
      <c r="N28" s="905"/>
      <c r="O28" s="894" t="s">
        <v>464</v>
      </c>
      <c r="P28" s="905"/>
      <c r="Q28" s="899"/>
      <c r="R28" s="905"/>
      <c r="S28" s="894" t="s">
        <v>464</v>
      </c>
      <c r="T28" s="905"/>
      <c r="U28" s="898" t="s">
        <v>698</v>
      </c>
      <c r="V28" s="904"/>
      <c r="W28" s="899" t="s">
        <v>78</v>
      </c>
      <c r="X28" s="895" t="n">
        <v>6</v>
      </c>
      <c r="Y28" s="899"/>
      <c r="Z28" s="895" t="s">
        <v>716</v>
      </c>
      <c r="AB28" s="902"/>
    </row>
    <row r="29" customFormat="false" ht="19.7" hidden="false" customHeight="false" outlineLevel="0" collapsed="false">
      <c r="B29" s="894" t="n">
        <v>24</v>
      </c>
      <c r="C29" s="895" t="s">
        <v>722</v>
      </c>
      <c r="D29" s="896" t="str">
        <f aca="false">C29</f>
        <v>x</v>
      </c>
      <c r="E29" s="894" t="s">
        <v>697</v>
      </c>
      <c r="F29" s="904"/>
      <c r="G29" s="894" t="s">
        <v>464</v>
      </c>
      <c r="H29" s="904"/>
      <c r="I29" s="898" t="s">
        <v>698</v>
      </c>
      <c r="J29" s="904"/>
      <c r="K29" s="899" t="s">
        <v>78</v>
      </c>
      <c r="L29" s="895" t="n">
        <v>7</v>
      </c>
      <c r="N29" s="905"/>
      <c r="O29" s="894" t="s">
        <v>464</v>
      </c>
      <c r="P29" s="905"/>
      <c r="Q29" s="899"/>
      <c r="R29" s="905"/>
      <c r="S29" s="894" t="s">
        <v>464</v>
      </c>
      <c r="T29" s="905"/>
      <c r="U29" s="898" t="s">
        <v>698</v>
      </c>
      <c r="V29" s="904"/>
      <c r="W29" s="899" t="s">
        <v>78</v>
      </c>
      <c r="X29" s="895" t="n">
        <v>7</v>
      </c>
      <c r="Y29" s="899"/>
      <c r="Z29" s="895" t="s">
        <v>716</v>
      </c>
      <c r="AB29" s="902"/>
    </row>
    <row r="30" customFormat="false" ht="19.7" hidden="false" customHeight="false" outlineLevel="0" collapsed="false">
      <c r="B30" s="894" t="n">
        <v>25</v>
      </c>
      <c r="C30" s="895" t="s">
        <v>723</v>
      </c>
      <c r="D30" s="896" t="str">
        <f aca="false">C30</f>
        <v>y</v>
      </c>
      <c r="E30" s="894" t="s">
        <v>697</v>
      </c>
      <c r="F30" s="904"/>
      <c r="G30" s="894" t="s">
        <v>464</v>
      </c>
      <c r="H30" s="904"/>
      <c r="I30" s="898" t="s">
        <v>698</v>
      </c>
      <c r="J30" s="904"/>
      <c r="K30" s="899" t="s">
        <v>78</v>
      </c>
      <c r="L30" s="895" t="n">
        <v>8</v>
      </c>
      <c r="N30" s="905"/>
      <c r="O30" s="894" t="s">
        <v>464</v>
      </c>
      <c r="P30" s="905"/>
      <c r="Q30" s="899"/>
      <c r="R30" s="905"/>
      <c r="S30" s="894" t="s">
        <v>464</v>
      </c>
      <c r="T30" s="905"/>
      <c r="U30" s="898" t="s">
        <v>698</v>
      </c>
      <c r="V30" s="904"/>
      <c r="W30" s="899" t="s">
        <v>78</v>
      </c>
      <c r="X30" s="895" t="n">
        <v>8</v>
      </c>
      <c r="Y30" s="899"/>
      <c r="Z30" s="895" t="s">
        <v>716</v>
      </c>
      <c r="AB30" s="902"/>
    </row>
    <row r="31" customFormat="false" ht="19.7" hidden="false" customHeight="false" outlineLevel="0" collapsed="false">
      <c r="B31" s="894" t="n">
        <v>26</v>
      </c>
      <c r="C31" s="895" t="s">
        <v>724</v>
      </c>
      <c r="D31" s="896" t="str">
        <f aca="false">C31</f>
        <v>z</v>
      </c>
      <c r="E31" s="894" t="s">
        <v>697</v>
      </c>
      <c r="F31" s="904"/>
      <c r="G31" s="894" t="s">
        <v>464</v>
      </c>
      <c r="H31" s="904"/>
      <c r="I31" s="898" t="s">
        <v>698</v>
      </c>
      <c r="J31" s="904"/>
      <c r="K31" s="899" t="s">
        <v>78</v>
      </c>
      <c r="L31" s="895" t="n">
        <v>1</v>
      </c>
      <c r="N31" s="905"/>
      <c r="O31" s="894" t="s">
        <v>464</v>
      </c>
      <c r="P31" s="905"/>
      <c r="Q31" s="899"/>
      <c r="R31" s="905"/>
      <c r="S31" s="894" t="s">
        <v>464</v>
      </c>
      <c r="T31" s="905"/>
      <c r="U31" s="898" t="s">
        <v>698</v>
      </c>
      <c r="V31" s="904"/>
      <c r="W31" s="899" t="s">
        <v>78</v>
      </c>
      <c r="X31" s="895" t="s">
        <v>716</v>
      </c>
      <c r="Y31" s="899"/>
      <c r="Z31" s="895" t="n">
        <v>1</v>
      </c>
      <c r="AB31" s="902"/>
    </row>
    <row r="32" customFormat="false" ht="19.7" hidden="false" customHeight="false" outlineLevel="0" collapsed="false">
      <c r="B32" s="894" t="n">
        <v>27</v>
      </c>
      <c r="C32" s="895" t="s">
        <v>722</v>
      </c>
      <c r="D32" s="896" t="str">
        <f aca="false">C32</f>
        <v>x</v>
      </c>
      <c r="E32" s="894" t="s">
        <v>697</v>
      </c>
      <c r="F32" s="904"/>
      <c r="G32" s="894" t="s">
        <v>464</v>
      </c>
      <c r="H32" s="904"/>
      <c r="I32" s="898" t="s">
        <v>698</v>
      </c>
      <c r="J32" s="904"/>
      <c r="K32" s="899" t="s">
        <v>78</v>
      </c>
      <c r="L32" s="895" t="n">
        <v>2</v>
      </c>
      <c r="N32" s="905"/>
      <c r="O32" s="894" t="s">
        <v>464</v>
      </c>
      <c r="P32" s="905"/>
      <c r="Q32" s="899"/>
      <c r="R32" s="905"/>
      <c r="S32" s="894" t="s">
        <v>464</v>
      </c>
      <c r="T32" s="905"/>
      <c r="U32" s="898" t="s">
        <v>698</v>
      </c>
      <c r="V32" s="904"/>
      <c r="W32" s="899" t="s">
        <v>78</v>
      </c>
      <c r="X32" s="895" t="s">
        <v>716</v>
      </c>
      <c r="Y32" s="899"/>
      <c r="Z32" s="895" t="n">
        <v>2</v>
      </c>
      <c r="AB32" s="902"/>
    </row>
    <row r="33" customFormat="false" ht="19.7" hidden="false" customHeight="false" outlineLevel="0" collapsed="false">
      <c r="B33" s="894" t="n">
        <v>28</v>
      </c>
      <c r="C33" s="895" t="s">
        <v>725</v>
      </c>
      <c r="D33" s="896" t="str">
        <f aca="false">C33</f>
        <v>aa</v>
      </c>
      <c r="E33" s="894" t="s">
        <v>697</v>
      </c>
      <c r="F33" s="904"/>
      <c r="G33" s="894" t="s">
        <v>464</v>
      </c>
      <c r="H33" s="904"/>
      <c r="I33" s="898" t="s">
        <v>698</v>
      </c>
      <c r="J33" s="904"/>
      <c r="K33" s="899" t="s">
        <v>78</v>
      </c>
      <c r="L33" s="895" t="n">
        <v>3</v>
      </c>
      <c r="N33" s="905"/>
      <c r="O33" s="894" t="s">
        <v>464</v>
      </c>
      <c r="P33" s="905"/>
      <c r="Q33" s="899"/>
      <c r="R33" s="905"/>
      <c r="S33" s="894" t="s">
        <v>464</v>
      </c>
      <c r="T33" s="905"/>
      <c r="U33" s="898" t="s">
        <v>698</v>
      </c>
      <c r="V33" s="904"/>
      <c r="W33" s="899" t="s">
        <v>78</v>
      </c>
      <c r="X33" s="895" t="s">
        <v>716</v>
      </c>
      <c r="Y33" s="899"/>
      <c r="Z33" s="895" t="n">
        <v>3</v>
      </c>
      <c r="AB33" s="902"/>
    </row>
    <row r="34" customFormat="false" ht="19.7" hidden="false" customHeight="false" outlineLevel="0" collapsed="false">
      <c r="B34" s="894" t="n">
        <v>29</v>
      </c>
      <c r="C34" s="895" t="s">
        <v>726</v>
      </c>
      <c r="D34" s="896" t="str">
        <f aca="false">C34</f>
        <v>ab</v>
      </c>
      <c r="E34" s="894" t="s">
        <v>697</v>
      </c>
      <c r="F34" s="904"/>
      <c r="G34" s="894" t="s">
        <v>464</v>
      </c>
      <c r="H34" s="904"/>
      <c r="I34" s="898" t="s">
        <v>698</v>
      </c>
      <c r="J34" s="904"/>
      <c r="K34" s="899" t="s">
        <v>78</v>
      </c>
      <c r="L34" s="895" t="n">
        <v>4</v>
      </c>
      <c r="N34" s="905"/>
      <c r="O34" s="894" t="s">
        <v>464</v>
      </c>
      <c r="P34" s="905"/>
      <c r="Q34" s="899"/>
      <c r="R34" s="905"/>
      <c r="S34" s="894" t="s">
        <v>464</v>
      </c>
      <c r="T34" s="905"/>
      <c r="U34" s="898" t="s">
        <v>698</v>
      </c>
      <c r="V34" s="904"/>
      <c r="W34" s="899" t="s">
        <v>78</v>
      </c>
      <c r="X34" s="895" t="s">
        <v>716</v>
      </c>
      <c r="Y34" s="899"/>
      <c r="Z34" s="895" t="n">
        <v>4</v>
      </c>
      <c r="AB34" s="902"/>
    </row>
    <row r="35" customFormat="false" ht="19.7" hidden="false" customHeight="false" outlineLevel="0" collapsed="false">
      <c r="B35" s="894" t="n">
        <v>30</v>
      </c>
      <c r="C35" s="895" t="s">
        <v>727</v>
      </c>
      <c r="D35" s="896" t="str">
        <f aca="false">C35</f>
        <v>ac</v>
      </c>
      <c r="E35" s="894" t="s">
        <v>697</v>
      </c>
      <c r="F35" s="904"/>
      <c r="G35" s="894" t="s">
        <v>464</v>
      </c>
      <c r="H35" s="904"/>
      <c r="I35" s="898" t="s">
        <v>698</v>
      </c>
      <c r="J35" s="904"/>
      <c r="K35" s="899" t="s">
        <v>78</v>
      </c>
      <c r="L35" s="895" t="n">
        <v>5</v>
      </c>
      <c r="N35" s="905"/>
      <c r="O35" s="894" t="s">
        <v>464</v>
      </c>
      <c r="P35" s="905"/>
      <c r="Q35" s="899"/>
      <c r="R35" s="905"/>
      <c r="S35" s="894" t="s">
        <v>464</v>
      </c>
      <c r="T35" s="905"/>
      <c r="U35" s="898" t="s">
        <v>698</v>
      </c>
      <c r="V35" s="904"/>
      <c r="W35" s="899" t="s">
        <v>78</v>
      </c>
      <c r="X35" s="895" t="s">
        <v>716</v>
      </c>
      <c r="Y35" s="899"/>
      <c r="Z35" s="895" t="n">
        <v>5</v>
      </c>
      <c r="AB35" s="902"/>
    </row>
    <row r="36" customFormat="false" ht="19.7" hidden="false" customHeight="false" outlineLevel="0" collapsed="false">
      <c r="B36" s="894" t="n">
        <v>31</v>
      </c>
      <c r="C36" s="895" t="s">
        <v>728</v>
      </c>
      <c r="D36" s="896" t="str">
        <f aca="false">C36</f>
        <v>ad</v>
      </c>
      <c r="E36" s="894" t="s">
        <v>697</v>
      </c>
      <c r="F36" s="904"/>
      <c r="G36" s="894" t="s">
        <v>464</v>
      </c>
      <c r="H36" s="904"/>
      <c r="I36" s="898" t="s">
        <v>698</v>
      </c>
      <c r="J36" s="904"/>
      <c r="K36" s="899" t="s">
        <v>78</v>
      </c>
      <c r="L36" s="895" t="n">
        <v>6</v>
      </c>
      <c r="N36" s="905"/>
      <c r="O36" s="894" t="s">
        <v>464</v>
      </c>
      <c r="P36" s="905"/>
      <c r="Q36" s="899"/>
      <c r="R36" s="905"/>
      <c r="S36" s="894" t="s">
        <v>464</v>
      </c>
      <c r="T36" s="905"/>
      <c r="U36" s="898" t="s">
        <v>698</v>
      </c>
      <c r="V36" s="904"/>
      <c r="W36" s="899" t="s">
        <v>78</v>
      </c>
      <c r="X36" s="895" t="s">
        <v>716</v>
      </c>
      <c r="Y36" s="899"/>
      <c r="Z36" s="895" t="n">
        <v>6</v>
      </c>
      <c r="AB36" s="902"/>
    </row>
    <row r="37" customFormat="false" ht="19.7" hidden="false" customHeight="false" outlineLevel="0" collapsed="false">
      <c r="B37" s="894" t="n">
        <v>32</v>
      </c>
      <c r="C37" s="895" t="s">
        <v>729</v>
      </c>
      <c r="D37" s="896" t="str">
        <f aca="false">C37</f>
        <v>ae</v>
      </c>
      <c r="E37" s="894" t="s">
        <v>697</v>
      </c>
      <c r="F37" s="904"/>
      <c r="G37" s="894" t="s">
        <v>464</v>
      </c>
      <c r="H37" s="904"/>
      <c r="I37" s="898" t="s">
        <v>698</v>
      </c>
      <c r="J37" s="904"/>
      <c r="K37" s="899" t="s">
        <v>78</v>
      </c>
      <c r="L37" s="895" t="n">
        <v>7</v>
      </c>
      <c r="N37" s="905"/>
      <c r="O37" s="894" t="s">
        <v>464</v>
      </c>
      <c r="P37" s="905"/>
      <c r="Q37" s="899"/>
      <c r="R37" s="905"/>
      <c r="S37" s="894" t="s">
        <v>464</v>
      </c>
      <c r="T37" s="905"/>
      <c r="U37" s="898" t="s">
        <v>698</v>
      </c>
      <c r="V37" s="904"/>
      <c r="W37" s="899" t="s">
        <v>78</v>
      </c>
      <c r="X37" s="895" t="s">
        <v>716</v>
      </c>
      <c r="Y37" s="899"/>
      <c r="Z37" s="895" t="n">
        <v>7</v>
      </c>
      <c r="AB37" s="902"/>
    </row>
    <row r="38" customFormat="false" ht="19.7" hidden="false" customHeight="false" outlineLevel="0" collapsed="false">
      <c r="B38" s="894" t="n">
        <v>33</v>
      </c>
      <c r="C38" s="895" t="s">
        <v>730</v>
      </c>
      <c r="D38" s="896" t="str">
        <f aca="false">C38</f>
        <v>af</v>
      </c>
      <c r="E38" s="894" t="s">
        <v>697</v>
      </c>
      <c r="F38" s="904"/>
      <c r="G38" s="894" t="s">
        <v>464</v>
      </c>
      <c r="H38" s="904"/>
      <c r="I38" s="898" t="s">
        <v>698</v>
      </c>
      <c r="J38" s="904"/>
      <c r="K38" s="899" t="s">
        <v>78</v>
      </c>
      <c r="L38" s="895" t="n">
        <v>8</v>
      </c>
      <c r="N38" s="905"/>
      <c r="O38" s="894" t="s">
        <v>464</v>
      </c>
      <c r="P38" s="905"/>
      <c r="Q38" s="899"/>
      <c r="R38" s="905"/>
      <c r="S38" s="894" t="s">
        <v>464</v>
      </c>
      <c r="T38" s="905"/>
      <c r="U38" s="898" t="s">
        <v>698</v>
      </c>
      <c r="V38" s="904"/>
      <c r="W38" s="899" t="s">
        <v>78</v>
      </c>
      <c r="X38" s="895" t="s">
        <v>716</v>
      </c>
      <c r="Y38" s="899"/>
      <c r="Z38" s="895" t="n">
        <v>8</v>
      </c>
      <c r="AB38" s="902"/>
    </row>
    <row r="39" customFormat="false" ht="19.7" hidden="false" customHeight="false" outlineLevel="0" collapsed="false">
      <c r="B39" s="894" t="n">
        <v>34</v>
      </c>
      <c r="C39" s="906" t="s">
        <v>731</v>
      </c>
      <c r="D39" s="896"/>
      <c r="E39" s="894" t="s">
        <v>697</v>
      </c>
      <c r="F39" s="897" t="n">
        <v>0.291666666666667</v>
      </c>
      <c r="G39" s="894" t="s">
        <v>464</v>
      </c>
      <c r="H39" s="897" t="n">
        <v>0.395833333333333</v>
      </c>
      <c r="I39" s="898" t="s">
        <v>698</v>
      </c>
      <c r="J39" s="897" t="n">
        <v>0</v>
      </c>
      <c r="K39" s="899" t="s">
        <v>78</v>
      </c>
      <c r="L39" s="891" t="n">
        <f aca="false">IF(OR(F39="",H39=""),"",(H39+IF(F39&gt;H39,1,0)-F39-J39)*24)</f>
        <v>2.5</v>
      </c>
      <c r="N39" s="903" t="e">
        <f aca="false">標準様式１【記載例】小多機!$BB$13</f>
        <v>#N/A</v>
      </c>
      <c r="O39" s="886" t="s">
        <v>464</v>
      </c>
      <c r="P39" s="903" t="e">
        <f aca="false">標準様式１【記載例】小多機!$BF$13</f>
        <v>#N/A</v>
      </c>
      <c r="R39" s="900" t="n">
        <f aca="false">IF(F39="","",IF(F39&lt;N39,N39,IF(F39&gt;=P39,"",F39)))</f>
        <v>0.291666666666667</v>
      </c>
      <c r="S39" s="886" t="s">
        <v>464</v>
      </c>
      <c r="T39" s="900" t="n">
        <f aca="false">IF(H39="","",IF(H39&gt;F39,IF(H39&lt;P39,H39,P39),P39))</f>
        <v>0.395833333333333</v>
      </c>
      <c r="U39" s="901" t="s">
        <v>698</v>
      </c>
      <c r="V39" s="897" t="n">
        <v>0</v>
      </c>
      <c r="W39" s="885" t="s">
        <v>78</v>
      </c>
      <c r="X39" s="891" t="n">
        <f aca="false">IF(R39="","",IF((T39+IF(R39&gt;T39,1,0)-R39-V39)*24=0,"",(T39+IF(R39&gt;T39,1,0)-R39-V39)*24))</f>
        <v>2.5</v>
      </c>
      <c r="Z39" s="891" t="str">
        <f aca="false">IF(X39="",L39,IF(OR(L39-X39=0,L39-X39&lt;0),"-",L39-X39))</f>
        <v>-</v>
      </c>
      <c r="AB39" s="902"/>
    </row>
    <row r="40" customFormat="false" ht="19.7" hidden="false" customHeight="false" outlineLevel="0" collapsed="false">
      <c r="B40" s="894"/>
      <c r="C40" s="907" t="s">
        <v>716</v>
      </c>
      <c r="D40" s="896"/>
      <c r="E40" s="894" t="s">
        <v>697</v>
      </c>
      <c r="F40" s="897" t="n">
        <v>0.6875</v>
      </c>
      <c r="G40" s="894" t="s">
        <v>464</v>
      </c>
      <c r="H40" s="897" t="n">
        <v>0.833333333333333</v>
      </c>
      <c r="I40" s="898" t="s">
        <v>698</v>
      </c>
      <c r="J40" s="897" t="n">
        <v>0</v>
      </c>
      <c r="K40" s="899" t="s">
        <v>78</v>
      </c>
      <c r="L40" s="891" t="n">
        <f aca="false">IF(OR(F40="",H40=""),"",(H40+IF(F40&gt;H40,1,0)-F40-J40)*24)</f>
        <v>3.5</v>
      </c>
      <c r="N40" s="903" t="e">
        <f aca="false">標準様式１【記載例】小多機!$BB$13</f>
        <v>#N/A</v>
      </c>
      <c r="O40" s="886" t="s">
        <v>464</v>
      </c>
      <c r="P40" s="903" t="e">
        <f aca="false">標準様式１【記載例】小多機!$BF$13</f>
        <v>#N/A</v>
      </c>
      <c r="R40" s="900" t="n">
        <f aca="false">IF(F40="","",IF(F40&lt;N40,N40,IF(F40&gt;=P40,"",F40)))</f>
        <v>0.6875</v>
      </c>
      <c r="S40" s="886" t="s">
        <v>464</v>
      </c>
      <c r="T40" s="900" t="n">
        <f aca="false">IF(H40="","",IF(H40&gt;F40,IF(H40&lt;P40,H40,P40),P40))</f>
        <v>0.833333333333333</v>
      </c>
      <c r="U40" s="901" t="s">
        <v>698</v>
      </c>
      <c r="V40" s="897" t="n">
        <v>0</v>
      </c>
      <c r="W40" s="885" t="s">
        <v>78</v>
      </c>
      <c r="X40" s="891" t="n">
        <f aca="false">IF(R40="","",IF((T40+IF(R40&gt;T40,1,0)-R40-V40)*24=0,"",(T40+IF(R40&gt;T40,1,0)-R40-V40)*24))</f>
        <v>3.5</v>
      </c>
      <c r="Z40" s="891" t="str">
        <f aca="false">IF(X40="",L40,IF(OR(L40-X40=0,L40-X40&lt;0),"-",L40-X40))</f>
        <v>-</v>
      </c>
      <c r="AB40" s="902"/>
    </row>
    <row r="41" customFormat="false" ht="19.7" hidden="false" customHeight="false" outlineLevel="0" collapsed="false">
      <c r="B41" s="894"/>
      <c r="C41" s="908" t="s">
        <v>716</v>
      </c>
      <c r="D41" s="896" t="str">
        <f aca="false">C39</f>
        <v>ag</v>
      </c>
      <c r="E41" s="894" t="s">
        <v>697</v>
      </c>
      <c r="F41" s="897" t="s">
        <v>716</v>
      </c>
      <c r="G41" s="894" t="s">
        <v>464</v>
      </c>
      <c r="H41" s="897" t="s">
        <v>716</v>
      </c>
      <c r="I41" s="898" t="s">
        <v>698</v>
      </c>
      <c r="J41" s="897" t="s">
        <v>716</v>
      </c>
      <c r="K41" s="899" t="s">
        <v>78</v>
      </c>
      <c r="L41" s="891" t="n">
        <f aca="false">IF(OR(L39="",L40=""),"",L39+L40)</f>
        <v>6</v>
      </c>
      <c r="N41" s="903" t="s">
        <v>716</v>
      </c>
      <c r="O41" s="886" t="s">
        <v>464</v>
      </c>
      <c r="P41" s="903" t="s">
        <v>716</v>
      </c>
      <c r="R41" s="900" t="s">
        <v>716</v>
      </c>
      <c r="S41" s="886" t="s">
        <v>464</v>
      </c>
      <c r="T41" s="900" t="s">
        <v>716</v>
      </c>
      <c r="U41" s="901" t="s">
        <v>698</v>
      </c>
      <c r="V41" s="897" t="s">
        <v>716</v>
      </c>
      <c r="W41" s="885" t="s">
        <v>78</v>
      </c>
      <c r="X41" s="891" t="n">
        <f aca="false">IF(OR(X39="",X40=""),"",X39+X40)</f>
        <v>6</v>
      </c>
      <c r="Z41" s="891" t="str">
        <f aca="false">IF(X41="",L41,IF(OR(L41-X41=0,L41-X41&lt;0),"-",L41-X41))</f>
        <v>-</v>
      </c>
      <c r="AB41" s="902" t="s">
        <v>732</v>
      </c>
    </row>
    <row r="42" customFormat="false" ht="19.7" hidden="false" customHeight="false" outlineLevel="0" collapsed="false">
      <c r="B42" s="894"/>
      <c r="C42" s="906" t="s">
        <v>733</v>
      </c>
      <c r="D42" s="896"/>
      <c r="E42" s="894" t="s">
        <v>697</v>
      </c>
      <c r="F42" s="897"/>
      <c r="G42" s="894" t="s">
        <v>464</v>
      </c>
      <c r="H42" s="897"/>
      <c r="I42" s="898" t="s">
        <v>698</v>
      </c>
      <c r="J42" s="897" t="n">
        <v>0</v>
      </c>
      <c r="K42" s="899" t="s">
        <v>78</v>
      </c>
      <c r="L42" s="891" t="str">
        <f aca="false">IF(OR(F42="",H42=""),"",(H42+IF(F42&gt;H42,1,0)-F42-J42)*24)</f>
        <v/>
      </c>
      <c r="N42" s="903" t="e">
        <f aca="false">標準様式１【記載例】小多機!$BB$13</f>
        <v>#N/A</v>
      </c>
      <c r="O42" s="886" t="s">
        <v>464</v>
      </c>
      <c r="P42" s="903" t="e">
        <f aca="false">標準様式１【記載例】小多機!$BF$13</f>
        <v>#N/A</v>
      </c>
      <c r="R42" s="900" t="str">
        <f aca="false">IF(F42="","",IF(F42&lt;N42,N42,IF(F42&gt;=P42,"",F42)))</f>
        <v/>
      </c>
      <c r="S42" s="886" t="s">
        <v>464</v>
      </c>
      <c r="T42" s="900" t="str">
        <f aca="false">IF(H42="","",IF(H42&gt;F42,IF(H42&lt;P42,H42,P42),P42))</f>
        <v/>
      </c>
      <c r="U42" s="901" t="s">
        <v>698</v>
      </c>
      <c r="V42" s="897" t="n">
        <v>0</v>
      </c>
      <c r="W42" s="885" t="s">
        <v>78</v>
      </c>
      <c r="X42" s="891" t="str">
        <f aca="false">IF(R42="","",IF((T42+IF(R42&gt;T42,1,0)-R42-V42)*24=0,"",(T42+IF(R42&gt;T42,1,0)-R42-V42)*24))</f>
        <v/>
      </c>
      <c r="Z42" s="891" t="str">
        <f aca="false">IF(X42="",L42,IF(OR(L42-X42=0,L42-X42&lt;0),"-",L42-X42))</f>
        <v/>
      </c>
      <c r="AB42" s="902"/>
    </row>
    <row r="43" customFormat="false" ht="19.7" hidden="false" customHeight="false" outlineLevel="0" collapsed="false">
      <c r="B43" s="894" t="n">
        <v>35</v>
      </c>
      <c r="C43" s="907" t="s">
        <v>716</v>
      </c>
      <c r="D43" s="896"/>
      <c r="E43" s="894" t="s">
        <v>697</v>
      </c>
      <c r="F43" s="897"/>
      <c r="G43" s="894" t="s">
        <v>464</v>
      </c>
      <c r="H43" s="897"/>
      <c r="I43" s="898" t="s">
        <v>698</v>
      </c>
      <c r="J43" s="897" t="n">
        <v>0</v>
      </c>
      <c r="K43" s="899" t="s">
        <v>78</v>
      </c>
      <c r="L43" s="891" t="str">
        <f aca="false">IF(OR(F43="",H43=""),"",(H43+IF(F43&gt;H43,1,0)-F43-J43)*24)</f>
        <v/>
      </c>
      <c r="N43" s="903" t="e">
        <f aca="false">標準様式１【記載例】小多機!$BB$13</f>
        <v>#N/A</v>
      </c>
      <c r="O43" s="886" t="s">
        <v>464</v>
      </c>
      <c r="P43" s="903" t="e">
        <f aca="false">標準様式１【記載例】小多機!$BF$13</f>
        <v>#N/A</v>
      </c>
      <c r="R43" s="900" t="str">
        <f aca="false">IF(F43="","",IF(F43&lt;N43,N43,IF(F43&gt;=P43,"",F43)))</f>
        <v/>
      </c>
      <c r="S43" s="886" t="s">
        <v>464</v>
      </c>
      <c r="T43" s="900" t="str">
        <f aca="false">IF(H43="","",IF(H43&gt;F43,IF(H43&lt;P43,H43,P43),P43))</f>
        <v/>
      </c>
      <c r="U43" s="901" t="s">
        <v>698</v>
      </c>
      <c r="V43" s="897" t="n">
        <v>0</v>
      </c>
      <c r="W43" s="885" t="s">
        <v>78</v>
      </c>
      <c r="X43" s="891" t="str">
        <f aca="false">IF(R43="","",IF((T43+IF(R43&gt;T43,1,0)-R43-V43)*24=0,"",(T43+IF(R43&gt;T43,1,0)-R43-V43)*24))</f>
        <v/>
      </c>
      <c r="Z43" s="891" t="str">
        <f aca="false">IF(X43="",L43,IF(OR(L43-X43=0,L43-X43&lt;0),"-",L43-X43))</f>
        <v/>
      </c>
      <c r="AB43" s="902"/>
    </row>
    <row r="44" customFormat="false" ht="19.7" hidden="false" customHeight="false" outlineLevel="0" collapsed="false">
      <c r="B44" s="894"/>
      <c r="C44" s="908" t="s">
        <v>716</v>
      </c>
      <c r="D44" s="896" t="str">
        <f aca="false">C42</f>
        <v>ah</v>
      </c>
      <c r="E44" s="894" t="s">
        <v>697</v>
      </c>
      <c r="F44" s="897" t="s">
        <v>716</v>
      </c>
      <c r="G44" s="894" t="s">
        <v>464</v>
      </c>
      <c r="H44" s="897" t="s">
        <v>716</v>
      </c>
      <c r="I44" s="898" t="s">
        <v>698</v>
      </c>
      <c r="J44" s="897" t="s">
        <v>716</v>
      </c>
      <c r="K44" s="899" t="s">
        <v>78</v>
      </c>
      <c r="L44" s="891" t="str">
        <f aca="false">IF(OR(L42="",L43=""),"",L42+L43)</f>
        <v/>
      </c>
      <c r="N44" s="903" t="s">
        <v>716</v>
      </c>
      <c r="O44" s="886" t="s">
        <v>464</v>
      </c>
      <c r="P44" s="903" t="s">
        <v>716</v>
      </c>
      <c r="R44" s="900" t="s">
        <v>716</v>
      </c>
      <c r="S44" s="886" t="s">
        <v>464</v>
      </c>
      <c r="T44" s="900" t="s">
        <v>716</v>
      </c>
      <c r="U44" s="901" t="s">
        <v>698</v>
      </c>
      <c r="V44" s="897" t="s">
        <v>716</v>
      </c>
      <c r="W44" s="885" t="s">
        <v>78</v>
      </c>
      <c r="X44" s="891" t="str">
        <f aca="false">IF(OR(X42="",X43=""),"",X42+X43)</f>
        <v/>
      </c>
      <c r="Z44" s="891" t="str">
        <f aca="false">IF(X44="",L44,IF(OR(L44-X44=0,L44-X44&lt;0),"-",L44-X44))</f>
        <v/>
      </c>
      <c r="AB44" s="902" t="s">
        <v>732</v>
      </c>
    </row>
    <row r="45" customFormat="false" ht="19.7" hidden="false" customHeight="false" outlineLevel="0" collapsed="false">
      <c r="B45" s="894"/>
      <c r="C45" s="906" t="s">
        <v>734</v>
      </c>
      <c r="D45" s="896"/>
      <c r="E45" s="894" t="s">
        <v>697</v>
      </c>
      <c r="F45" s="897"/>
      <c r="G45" s="894" t="s">
        <v>464</v>
      </c>
      <c r="H45" s="897"/>
      <c r="I45" s="898" t="s">
        <v>698</v>
      </c>
      <c r="J45" s="897" t="n">
        <v>0</v>
      </c>
      <c r="K45" s="899" t="s">
        <v>78</v>
      </c>
      <c r="L45" s="891" t="str">
        <f aca="false">IF(OR(F45="",H45=""),"",(H45+IF(F45&gt;H45,1,0)-F45-J45)*24)</f>
        <v/>
      </c>
      <c r="N45" s="903" t="e">
        <f aca="false">標準様式１【記載例】小多機!$BB$13</f>
        <v>#N/A</v>
      </c>
      <c r="O45" s="886" t="s">
        <v>464</v>
      </c>
      <c r="P45" s="903" t="e">
        <f aca="false">標準様式１【記載例】小多機!$BF$13</f>
        <v>#N/A</v>
      </c>
      <c r="R45" s="900" t="str">
        <f aca="false">IF(F45="","",IF(F45&lt;N45,N45,IF(F45&gt;=P45,"",F45)))</f>
        <v/>
      </c>
      <c r="S45" s="886" t="s">
        <v>464</v>
      </c>
      <c r="T45" s="900" t="str">
        <f aca="false">IF(H45="","",IF(H45&gt;F45,IF(H45&lt;P45,H45,P45),P45))</f>
        <v/>
      </c>
      <c r="U45" s="901" t="s">
        <v>698</v>
      </c>
      <c r="V45" s="897" t="n">
        <v>0</v>
      </c>
      <c r="W45" s="885" t="s">
        <v>78</v>
      </c>
      <c r="X45" s="891" t="str">
        <f aca="false">IF(R45="","",IF((T45+IF(R45&gt;T45,1,0)-R45-V45)*24=0,"",(T45+IF(R45&gt;T45,1,0)-R45-V45)*24))</f>
        <v/>
      </c>
      <c r="Z45" s="891" t="str">
        <f aca="false">IF(X45="",L45,IF(OR(L45-X45=0,L45-X45&lt;0),"-",L45-X45))</f>
        <v/>
      </c>
      <c r="AB45" s="902"/>
    </row>
    <row r="46" customFormat="false" ht="19.7" hidden="false" customHeight="false" outlineLevel="0" collapsed="false">
      <c r="B46" s="894" t="n">
        <v>36</v>
      </c>
      <c r="C46" s="907" t="s">
        <v>716</v>
      </c>
      <c r="D46" s="896"/>
      <c r="E46" s="894" t="s">
        <v>697</v>
      </c>
      <c r="F46" s="897"/>
      <c r="G46" s="894" t="s">
        <v>464</v>
      </c>
      <c r="H46" s="897"/>
      <c r="I46" s="898" t="s">
        <v>698</v>
      </c>
      <c r="J46" s="897" t="n">
        <v>0</v>
      </c>
      <c r="K46" s="899" t="s">
        <v>78</v>
      </c>
      <c r="L46" s="891" t="str">
        <f aca="false">IF(OR(F46="",H46=""),"",(H46+IF(F46&gt;H46,1,0)-F46-J46)*24)</f>
        <v/>
      </c>
      <c r="N46" s="903" t="e">
        <f aca="false">標準様式１【記載例】小多機!$BB$13</f>
        <v>#N/A</v>
      </c>
      <c r="O46" s="886" t="s">
        <v>464</v>
      </c>
      <c r="P46" s="903" t="e">
        <f aca="false">標準様式１【記載例】小多機!$BF$13</f>
        <v>#N/A</v>
      </c>
      <c r="R46" s="900" t="str">
        <f aca="false">IF(F46="","",IF(F46&lt;N46,N46,IF(F46&gt;=P46,"",F46)))</f>
        <v/>
      </c>
      <c r="S46" s="886" t="s">
        <v>464</v>
      </c>
      <c r="T46" s="900" t="str">
        <f aca="false">IF(H46="","",IF(H46&gt;F46,IF(H46&lt;P46,H46,P46),P46))</f>
        <v/>
      </c>
      <c r="U46" s="901" t="s">
        <v>698</v>
      </c>
      <c r="V46" s="897" t="n">
        <v>0</v>
      </c>
      <c r="W46" s="885" t="s">
        <v>78</v>
      </c>
      <c r="X46" s="891" t="str">
        <f aca="false">IF(R46="","",IF((T46+IF(R46&gt;T46,1,0)-R46-V46)*24=0,"",(T46+IF(R46&gt;T46,1,0)-R46-V46)*24))</f>
        <v/>
      </c>
      <c r="Z46" s="891" t="str">
        <f aca="false">IF(X46="",L46,IF(OR(L46-X46=0,L46-X46&lt;0),"-",L46-X46))</f>
        <v/>
      </c>
      <c r="AB46" s="902"/>
    </row>
    <row r="47" customFormat="false" ht="19.7" hidden="false" customHeight="false" outlineLevel="0" collapsed="false">
      <c r="B47" s="894"/>
      <c r="C47" s="908" t="s">
        <v>716</v>
      </c>
      <c r="D47" s="896" t="str">
        <f aca="false">C45</f>
        <v>ai</v>
      </c>
      <c r="E47" s="894" t="s">
        <v>697</v>
      </c>
      <c r="F47" s="897" t="s">
        <v>716</v>
      </c>
      <c r="G47" s="894" t="s">
        <v>464</v>
      </c>
      <c r="H47" s="897" t="s">
        <v>716</v>
      </c>
      <c r="I47" s="898" t="s">
        <v>698</v>
      </c>
      <c r="J47" s="897" t="s">
        <v>716</v>
      </c>
      <c r="K47" s="899" t="s">
        <v>78</v>
      </c>
      <c r="L47" s="891" t="str">
        <f aca="false">IF(OR(L45="",L46=""),"",L45+L46)</f>
        <v/>
      </c>
      <c r="N47" s="903" t="s">
        <v>716</v>
      </c>
      <c r="O47" s="886" t="s">
        <v>464</v>
      </c>
      <c r="P47" s="903" t="s">
        <v>716</v>
      </c>
      <c r="R47" s="900" t="s">
        <v>716</v>
      </c>
      <c r="S47" s="886" t="s">
        <v>464</v>
      </c>
      <c r="T47" s="900" t="s">
        <v>716</v>
      </c>
      <c r="U47" s="901" t="s">
        <v>698</v>
      </c>
      <c r="V47" s="897" t="s">
        <v>716</v>
      </c>
      <c r="W47" s="885" t="s">
        <v>78</v>
      </c>
      <c r="X47" s="891" t="str">
        <f aca="false">IF(OR(X45="",X46=""),"",X45+X46)</f>
        <v/>
      </c>
      <c r="Z47" s="891" t="str">
        <f aca="false">IF(X47="",L47,IF(OR(L47-X47=0,L47-X47&lt;0),"-",L47-X47))</f>
        <v/>
      </c>
      <c r="AB47" s="902" t="s">
        <v>732</v>
      </c>
    </row>
    <row r="48" customFormat="false" ht="19.7" hidden="false" customHeight="false" outlineLevel="0" collapsed="false"/>
    <row r="49" customFormat="false" ht="19.7" hidden="false" customHeight="false" outlineLevel="0" collapsed="false">
      <c r="C49" s="888" t="s">
        <v>735</v>
      </c>
      <c r="D49" s="888"/>
    </row>
    <row r="50" customFormat="false" ht="19.7" hidden="false" customHeight="false" outlineLevel="0" collapsed="false">
      <c r="C50" s="888" t="s">
        <v>736</v>
      </c>
      <c r="D50" s="888"/>
    </row>
    <row r="51" customFormat="false" ht="19.7" hidden="false" customHeight="false" outlineLevel="0" collapsed="false">
      <c r="C51" s="888" t="s">
        <v>737</v>
      </c>
      <c r="D51" s="888"/>
    </row>
    <row r="52" customFormat="false" ht="19.7" hidden="false" customHeight="false" outlineLevel="0" collapsed="false">
      <c r="C52" s="888" t="s">
        <v>738</v>
      </c>
      <c r="D52" s="888"/>
    </row>
  </sheetData>
  <sheetProtection algorithmName="SHA-512" hashValue="ZPIPq9zJpCXftgC7gmnjUAbilopbCTYbSPsrYZFyEiPaNTp+ADKZcQCOAWtSq0gmM+w1GzV7OmjoYQx9e2Xy+w==" saltValue="FAFyZrneJstVi+R/HUdC+Q==" spinCount="100000" sheet="true" selectLockedCells="true" selectUnlockedCells="true"/>
  <mergeCells count="4">
    <mergeCell ref="F4:L4"/>
    <mergeCell ref="N4:P4"/>
    <mergeCell ref="R4:X4"/>
    <mergeCell ref="AB4:AB5"/>
  </mergeCells>
  <printOptions headings="false" gridLines="false" gridLinesSet="true" horizontalCentered="true" verticalCentered="false"/>
  <pageMargins left="0.708333333333333" right="0.708333333333333" top="0.551388888888889" bottom="0.35416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S11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00390625" defaultRowHeight="12.75" customHeight="false" zeroHeight="false" outlineLevelRow="0" outlineLevelCol="0"/>
  <cols>
    <col collapsed="false" customWidth="true" hidden="false" outlineLevel="0" max="1" min="1" style="909" width="1.44"/>
    <col collapsed="false" customWidth="false" hidden="false" outlineLevel="0" max="3" min="2" style="909" width="10"/>
    <col collapsed="false" customWidth="true" hidden="false" outlineLevel="0" max="4" min="4" style="909" width="45.11"/>
    <col collapsed="false" customWidth="false" hidden="false" outlineLevel="0" max="16384" min="5" style="909" width="10"/>
  </cols>
  <sheetData>
    <row r="1" customFormat="false" ht="15" hidden="false" customHeight="false" outlineLevel="0" collapsed="false">
      <c r="B1" s="909" t="s">
        <v>763</v>
      </c>
      <c r="D1" s="910"/>
      <c r="E1" s="910"/>
      <c r="F1" s="910"/>
    </row>
    <row r="2" s="911" customFormat="true" ht="20.25" hidden="false" customHeight="true" outlineLevel="0" collapsed="false">
      <c r="B2" s="912" t="s">
        <v>764</v>
      </c>
      <c r="C2" s="912"/>
      <c r="D2" s="910"/>
      <c r="E2" s="910"/>
      <c r="F2" s="910"/>
    </row>
    <row r="3" s="911" customFormat="true" ht="20.25" hidden="false" customHeight="true" outlineLevel="0" collapsed="false">
      <c r="B3" s="912"/>
      <c r="C3" s="912"/>
      <c r="D3" s="910"/>
      <c r="E3" s="910"/>
      <c r="F3" s="910"/>
    </row>
    <row r="4" s="911" customFormat="true" ht="20.25" hidden="false" customHeight="true" outlineLevel="0" collapsed="false">
      <c r="B4" s="913"/>
      <c r="C4" s="910" t="s">
        <v>765</v>
      </c>
      <c r="D4" s="910"/>
      <c r="F4" s="914" t="s">
        <v>766</v>
      </c>
      <c r="G4" s="914"/>
      <c r="H4" s="914"/>
      <c r="I4" s="914"/>
      <c r="J4" s="914"/>
      <c r="K4" s="914"/>
    </row>
    <row r="5" s="911" customFormat="true" ht="20.25" hidden="false" customHeight="true" outlineLevel="0" collapsed="false">
      <c r="B5" s="915"/>
      <c r="C5" s="910" t="s">
        <v>767</v>
      </c>
      <c r="D5" s="910"/>
      <c r="F5" s="914"/>
      <c r="G5" s="914"/>
      <c r="H5" s="914"/>
      <c r="I5" s="914"/>
      <c r="J5" s="914"/>
      <c r="K5" s="914"/>
    </row>
    <row r="6" s="911" customFormat="true" ht="20.25" hidden="false" customHeight="true" outlineLevel="0" collapsed="false">
      <c r="B6" s="916" t="s">
        <v>768</v>
      </c>
      <c r="C6" s="910"/>
      <c r="D6" s="910"/>
      <c r="E6" s="917"/>
      <c r="F6" s="910"/>
    </row>
    <row r="7" s="911" customFormat="true" ht="20.25" hidden="false" customHeight="true" outlineLevel="0" collapsed="false">
      <c r="B7" s="912"/>
      <c r="C7" s="912"/>
      <c r="D7" s="910"/>
      <c r="E7" s="917"/>
      <c r="F7" s="910"/>
    </row>
    <row r="8" s="911" customFormat="true" ht="20.25" hidden="false" customHeight="true" outlineLevel="0" collapsed="false">
      <c r="B8" s="910" t="s">
        <v>769</v>
      </c>
      <c r="C8" s="912"/>
      <c r="D8" s="910"/>
      <c r="E8" s="917"/>
      <c r="F8" s="910"/>
    </row>
    <row r="9" s="911" customFormat="true" ht="20.25" hidden="false" customHeight="true" outlineLevel="0" collapsed="false">
      <c r="B9" s="912"/>
      <c r="C9" s="912"/>
      <c r="D9" s="910"/>
      <c r="E9" s="910"/>
      <c r="F9" s="910"/>
    </row>
    <row r="10" s="911" customFormat="true" ht="20.25" hidden="false" customHeight="true" outlineLevel="0" collapsed="false">
      <c r="B10" s="910" t="s">
        <v>770</v>
      </c>
      <c r="C10" s="912"/>
      <c r="D10" s="910"/>
      <c r="E10" s="910"/>
      <c r="F10" s="910"/>
    </row>
    <row r="11" s="911" customFormat="true" ht="20.25" hidden="false" customHeight="true" outlineLevel="0" collapsed="false">
      <c r="B11" s="910"/>
      <c r="C11" s="912"/>
      <c r="D11" s="910"/>
      <c r="E11" s="910"/>
      <c r="F11" s="910"/>
    </row>
    <row r="12" s="911" customFormat="true" ht="20.25" hidden="false" customHeight="true" outlineLevel="0" collapsed="false">
      <c r="B12" s="910" t="s">
        <v>771</v>
      </c>
      <c r="C12" s="912"/>
      <c r="D12" s="910"/>
    </row>
    <row r="13" s="911" customFormat="true" ht="20.25" hidden="false" customHeight="true" outlineLevel="0" collapsed="false">
      <c r="B13" s="910"/>
      <c r="C13" s="912"/>
      <c r="D13" s="910"/>
    </row>
    <row r="14" s="911" customFormat="true" ht="20.25" hidden="false" customHeight="true" outlineLevel="0" collapsed="false">
      <c r="B14" s="910" t="s">
        <v>772</v>
      </c>
      <c r="C14" s="912"/>
      <c r="D14" s="910"/>
    </row>
    <row r="15" s="911" customFormat="true" ht="20.25" hidden="false" customHeight="true" outlineLevel="0" collapsed="false">
      <c r="B15" s="910"/>
      <c r="C15" s="912"/>
      <c r="D15" s="910"/>
    </row>
    <row r="16" s="911" customFormat="true" ht="20.25" hidden="false" customHeight="true" outlineLevel="0" collapsed="false">
      <c r="B16" s="910" t="s">
        <v>773</v>
      </c>
      <c r="C16" s="912"/>
      <c r="D16" s="910"/>
    </row>
    <row r="17" s="911" customFormat="true" ht="20.25" hidden="false" customHeight="true" outlineLevel="0" collapsed="false">
      <c r="B17" s="910" t="s">
        <v>774</v>
      </c>
      <c r="C17" s="912"/>
      <c r="D17" s="910"/>
    </row>
    <row r="18" s="911" customFormat="true" ht="20.25" hidden="false" customHeight="true" outlineLevel="0" collapsed="false">
      <c r="B18" s="910"/>
      <c r="C18" s="912"/>
      <c r="D18" s="910"/>
    </row>
    <row r="19" s="911" customFormat="true" ht="20.25" hidden="false" customHeight="true" outlineLevel="0" collapsed="false">
      <c r="B19" s="910" t="s">
        <v>775</v>
      </c>
      <c r="C19" s="912"/>
      <c r="D19" s="910"/>
    </row>
    <row r="20" s="911" customFormat="true" ht="20.25" hidden="false" customHeight="true" outlineLevel="0" collapsed="false">
      <c r="B20" s="910"/>
      <c r="C20" s="912"/>
      <c r="D20" s="910"/>
    </row>
    <row r="21" s="911" customFormat="true" ht="17.25" hidden="false" customHeight="true" outlineLevel="0" collapsed="false">
      <c r="B21" s="910" t="s">
        <v>776</v>
      </c>
      <c r="C21" s="910"/>
      <c r="D21" s="910"/>
    </row>
    <row r="22" s="911" customFormat="true" ht="17.25" hidden="false" customHeight="true" outlineLevel="0" collapsed="false">
      <c r="B22" s="910" t="s">
        <v>777</v>
      </c>
      <c r="C22" s="910"/>
      <c r="D22" s="910"/>
    </row>
    <row r="23" s="911" customFormat="true" ht="17.25" hidden="false" customHeight="true" outlineLevel="0" collapsed="false">
      <c r="B23" s="910"/>
      <c r="C23" s="910"/>
      <c r="D23" s="910"/>
    </row>
    <row r="24" s="911" customFormat="true" ht="17.25" hidden="false" customHeight="true" outlineLevel="0" collapsed="false">
      <c r="B24" s="910"/>
      <c r="C24" s="918" t="s">
        <v>656</v>
      </c>
      <c r="D24" s="918" t="s">
        <v>778</v>
      </c>
    </row>
    <row r="25" s="911" customFormat="true" ht="17.25" hidden="false" customHeight="true" outlineLevel="0" collapsed="false">
      <c r="B25" s="910"/>
      <c r="C25" s="918" t="n">
        <v>1</v>
      </c>
      <c r="D25" s="919" t="s">
        <v>739</v>
      </c>
    </row>
    <row r="26" s="911" customFormat="true" ht="17.25" hidden="false" customHeight="true" outlineLevel="0" collapsed="false">
      <c r="B26" s="910"/>
      <c r="C26" s="918" t="n">
        <v>2</v>
      </c>
      <c r="D26" s="919" t="s">
        <v>745</v>
      </c>
      <c r="E26" s="911" t="s">
        <v>779</v>
      </c>
    </row>
    <row r="27" s="911" customFormat="true" ht="17.25" hidden="false" customHeight="true" outlineLevel="0" collapsed="false">
      <c r="B27" s="910"/>
      <c r="C27" s="918" t="n">
        <v>3</v>
      </c>
      <c r="D27" s="919" t="s">
        <v>743</v>
      </c>
    </row>
    <row r="28" s="911" customFormat="true" ht="17.25" hidden="false" customHeight="true" outlineLevel="0" collapsed="false">
      <c r="B28" s="910"/>
      <c r="C28" s="918" t="n">
        <v>4</v>
      </c>
      <c r="D28" s="919" t="s">
        <v>780</v>
      </c>
      <c r="E28" s="911" t="s">
        <v>781</v>
      </c>
    </row>
    <row r="29" s="911" customFormat="true" ht="17.25" hidden="false" customHeight="true" outlineLevel="0" collapsed="false">
      <c r="B29" s="910"/>
      <c r="C29" s="917"/>
      <c r="D29" s="910"/>
    </row>
    <row r="30" s="911" customFormat="true" ht="17.25" hidden="false" customHeight="true" outlineLevel="0" collapsed="false">
      <c r="B30" s="910" t="s">
        <v>782</v>
      </c>
      <c r="C30" s="910"/>
      <c r="D30" s="910"/>
    </row>
    <row r="31" s="911" customFormat="true" ht="17.25" hidden="false" customHeight="true" outlineLevel="0" collapsed="false">
      <c r="B31" s="910" t="s">
        <v>783</v>
      </c>
      <c r="C31" s="910"/>
      <c r="D31" s="910"/>
    </row>
    <row r="32" s="911" customFormat="true" ht="17.25" hidden="false" customHeight="true" outlineLevel="0" collapsed="false">
      <c r="B32" s="910"/>
      <c r="C32" s="910"/>
      <c r="D32" s="910"/>
      <c r="G32" s="920"/>
      <c r="H32" s="920"/>
      <c r="J32" s="920"/>
      <c r="K32" s="920"/>
      <c r="L32" s="920"/>
      <c r="M32" s="920"/>
      <c r="N32" s="920"/>
      <c r="O32" s="920"/>
      <c r="R32" s="920"/>
      <c r="S32" s="920"/>
      <c r="T32" s="920"/>
      <c r="W32" s="920"/>
      <c r="X32" s="920"/>
      <c r="Y32" s="920"/>
    </row>
    <row r="33" s="911" customFormat="true" ht="17.25" hidden="false" customHeight="true" outlineLevel="0" collapsed="false">
      <c r="B33" s="910"/>
      <c r="C33" s="918" t="s">
        <v>689</v>
      </c>
      <c r="D33" s="918" t="s">
        <v>784</v>
      </c>
      <c r="G33" s="920"/>
      <c r="H33" s="920"/>
      <c r="J33" s="920"/>
      <c r="K33" s="920"/>
      <c r="L33" s="920"/>
      <c r="M33" s="920"/>
      <c r="N33" s="920"/>
      <c r="O33" s="920"/>
      <c r="R33" s="920"/>
      <c r="S33" s="920"/>
      <c r="T33" s="920"/>
      <c r="W33" s="920"/>
      <c r="X33" s="920"/>
      <c r="Y33" s="920"/>
    </row>
    <row r="34" s="911" customFormat="true" ht="17.25" hidden="false" customHeight="true" outlineLevel="0" collapsed="false">
      <c r="B34" s="910"/>
      <c r="C34" s="918" t="s">
        <v>740</v>
      </c>
      <c r="D34" s="919" t="s">
        <v>785</v>
      </c>
      <c r="G34" s="920"/>
      <c r="H34" s="920"/>
      <c r="J34" s="920"/>
      <c r="K34" s="920"/>
      <c r="L34" s="920"/>
      <c r="M34" s="920"/>
      <c r="N34" s="920"/>
      <c r="O34" s="920"/>
      <c r="R34" s="920"/>
      <c r="S34" s="920"/>
      <c r="T34" s="920"/>
      <c r="W34" s="920"/>
      <c r="X34" s="920"/>
      <c r="Y34" s="920"/>
    </row>
    <row r="35" s="911" customFormat="true" ht="17.25" hidden="false" customHeight="true" outlineLevel="0" collapsed="false">
      <c r="B35" s="910"/>
      <c r="C35" s="918" t="s">
        <v>786</v>
      </c>
      <c r="D35" s="919" t="s">
        <v>787</v>
      </c>
      <c r="G35" s="920"/>
      <c r="H35" s="920"/>
      <c r="J35" s="920"/>
      <c r="K35" s="920"/>
      <c r="L35" s="920"/>
      <c r="M35" s="920"/>
      <c r="N35" s="920"/>
      <c r="O35" s="920"/>
      <c r="R35" s="920"/>
      <c r="S35" s="920"/>
      <c r="T35" s="920"/>
      <c r="W35" s="920"/>
      <c r="X35" s="920"/>
      <c r="Y35" s="920"/>
    </row>
    <row r="36" s="911" customFormat="true" ht="17.25" hidden="false" customHeight="true" outlineLevel="0" collapsed="false">
      <c r="B36" s="910"/>
      <c r="C36" s="918" t="s">
        <v>754</v>
      </c>
      <c r="D36" s="919" t="s">
        <v>788</v>
      </c>
      <c r="G36" s="920"/>
      <c r="H36" s="920"/>
      <c r="J36" s="920"/>
      <c r="K36" s="920"/>
      <c r="L36" s="920"/>
      <c r="M36" s="920"/>
      <c r="N36" s="920"/>
      <c r="O36" s="920"/>
      <c r="R36" s="920"/>
      <c r="S36" s="920"/>
      <c r="T36" s="920"/>
      <c r="W36" s="920"/>
      <c r="X36" s="920"/>
      <c r="Y36" s="920"/>
    </row>
    <row r="37" s="911" customFormat="true" ht="17.25" hidden="false" customHeight="true" outlineLevel="0" collapsed="false">
      <c r="B37" s="910"/>
      <c r="C37" s="918" t="s">
        <v>789</v>
      </c>
      <c r="D37" s="919" t="s">
        <v>790</v>
      </c>
      <c r="G37" s="920"/>
      <c r="H37" s="920"/>
      <c r="J37" s="920"/>
      <c r="K37" s="920"/>
      <c r="L37" s="920"/>
      <c r="M37" s="920"/>
      <c r="N37" s="920"/>
      <c r="O37" s="920"/>
      <c r="R37" s="920"/>
      <c r="S37" s="920"/>
      <c r="T37" s="920"/>
      <c r="W37" s="920"/>
      <c r="X37" s="920"/>
      <c r="Y37" s="920"/>
    </row>
    <row r="38" s="911" customFormat="true" ht="17.25" hidden="false" customHeight="true" outlineLevel="0" collapsed="false">
      <c r="B38" s="910"/>
      <c r="C38" s="910"/>
      <c r="D38" s="910"/>
      <c r="G38" s="920"/>
      <c r="H38" s="920"/>
      <c r="J38" s="920"/>
      <c r="K38" s="920"/>
      <c r="L38" s="920"/>
      <c r="M38" s="920"/>
      <c r="N38" s="920"/>
      <c r="O38" s="920"/>
      <c r="R38" s="920"/>
      <c r="S38" s="920"/>
      <c r="T38" s="920"/>
      <c r="W38" s="920"/>
      <c r="X38" s="920"/>
      <c r="Y38" s="920"/>
    </row>
    <row r="39" s="911" customFormat="true" ht="17.25" hidden="false" customHeight="true" outlineLevel="0" collapsed="false">
      <c r="B39" s="910"/>
      <c r="C39" s="921" t="s">
        <v>791</v>
      </c>
      <c r="D39" s="910"/>
      <c r="G39" s="920"/>
      <c r="H39" s="920"/>
      <c r="J39" s="920"/>
      <c r="K39" s="920"/>
      <c r="L39" s="920"/>
      <c r="M39" s="920"/>
      <c r="N39" s="920"/>
      <c r="O39" s="920"/>
      <c r="R39" s="920"/>
      <c r="S39" s="920"/>
      <c r="T39" s="920"/>
      <c r="W39" s="920"/>
      <c r="X39" s="920"/>
      <c r="Y39" s="920"/>
    </row>
    <row r="40" s="911" customFormat="true" ht="17.25" hidden="false" customHeight="true" outlineLevel="0" collapsed="false">
      <c r="C40" s="910" t="s">
        <v>792</v>
      </c>
      <c r="F40" s="921"/>
      <c r="G40" s="920"/>
      <c r="H40" s="920"/>
      <c r="J40" s="920"/>
      <c r="K40" s="920"/>
      <c r="L40" s="920"/>
      <c r="M40" s="920"/>
      <c r="N40" s="920"/>
      <c r="O40" s="920"/>
      <c r="R40" s="920"/>
      <c r="S40" s="920"/>
      <c r="T40" s="920"/>
      <c r="W40" s="920"/>
      <c r="X40" s="920"/>
      <c r="Y40" s="920"/>
    </row>
    <row r="41" s="911" customFormat="true" ht="17.25" hidden="false" customHeight="true" outlineLevel="0" collapsed="false">
      <c r="C41" s="910" t="s">
        <v>793</v>
      </c>
      <c r="F41" s="910"/>
      <c r="G41" s="920"/>
      <c r="H41" s="920"/>
      <c r="J41" s="920"/>
      <c r="K41" s="920"/>
      <c r="L41" s="920"/>
      <c r="M41" s="920"/>
      <c r="N41" s="920"/>
      <c r="O41" s="920"/>
      <c r="R41" s="920"/>
      <c r="S41" s="920"/>
      <c r="T41" s="920"/>
      <c r="W41" s="920"/>
      <c r="X41" s="920"/>
      <c r="Y41" s="920"/>
    </row>
    <row r="42" s="911" customFormat="true" ht="17.25" hidden="false" customHeight="true" outlineLevel="0" collapsed="false">
      <c r="B42" s="910"/>
      <c r="C42" s="910"/>
      <c r="D42" s="910"/>
      <c r="E42" s="921"/>
      <c r="F42" s="920"/>
      <c r="G42" s="920"/>
      <c r="H42" s="920"/>
      <c r="J42" s="920"/>
      <c r="K42" s="920"/>
      <c r="L42" s="920"/>
      <c r="M42" s="920"/>
      <c r="N42" s="920"/>
      <c r="O42" s="920"/>
      <c r="R42" s="920"/>
      <c r="S42" s="920"/>
      <c r="T42" s="920"/>
      <c r="W42" s="920"/>
      <c r="X42" s="920"/>
      <c r="Y42" s="920"/>
    </row>
    <row r="43" s="911" customFormat="true" ht="17.25" hidden="false" customHeight="true" outlineLevel="0" collapsed="false">
      <c r="B43" s="910" t="s">
        <v>794</v>
      </c>
      <c r="C43" s="910"/>
      <c r="D43" s="910"/>
    </row>
    <row r="44" s="911" customFormat="true" ht="17.25" hidden="false" customHeight="true" outlineLevel="0" collapsed="false">
      <c r="B44" s="910" t="s">
        <v>795</v>
      </c>
      <c r="C44" s="910"/>
      <c r="D44" s="910"/>
    </row>
    <row r="45" s="911" customFormat="true" ht="17.25" hidden="false" customHeight="true" outlineLevel="0" collapsed="false">
      <c r="B45" s="922" t="s">
        <v>796</v>
      </c>
      <c r="E45" s="920"/>
      <c r="F45" s="920"/>
      <c r="G45" s="920"/>
      <c r="H45" s="920"/>
      <c r="I45" s="920"/>
      <c r="J45" s="920"/>
      <c r="K45" s="920"/>
      <c r="L45" s="920"/>
      <c r="M45" s="920"/>
      <c r="N45" s="920"/>
      <c r="O45" s="920"/>
      <c r="P45" s="920"/>
      <c r="Q45" s="920"/>
      <c r="R45" s="920"/>
      <c r="S45" s="920"/>
      <c r="T45" s="920"/>
      <c r="U45" s="920"/>
      <c r="Y45" s="920"/>
      <c r="Z45" s="920"/>
      <c r="AA45" s="920"/>
      <c r="AB45" s="920"/>
      <c r="AD45" s="920"/>
      <c r="AE45" s="920"/>
      <c r="AF45" s="920"/>
      <c r="AG45" s="920"/>
      <c r="AH45" s="920"/>
      <c r="AI45" s="923"/>
      <c r="AJ45" s="920"/>
      <c r="AK45" s="920"/>
      <c r="AL45" s="920"/>
      <c r="AM45" s="920"/>
      <c r="AN45" s="920"/>
      <c r="AO45" s="920"/>
      <c r="AP45" s="920"/>
      <c r="AQ45" s="920"/>
      <c r="AR45" s="920"/>
      <c r="AS45" s="920"/>
      <c r="AT45" s="920"/>
      <c r="AU45" s="920"/>
      <c r="AV45" s="920"/>
      <c r="AW45" s="920"/>
      <c r="AX45" s="920"/>
      <c r="AY45" s="923"/>
    </row>
    <row r="46" s="911" customFormat="true" ht="17.25" hidden="false" customHeight="true" outlineLevel="0" collapsed="false"/>
    <row r="47" s="911" customFormat="true" ht="17.25" hidden="false" customHeight="true" outlineLevel="0" collapsed="false">
      <c r="B47" s="910" t="s">
        <v>797</v>
      </c>
      <c r="C47" s="910"/>
    </row>
    <row r="48" s="911" customFormat="true" ht="17.25" hidden="false" customHeight="true" outlineLevel="0" collapsed="false">
      <c r="B48" s="910"/>
      <c r="C48" s="910"/>
    </row>
    <row r="49" s="911" customFormat="true" ht="17.25" hidden="false" customHeight="true" outlineLevel="0" collapsed="false">
      <c r="B49" s="910" t="s">
        <v>798</v>
      </c>
      <c r="C49" s="910"/>
    </row>
    <row r="50" s="911" customFormat="true" ht="17.25" hidden="false" customHeight="true" outlineLevel="0" collapsed="false">
      <c r="B50" s="910" t="s">
        <v>799</v>
      </c>
      <c r="C50" s="910"/>
    </row>
    <row r="51" s="911" customFormat="true" ht="17.25" hidden="false" customHeight="true" outlineLevel="0" collapsed="false">
      <c r="B51" s="910"/>
      <c r="C51" s="910"/>
    </row>
    <row r="52" s="911" customFormat="true" ht="17.25" hidden="false" customHeight="true" outlineLevel="0" collapsed="false">
      <c r="B52" s="910" t="s">
        <v>800</v>
      </c>
      <c r="C52" s="910"/>
    </row>
    <row r="53" s="911" customFormat="true" ht="17.25" hidden="false" customHeight="true" outlineLevel="0" collapsed="false">
      <c r="B53" s="910" t="s">
        <v>801</v>
      </c>
      <c r="C53" s="910"/>
    </row>
    <row r="54" s="911" customFormat="true" ht="17.25" hidden="false" customHeight="true" outlineLevel="0" collapsed="false">
      <c r="B54" s="910"/>
      <c r="C54" s="910"/>
    </row>
    <row r="55" s="911" customFormat="true" ht="17.25" hidden="false" customHeight="true" outlineLevel="0" collapsed="false">
      <c r="B55" s="910" t="s">
        <v>802</v>
      </c>
      <c r="C55" s="910"/>
      <c r="D55" s="910"/>
    </row>
    <row r="56" s="911" customFormat="true" ht="17.25" hidden="false" customHeight="true" outlineLevel="0" collapsed="false">
      <c r="B56" s="910"/>
      <c r="C56" s="910"/>
      <c r="D56" s="910"/>
    </row>
    <row r="57" s="911" customFormat="true" ht="17.25" hidden="false" customHeight="true" outlineLevel="0" collapsed="false">
      <c r="B57" s="911" t="s">
        <v>803</v>
      </c>
      <c r="D57" s="910"/>
    </row>
    <row r="58" s="911" customFormat="true" ht="17.25" hidden="false" customHeight="true" outlineLevel="0" collapsed="false">
      <c r="B58" s="911" t="s">
        <v>804</v>
      </c>
      <c r="D58" s="910"/>
    </row>
    <row r="59" s="911" customFormat="true" ht="17.25" hidden="false" customHeight="true" outlineLevel="0" collapsed="false">
      <c r="B59" s="911" t="s">
        <v>805</v>
      </c>
    </row>
    <row r="60" s="911" customFormat="true" ht="17.25" hidden="false" customHeight="true" outlineLevel="0" collapsed="false"/>
    <row r="61" s="911" customFormat="true" ht="17.25" hidden="false" customHeight="true" outlineLevel="0" collapsed="false">
      <c r="B61" s="911" t="s">
        <v>806</v>
      </c>
      <c r="E61" s="924"/>
      <c r="F61" s="924"/>
      <c r="G61" s="924"/>
      <c r="H61" s="924"/>
      <c r="I61" s="924"/>
      <c r="J61" s="924"/>
      <c r="K61" s="924"/>
      <c r="L61" s="925"/>
      <c r="M61" s="911" t="s">
        <v>807</v>
      </c>
      <c r="N61" s="924"/>
      <c r="O61" s="924"/>
      <c r="P61" s="924"/>
      <c r="Q61" s="924"/>
      <c r="R61" s="924"/>
      <c r="S61" s="924"/>
      <c r="T61" s="924"/>
      <c r="U61" s="924"/>
      <c r="V61" s="924"/>
      <c r="W61" s="924"/>
      <c r="X61" s="924"/>
      <c r="Y61" s="924"/>
      <c r="Z61" s="924"/>
      <c r="AA61" s="924"/>
      <c r="AB61" s="924"/>
      <c r="AC61" s="924"/>
      <c r="AD61" s="924"/>
      <c r="AE61" s="924"/>
      <c r="AF61" s="924"/>
      <c r="AG61" s="924"/>
      <c r="AH61" s="924"/>
      <c r="AI61" s="924"/>
      <c r="AJ61" s="924"/>
      <c r="AK61" s="924"/>
      <c r="AL61" s="924"/>
      <c r="AM61" s="924"/>
      <c r="AN61" s="924"/>
      <c r="AO61" s="924"/>
      <c r="AP61" s="924"/>
      <c r="AQ61" s="924"/>
      <c r="AR61" s="924"/>
      <c r="AS61" s="924"/>
      <c r="AT61" s="924"/>
      <c r="AU61" s="924"/>
      <c r="AV61" s="924"/>
      <c r="AW61" s="924"/>
      <c r="AX61" s="924"/>
    </row>
    <row r="62" s="911" customFormat="true" ht="17.25" hidden="false" customHeight="true" outlineLevel="0" collapsed="false">
      <c r="E62" s="924"/>
      <c r="F62" s="924"/>
      <c r="G62" s="924"/>
      <c r="H62" s="924"/>
      <c r="I62" s="924"/>
      <c r="J62" s="924"/>
      <c r="K62" s="924"/>
      <c r="L62" s="924"/>
      <c r="M62" s="924"/>
      <c r="N62" s="924"/>
      <c r="O62" s="924"/>
      <c r="P62" s="924"/>
      <c r="Q62" s="924"/>
      <c r="R62" s="924"/>
      <c r="S62" s="924"/>
      <c r="T62" s="924"/>
      <c r="U62" s="924"/>
      <c r="V62" s="924"/>
      <c r="W62" s="924"/>
      <c r="X62" s="924"/>
      <c r="Y62" s="924"/>
      <c r="Z62" s="924"/>
      <c r="AA62" s="924"/>
      <c r="AB62" s="924"/>
      <c r="AC62" s="924"/>
      <c r="AD62" s="924"/>
      <c r="AE62" s="924"/>
      <c r="AF62" s="924"/>
      <c r="AG62" s="924"/>
      <c r="AH62" s="924"/>
      <c r="AI62" s="924"/>
      <c r="AJ62" s="924"/>
      <c r="AK62" s="924"/>
      <c r="AL62" s="924"/>
      <c r="AM62" s="924"/>
      <c r="AN62" s="924"/>
      <c r="AO62" s="924"/>
      <c r="AP62" s="924"/>
      <c r="AQ62" s="924"/>
      <c r="AR62" s="924"/>
      <c r="AS62" s="924"/>
      <c r="AT62" s="924"/>
      <c r="AU62" s="924"/>
      <c r="AV62" s="924"/>
      <c r="AW62" s="924"/>
      <c r="AX62" s="924"/>
    </row>
    <row r="63" s="911" customFormat="true" ht="17.25" hidden="false" customHeight="true" outlineLevel="0" collapsed="false">
      <c r="B63" s="911" t="s">
        <v>808</v>
      </c>
      <c r="E63" s="924"/>
      <c r="F63" s="924"/>
      <c r="G63" s="924"/>
      <c r="H63" s="924"/>
      <c r="I63" s="924"/>
      <c r="J63" s="924"/>
      <c r="K63" s="924"/>
      <c r="L63" s="924"/>
      <c r="M63" s="924"/>
      <c r="N63" s="924"/>
      <c r="O63" s="924"/>
      <c r="P63" s="924"/>
      <c r="Q63" s="924"/>
      <c r="R63" s="924"/>
      <c r="S63" s="924"/>
      <c r="T63" s="924"/>
      <c r="U63" s="924"/>
      <c r="V63" s="924"/>
      <c r="W63" s="924"/>
      <c r="X63" s="924"/>
      <c r="Y63" s="924"/>
      <c r="Z63" s="924"/>
      <c r="AA63" s="924"/>
      <c r="AB63" s="924"/>
      <c r="AC63" s="924"/>
      <c r="AD63" s="924"/>
      <c r="AE63" s="924"/>
      <c r="AF63" s="924"/>
      <c r="AG63" s="924"/>
      <c r="AH63" s="924"/>
      <c r="AI63" s="924"/>
      <c r="AJ63" s="924"/>
      <c r="AK63" s="924"/>
      <c r="AL63" s="924"/>
      <c r="AM63" s="924"/>
      <c r="AN63" s="924"/>
      <c r="AO63" s="924"/>
      <c r="AP63" s="924"/>
      <c r="AQ63" s="924"/>
      <c r="AR63" s="924"/>
      <c r="AS63" s="924"/>
      <c r="AT63" s="924"/>
      <c r="AU63" s="924"/>
      <c r="AV63" s="924"/>
      <c r="AW63" s="924"/>
      <c r="AX63" s="924"/>
    </row>
    <row r="64" s="911" customFormat="true" ht="17.25" hidden="false" customHeight="true" outlineLevel="0" collapsed="false">
      <c r="E64" s="924"/>
      <c r="F64" s="924"/>
      <c r="G64" s="924"/>
      <c r="H64" s="924"/>
      <c r="I64" s="924"/>
      <c r="J64" s="924"/>
      <c r="K64" s="924"/>
      <c r="L64" s="924"/>
      <c r="M64" s="924"/>
      <c r="N64" s="924"/>
      <c r="O64" s="924"/>
      <c r="P64" s="924"/>
      <c r="Q64" s="924"/>
      <c r="R64" s="924"/>
      <c r="S64" s="924"/>
      <c r="T64" s="924"/>
      <c r="U64" s="924"/>
      <c r="V64" s="924"/>
      <c r="W64" s="924"/>
      <c r="X64" s="924"/>
      <c r="Y64" s="924"/>
      <c r="Z64" s="924"/>
      <c r="AA64" s="924"/>
      <c r="AB64" s="924"/>
      <c r="AC64" s="924"/>
      <c r="AD64" s="924"/>
      <c r="AE64" s="924"/>
      <c r="AF64" s="924"/>
      <c r="AG64" s="924"/>
      <c r="AH64" s="924"/>
      <c r="AI64" s="924"/>
      <c r="AJ64" s="924"/>
      <c r="AK64" s="924"/>
      <c r="AL64" s="924"/>
      <c r="AM64" s="924"/>
      <c r="AN64" s="924"/>
      <c r="AO64" s="924"/>
      <c r="AP64" s="924"/>
      <c r="AQ64" s="924"/>
      <c r="AR64" s="924"/>
      <c r="AS64" s="924"/>
      <c r="AT64" s="924"/>
      <c r="AU64" s="924"/>
      <c r="AV64" s="924"/>
      <c r="AW64" s="924"/>
      <c r="AX64" s="924"/>
      <c r="AY64" s="924"/>
      <c r="AZ64" s="924"/>
      <c r="BA64" s="924"/>
      <c r="BB64" s="924"/>
    </row>
    <row r="65" s="911" customFormat="true" ht="17.25" hidden="false" customHeight="true" outlineLevel="0" collapsed="false">
      <c r="B65" s="911" t="s">
        <v>809</v>
      </c>
      <c r="E65" s="924"/>
      <c r="F65" s="924"/>
      <c r="G65" s="924"/>
      <c r="H65" s="924"/>
      <c r="I65" s="924"/>
      <c r="J65" s="924"/>
      <c r="K65" s="924"/>
      <c r="L65" s="924"/>
      <c r="M65" s="924"/>
      <c r="N65" s="924"/>
      <c r="O65" s="924"/>
      <c r="P65" s="924"/>
      <c r="Q65" s="924"/>
      <c r="R65" s="924"/>
      <c r="S65" s="924"/>
      <c r="T65" s="924"/>
      <c r="U65" s="924"/>
      <c r="V65" s="924"/>
      <c r="W65" s="924"/>
      <c r="X65" s="924"/>
      <c r="Y65" s="924"/>
      <c r="Z65" s="924"/>
      <c r="AA65" s="924"/>
      <c r="AB65" s="924"/>
      <c r="AC65" s="924"/>
      <c r="AD65" s="924"/>
      <c r="AE65" s="924"/>
      <c r="AF65" s="924"/>
      <c r="AG65" s="924"/>
      <c r="AH65" s="924"/>
      <c r="AI65" s="924"/>
      <c r="AJ65" s="924"/>
      <c r="AK65" s="924"/>
      <c r="AL65" s="924"/>
      <c r="AM65" s="924"/>
      <c r="AN65" s="924"/>
      <c r="AO65" s="924"/>
      <c r="AP65" s="924"/>
      <c r="AQ65" s="924"/>
      <c r="AR65" s="924"/>
      <c r="AS65" s="924"/>
      <c r="AT65" s="924"/>
      <c r="AU65" s="924"/>
      <c r="AV65" s="924"/>
      <c r="AW65" s="924"/>
      <c r="AX65" s="924"/>
      <c r="AY65" s="924"/>
      <c r="AZ65" s="924"/>
      <c r="BA65" s="924"/>
      <c r="BB65" s="924"/>
    </row>
    <row r="66" s="911" customFormat="true" ht="17.25" hidden="false" customHeight="true" outlineLevel="0" collapsed="false">
      <c r="E66" s="924"/>
      <c r="F66" s="924"/>
      <c r="G66" s="924"/>
      <c r="H66" s="924"/>
      <c r="I66" s="924"/>
      <c r="J66" s="924"/>
      <c r="K66" s="924"/>
      <c r="L66" s="924"/>
      <c r="M66" s="924"/>
      <c r="N66" s="924"/>
      <c r="O66" s="924"/>
      <c r="P66" s="924"/>
      <c r="Q66" s="924"/>
      <c r="R66" s="924"/>
      <c r="S66" s="924"/>
      <c r="T66" s="924"/>
      <c r="U66" s="924"/>
      <c r="V66" s="924"/>
      <c r="W66" s="924"/>
      <c r="X66" s="924"/>
      <c r="Y66" s="924"/>
      <c r="Z66" s="924"/>
      <c r="AA66" s="924"/>
      <c r="AB66" s="924"/>
      <c r="AC66" s="924"/>
      <c r="AD66" s="924"/>
      <c r="AE66" s="924"/>
      <c r="AF66" s="924"/>
      <c r="AG66" s="924"/>
      <c r="AH66" s="924"/>
      <c r="AI66" s="924"/>
      <c r="AJ66" s="924"/>
      <c r="AK66" s="924"/>
      <c r="AL66" s="924"/>
      <c r="AM66" s="924"/>
      <c r="AN66" s="924"/>
      <c r="AO66" s="924"/>
      <c r="AP66" s="924"/>
      <c r="AQ66" s="924"/>
      <c r="AR66" s="924"/>
      <c r="AS66" s="924"/>
      <c r="AT66" s="924"/>
      <c r="AU66" s="924"/>
      <c r="AV66" s="924"/>
      <c r="AW66" s="924"/>
      <c r="AX66" s="924"/>
      <c r="AY66" s="924"/>
      <c r="AZ66" s="924"/>
      <c r="BA66" s="924"/>
      <c r="BB66" s="924"/>
    </row>
    <row r="67" s="911" customFormat="true" ht="17.25" hidden="false" customHeight="true" outlineLevel="0" collapsed="false">
      <c r="B67" s="911" t="s">
        <v>810</v>
      </c>
      <c r="BL67" s="926"/>
      <c r="BM67" s="927"/>
      <c r="BN67" s="926"/>
      <c r="BO67" s="926"/>
      <c r="BP67" s="926"/>
      <c r="BQ67" s="928"/>
      <c r="BR67" s="929"/>
      <c r="BS67" s="929"/>
    </row>
    <row r="68" s="911" customFormat="true" ht="17.25" hidden="false" customHeight="true" outlineLevel="0" collapsed="false">
      <c r="E68" s="924"/>
      <c r="F68" s="924"/>
      <c r="G68" s="924"/>
      <c r="H68" s="924"/>
      <c r="I68" s="924"/>
      <c r="J68" s="924"/>
      <c r="K68" s="924"/>
      <c r="L68" s="924"/>
      <c r="M68" s="924"/>
      <c r="N68" s="924"/>
      <c r="O68" s="924"/>
      <c r="P68" s="924"/>
      <c r="Q68" s="924"/>
      <c r="R68" s="924"/>
      <c r="S68" s="924"/>
      <c r="T68" s="924"/>
      <c r="U68" s="924"/>
      <c r="V68" s="924"/>
      <c r="W68" s="924"/>
      <c r="X68" s="924"/>
      <c r="Y68" s="924"/>
      <c r="Z68" s="924"/>
      <c r="AA68" s="924"/>
      <c r="AB68" s="924"/>
      <c r="AC68" s="924"/>
      <c r="AD68" s="924"/>
      <c r="AE68" s="924"/>
      <c r="AF68" s="924"/>
      <c r="AG68" s="924"/>
      <c r="AH68" s="924"/>
      <c r="AI68" s="924"/>
      <c r="AJ68" s="924"/>
      <c r="AK68" s="924"/>
      <c r="AL68" s="924"/>
      <c r="AM68" s="924"/>
      <c r="AN68" s="924"/>
      <c r="AO68" s="924"/>
      <c r="AP68" s="924"/>
      <c r="AQ68" s="924"/>
      <c r="AR68" s="924"/>
      <c r="AS68" s="924"/>
      <c r="AT68" s="924"/>
      <c r="AU68" s="924"/>
      <c r="AV68" s="924"/>
      <c r="AW68" s="924"/>
      <c r="AX68" s="924"/>
    </row>
    <row r="69" customFormat="false" ht="17.25" hidden="false" customHeight="true" outlineLevel="0" collapsed="false">
      <c r="B69" s="911" t="s">
        <v>811</v>
      </c>
    </row>
    <row r="70" customFormat="false" ht="18.75" hidden="false" customHeight="true" outlineLevel="0" collapsed="false"/>
    <row r="71" customFormat="false" ht="18.75" hidden="false" customHeight="true" outlineLevel="0" collapsed="false"/>
    <row r="72" customFormat="false" ht="18.75" hidden="false" customHeight="true" outlineLevel="0" collapsed="false"/>
    <row r="73" customFormat="false" ht="18.75" hidden="false" customHeight="true" outlineLevel="0" collapsed="false"/>
    <row r="74" customFormat="false" ht="18.75" hidden="false" customHeight="true" outlineLevel="0" collapsed="false"/>
    <row r="75" customFormat="false" ht="18.75" hidden="false" customHeight="true" outlineLevel="0" collapsed="false"/>
    <row r="76" customFormat="false" ht="18.75" hidden="false" customHeight="true" outlineLevel="0" collapsed="false"/>
    <row r="77" customFormat="false" ht="18.75" hidden="false" customHeight="true" outlineLevel="0" collapsed="false"/>
    <row r="78" customFormat="false" ht="18.75" hidden="false" customHeight="true" outlineLevel="0" collapsed="false"/>
    <row r="79" customFormat="false" ht="18.75" hidden="false" customHeight="true" outlineLevel="0" collapsed="false"/>
    <row r="80" customFormat="false" ht="18.75" hidden="false" customHeight="true" outlineLevel="0" collapsed="false"/>
    <row r="81" customFormat="false" ht="18.75" hidden="false" customHeight="true" outlineLevel="0" collapsed="false"/>
    <row r="82" customFormat="false" ht="18.75" hidden="false" customHeight="true" outlineLevel="0" collapsed="false"/>
    <row r="83" customFormat="false" ht="18.75" hidden="false" customHeight="true" outlineLevel="0" collapsed="false"/>
    <row r="84" customFormat="false" ht="18.75" hidden="false" customHeight="true" outlineLevel="0" collapsed="false"/>
    <row r="85" customFormat="false" ht="18.75" hidden="false" customHeight="true" outlineLevel="0" collapsed="false"/>
    <row r="86" customFormat="false" ht="18.75" hidden="false" customHeight="true" outlineLevel="0" collapsed="false"/>
    <row r="87" customFormat="false" ht="18.75" hidden="false" customHeight="true" outlineLevel="0" collapsed="false"/>
    <row r="88" customFormat="false" ht="18.75" hidden="false" customHeight="true" outlineLevel="0" collapsed="false"/>
    <row r="89" customFormat="false" ht="18.75" hidden="false" customHeight="true" outlineLevel="0" collapsed="false"/>
    <row r="90" customFormat="false" ht="18.75" hidden="false" customHeight="true" outlineLevel="0" collapsed="false"/>
    <row r="91" customFormat="false" ht="18.75" hidden="false" customHeight="true" outlineLevel="0" collapsed="false"/>
    <row r="92" customFormat="false" ht="18.75" hidden="false" customHeight="true" outlineLevel="0" collapsed="false"/>
    <row r="93" customFormat="false" ht="18.75" hidden="false" customHeight="true" outlineLevel="0" collapsed="false"/>
    <row r="94" customFormat="false" ht="18.75" hidden="false" customHeight="true" outlineLevel="0" collapsed="false"/>
    <row r="95" customFormat="false" ht="18.75" hidden="false" customHeight="true" outlineLevel="0" collapsed="false"/>
    <row r="96" customFormat="false" ht="18.75" hidden="false" customHeight="true" outlineLevel="0" collapsed="false"/>
    <row r="97" customFormat="false" ht="18.75" hidden="false" customHeight="true" outlineLevel="0" collapsed="false"/>
    <row r="98" customFormat="false" ht="18.75" hidden="false" customHeight="true" outlineLevel="0" collapsed="false"/>
    <row r="99" customFormat="false" ht="18.75" hidden="false" customHeight="true" outlineLevel="0" collapsed="false"/>
    <row r="100" customFormat="false" ht="18.75" hidden="false" customHeight="true" outlineLevel="0" collapsed="false"/>
    <row r="101" customFormat="false" ht="18.75" hidden="false" customHeight="true" outlineLevel="0" collapsed="false"/>
    <row r="102" customFormat="false" ht="18.75" hidden="false" customHeight="true" outlineLevel="0" collapsed="false"/>
    <row r="103" customFormat="false" ht="18.75" hidden="false" customHeight="true" outlineLevel="0" collapsed="false"/>
    <row r="104" customFormat="false" ht="18.75" hidden="false" customHeight="true" outlineLevel="0" collapsed="false"/>
    <row r="105" customFormat="false" ht="18.75" hidden="false" customHeight="true" outlineLevel="0" collapsed="false"/>
    <row r="106" customFormat="false" ht="18.75" hidden="false" customHeight="true" outlineLevel="0" collapsed="false"/>
    <row r="107" customFormat="false" ht="18.75" hidden="false" customHeight="true" outlineLevel="0" collapsed="false"/>
    <row r="108" customFormat="false" ht="18.75" hidden="false" customHeight="true" outlineLevel="0" collapsed="false"/>
    <row r="109" customFormat="false" ht="18.75" hidden="false" customHeight="true" outlineLevel="0" collapsed="false"/>
    <row r="110" customFormat="false" ht="18.75" hidden="false" customHeight="true" outlineLevel="0" collapsed="false"/>
    <row r="111" customFormat="false" ht="18.75" hidden="false" customHeight="true" outlineLevel="0" collapsed="false"/>
    <row r="112" customFormat="false" ht="18.75" hidden="false" customHeight="true" outlineLevel="0" collapsed="false"/>
    <row r="113" customFormat="false" ht="18.75" hidden="false" customHeight="true" outlineLevel="0" collapsed="false"/>
  </sheetData>
  <sheetProtection algorithmName="SHA-512" hashValue="vZqaPuJYS31Bq4npmXfNEe02Mni3etcQtW2ulFNq4Zugk3+OYcPcnB/RqaF5UzZlUS5+nxbY95rod8TbZ95LAg==" saltValue="PrOHPXHpOug+uPwXJ0iuNg==" spinCount="100000" sheet="true" selectLockedCells="true" selectUnlockedCells="true"/>
  <mergeCells count="1">
    <mergeCell ref="F4:K5"/>
  </mergeCells>
  <printOptions headings="false" gridLines="false" gridLinesSet="true" horizontalCentered="false" verticalCentered="false"/>
  <pageMargins left="0.708333333333333" right="0.708333333333333" top="0.747916666666667"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L4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00390625" defaultRowHeight="18.75" customHeight="false" zeroHeight="false" outlineLevelRow="0" outlineLevelCol="0"/>
  <cols>
    <col collapsed="false" customWidth="true" hidden="false" outlineLevel="0" max="1" min="1" style="930" width="2.11"/>
    <col collapsed="false" customWidth="true" hidden="false" outlineLevel="0" max="2" min="2" style="930" width="12.78"/>
    <col collapsed="false" customWidth="true" hidden="false" outlineLevel="0" max="12" min="3" style="930" width="45.11"/>
    <col collapsed="false" customWidth="false" hidden="false" outlineLevel="0" max="16384" min="13" style="930" width="10"/>
  </cols>
  <sheetData>
    <row r="1" customFormat="false" ht="19.7" hidden="false" customHeight="false" outlineLevel="0" collapsed="false">
      <c r="B1" s="722" t="s">
        <v>812</v>
      </c>
      <c r="C1" s="722"/>
      <c r="D1" s="722"/>
    </row>
    <row r="2" customFormat="false" ht="19.7" hidden="false" customHeight="false" outlineLevel="0" collapsed="false">
      <c r="B2" s="722"/>
      <c r="C2" s="722"/>
      <c r="D2" s="722"/>
    </row>
    <row r="3" customFormat="false" ht="19.7" hidden="false" customHeight="false" outlineLevel="0" collapsed="false">
      <c r="B3" s="736" t="s">
        <v>656</v>
      </c>
      <c r="C3" s="736" t="s">
        <v>813</v>
      </c>
      <c r="D3" s="722"/>
    </row>
    <row r="4" customFormat="false" ht="19.7" hidden="false" customHeight="false" outlineLevel="0" collapsed="false">
      <c r="B4" s="931" t="n">
        <v>1</v>
      </c>
      <c r="C4" s="932" t="s">
        <v>120</v>
      </c>
      <c r="D4" s="722"/>
    </row>
    <row r="5" customFormat="false" ht="19.7" hidden="false" customHeight="false" outlineLevel="0" collapsed="false">
      <c r="B5" s="931" t="n">
        <v>2</v>
      </c>
      <c r="C5" s="932" t="s">
        <v>127</v>
      </c>
    </row>
    <row r="6" customFormat="false" ht="19.7" hidden="false" customHeight="false" outlineLevel="0" collapsed="false">
      <c r="B6" s="931" t="n">
        <v>3</v>
      </c>
      <c r="C6" s="932" t="s">
        <v>814</v>
      </c>
      <c r="D6" s="722"/>
    </row>
    <row r="7" customFormat="false" ht="19.7" hidden="false" customHeight="false" outlineLevel="0" collapsed="false">
      <c r="B7" s="931" t="n">
        <v>4</v>
      </c>
      <c r="C7" s="932" t="s">
        <v>815</v>
      </c>
      <c r="D7" s="722"/>
    </row>
    <row r="8" customFormat="false" ht="19.7" hidden="false" customHeight="false" outlineLevel="0" collapsed="false">
      <c r="B8" s="931" t="n">
        <v>5</v>
      </c>
      <c r="C8" s="932" t="s">
        <v>816</v>
      </c>
      <c r="D8" s="722"/>
    </row>
    <row r="9" customFormat="false" ht="19.7" hidden="false" customHeight="false" outlineLevel="0" collapsed="false">
      <c r="B9" s="931" t="n">
        <v>6</v>
      </c>
      <c r="C9" s="932" t="s">
        <v>817</v>
      </c>
      <c r="D9" s="722"/>
    </row>
    <row r="10" customFormat="false" ht="19.7" hidden="false" customHeight="false" outlineLevel="0" collapsed="false">
      <c r="B10" s="931" t="n">
        <v>7</v>
      </c>
      <c r="C10" s="932" t="s">
        <v>77</v>
      </c>
      <c r="D10" s="722"/>
    </row>
    <row r="11" customFormat="false" ht="19.7" hidden="false" customHeight="false" outlineLevel="0" collapsed="false"/>
    <row r="12" customFormat="false" ht="19.7" hidden="false" customHeight="false" outlineLevel="0" collapsed="false">
      <c r="B12" s="722" t="s">
        <v>818</v>
      </c>
    </row>
    <row r="13" customFormat="false" ht="19.7" hidden="false" customHeight="false" outlineLevel="0" collapsed="false"/>
    <row r="14" customFormat="false" ht="19.7" hidden="false" customHeight="false" outlineLevel="0" collapsed="false">
      <c r="B14" s="933" t="s">
        <v>778</v>
      </c>
      <c r="C14" s="934" t="s">
        <v>739</v>
      </c>
      <c r="D14" s="935" t="s">
        <v>745</v>
      </c>
      <c r="E14" s="935" t="s">
        <v>743</v>
      </c>
      <c r="F14" s="935" t="s">
        <v>780</v>
      </c>
      <c r="G14" s="935" t="s">
        <v>77</v>
      </c>
      <c r="H14" s="935" t="s">
        <v>77</v>
      </c>
      <c r="I14" s="935" t="s">
        <v>77</v>
      </c>
      <c r="J14" s="935" t="s">
        <v>77</v>
      </c>
      <c r="K14" s="935" t="s">
        <v>77</v>
      </c>
      <c r="L14" s="936" t="s">
        <v>77</v>
      </c>
    </row>
    <row r="15" customFormat="false" ht="19.7" hidden="false" customHeight="false" outlineLevel="0" collapsed="false">
      <c r="B15" s="933" t="s">
        <v>819</v>
      </c>
      <c r="C15" s="937" t="s">
        <v>741</v>
      </c>
      <c r="D15" s="938" t="s">
        <v>752</v>
      </c>
      <c r="E15" s="938" t="s">
        <v>743</v>
      </c>
      <c r="F15" s="938" t="s">
        <v>820</v>
      </c>
      <c r="G15" s="939" t="s">
        <v>77</v>
      </c>
      <c r="H15" s="939" t="s">
        <v>77</v>
      </c>
      <c r="I15" s="939" t="s">
        <v>77</v>
      </c>
      <c r="J15" s="939" t="s">
        <v>77</v>
      </c>
      <c r="K15" s="939" t="s">
        <v>77</v>
      </c>
      <c r="L15" s="940" t="s">
        <v>77</v>
      </c>
    </row>
    <row r="16" customFormat="false" ht="19.7" hidden="false" customHeight="false" outlineLevel="0" collapsed="false">
      <c r="B16" s="933"/>
      <c r="C16" s="941" t="s">
        <v>821</v>
      </c>
      <c r="D16" s="939" t="s">
        <v>822</v>
      </c>
      <c r="E16" s="939" t="s">
        <v>820</v>
      </c>
      <c r="F16" s="939" t="s">
        <v>77</v>
      </c>
      <c r="G16" s="939" t="s">
        <v>77</v>
      </c>
      <c r="H16" s="939" t="s">
        <v>77</v>
      </c>
      <c r="I16" s="939" t="s">
        <v>77</v>
      </c>
      <c r="J16" s="939" t="s">
        <v>77</v>
      </c>
      <c r="K16" s="939" t="s">
        <v>77</v>
      </c>
      <c r="L16" s="940" t="s">
        <v>77</v>
      </c>
    </row>
    <row r="17" customFormat="false" ht="19.7" hidden="false" customHeight="false" outlineLevel="0" collapsed="false">
      <c r="B17" s="933"/>
      <c r="C17" s="941" t="s">
        <v>77</v>
      </c>
      <c r="D17" s="939" t="s">
        <v>536</v>
      </c>
      <c r="E17" s="939"/>
      <c r="F17" s="939" t="s">
        <v>77</v>
      </c>
      <c r="G17" s="939" t="s">
        <v>77</v>
      </c>
      <c r="H17" s="939" t="s">
        <v>77</v>
      </c>
      <c r="I17" s="939" t="s">
        <v>77</v>
      </c>
      <c r="J17" s="939" t="s">
        <v>77</v>
      </c>
      <c r="K17" s="939" t="s">
        <v>77</v>
      </c>
      <c r="L17" s="940" t="s">
        <v>77</v>
      </c>
    </row>
    <row r="18" customFormat="false" ht="19.7" hidden="false" customHeight="false" outlineLevel="0" collapsed="false">
      <c r="B18" s="933"/>
      <c r="C18" s="941" t="s">
        <v>77</v>
      </c>
      <c r="D18" s="939" t="s">
        <v>77</v>
      </c>
      <c r="E18" s="939" t="s">
        <v>77</v>
      </c>
      <c r="F18" s="939" t="s">
        <v>77</v>
      </c>
      <c r="G18" s="939" t="s">
        <v>77</v>
      </c>
      <c r="H18" s="939" t="s">
        <v>77</v>
      </c>
      <c r="I18" s="939" t="s">
        <v>77</v>
      </c>
      <c r="J18" s="939" t="s">
        <v>77</v>
      </c>
      <c r="K18" s="939" t="s">
        <v>77</v>
      </c>
      <c r="L18" s="940" t="s">
        <v>77</v>
      </c>
    </row>
    <row r="19" customFormat="false" ht="19.7" hidden="false" customHeight="false" outlineLevel="0" collapsed="false">
      <c r="B19" s="933"/>
      <c r="C19" s="941" t="s">
        <v>77</v>
      </c>
      <c r="D19" s="939" t="s">
        <v>77</v>
      </c>
      <c r="E19" s="939" t="s">
        <v>77</v>
      </c>
      <c r="F19" s="939" t="s">
        <v>77</v>
      </c>
      <c r="G19" s="939" t="s">
        <v>77</v>
      </c>
      <c r="H19" s="939" t="s">
        <v>77</v>
      </c>
      <c r="I19" s="939" t="s">
        <v>77</v>
      </c>
      <c r="J19" s="939" t="s">
        <v>77</v>
      </c>
      <c r="K19" s="939" t="s">
        <v>77</v>
      </c>
      <c r="L19" s="940" t="s">
        <v>77</v>
      </c>
    </row>
    <row r="20" customFormat="false" ht="19.7" hidden="false" customHeight="false" outlineLevel="0" collapsed="false">
      <c r="B20" s="933"/>
      <c r="C20" s="941" t="s">
        <v>77</v>
      </c>
      <c r="D20" s="939" t="s">
        <v>77</v>
      </c>
      <c r="E20" s="939" t="s">
        <v>77</v>
      </c>
      <c r="F20" s="939" t="s">
        <v>77</v>
      </c>
      <c r="G20" s="939" t="s">
        <v>77</v>
      </c>
      <c r="H20" s="939" t="s">
        <v>77</v>
      </c>
      <c r="I20" s="939" t="s">
        <v>77</v>
      </c>
      <c r="J20" s="939" t="s">
        <v>77</v>
      </c>
      <c r="K20" s="939" t="s">
        <v>77</v>
      </c>
      <c r="L20" s="940" t="s">
        <v>77</v>
      </c>
    </row>
    <row r="21" customFormat="false" ht="19.7" hidden="false" customHeight="false" outlineLevel="0" collapsed="false">
      <c r="B21" s="933"/>
      <c r="C21" s="941" t="s">
        <v>77</v>
      </c>
      <c r="D21" s="939" t="s">
        <v>77</v>
      </c>
      <c r="E21" s="939" t="s">
        <v>77</v>
      </c>
      <c r="F21" s="939" t="s">
        <v>77</v>
      </c>
      <c r="G21" s="939" t="s">
        <v>77</v>
      </c>
      <c r="H21" s="939" t="s">
        <v>77</v>
      </c>
      <c r="I21" s="939" t="s">
        <v>77</v>
      </c>
      <c r="J21" s="939" t="s">
        <v>77</v>
      </c>
      <c r="K21" s="939" t="s">
        <v>77</v>
      </c>
      <c r="L21" s="940" t="s">
        <v>77</v>
      </c>
    </row>
    <row r="22" customFormat="false" ht="19.7" hidden="false" customHeight="false" outlineLevel="0" collapsed="false">
      <c r="B22" s="933"/>
      <c r="C22" s="941" t="s">
        <v>77</v>
      </c>
      <c r="D22" s="939" t="s">
        <v>77</v>
      </c>
      <c r="E22" s="939" t="s">
        <v>77</v>
      </c>
      <c r="F22" s="939" t="s">
        <v>77</v>
      </c>
      <c r="G22" s="939" t="s">
        <v>77</v>
      </c>
      <c r="H22" s="939" t="s">
        <v>77</v>
      </c>
      <c r="I22" s="939" t="s">
        <v>77</v>
      </c>
      <c r="J22" s="939" t="s">
        <v>77</v>
      </c>
      <c r="K22" s="939" t="s">
        <v>77</v>
      </c>
      <c r="L22" s="940" t="s">
        <v>77</v>
      </c>
    </row>
    <row r="23" customFormat="false" ht="19.7" hidden="false" customHeight="false" outlineLevel="0" collapsed="false">
      <c r="B23" s="933"/>
      <c r="C23" s="942" t="s">
        <v>77</v>
      </c>
      <c r="D23" s="943" t="s">
        <v>77</v>
      </c>
      <c r="E23" s="943" t="s">
        <v>77</v>
      </c>
      <c r="F23" s="943" t="s">
        <v>77</v>
      </c>
      <c r="G23" s="943" t="s">
        <v>77</v>
      </c>
      <c r="H23" s="943" t="s">
        <v>77</v>
      </c>
      <c r="I23" s="943" t="s">
        <v>77</v>
      </c>
      <c r="J23" s="943" t="s">
        <v>77</v>
      </c>
      <c r="K23" s="943" t="s">
        <v>77</v>
      </c>
      <c r="L23" s="944" t="s">
        <v>77</v>
      </c>
    </row>
    <row r="24" customFormat="false" ht="19.7" hidden="false" customHeight="false" outlineLevel="0" collapsed="false"/>
    <row r="25" customFormat="false" ht="19.7" hidden="false" customHeight="false" outlineLevel="0" collapsed="false">
      <c r="C25" s="930" t="s">
        <v>823</v>
      </c>
    </row>
    <row r="26" customFormat="false" ht="19.7" hidden="false" customHeight="false" outlineLevel="0" collapsed="false">
      <c r="C26" s="930" t="s">
        <v>824</v>
      </c>
    </row>
    <row r="27" customFormat="false" ht="19.7" hidden="false" customHeight="false" outlineLevel="0" collapsed="false"/>
    <row r="28" customFormat="false" ht="19.7" hidden="false" customHeight="false" outlineLevel="0" collapsed="false">
      <c r="C28" s="930" t="s">
        <v>825</v>
      </c>
    </row>
    <row r="29" customFormat="false" ht="19.7" hidden="false" customHeight="false" outlineLevel="0" collapsed="false">
      <c r="C29" s="930" t="s">
        <v>826</v>
      </c>
    </row>
    <row r="30" customFormat="false" ht="19.7" hidden="false" customHeight="false" outlineLevel="0" collapsed="false">
      <c r="C30" s="930" t="s">
        <v>827</v>
      </c>
    </row>
    <row r="31" customFormat="false" ht="19.7" hidden="false" customHeight="false" outlineLevel="0" collapsed="false">
      <c r="C31" s="930" t="s">
        <v>828</v>
      </c>
    </row>
    <row r="32" customFormat="false" ht="19.7" hidden="false" customHeight="false" outlineLevel="0" collapsed="false">
      <c r="C32" s="930" t="s">
        <v>829</v>
      </c>
    </row>
    <row r="33" customFormat="false" ht="19.7" hidden="false" customHeight="false" outlineLevel="0" collapsed="false">
      <c r="C33" s="930" t="s">
        <v>830</v>
      </c>
    </row>
    <row r="34" customFormat="false" ht="19.7" hidden="false" customHeight="false" outlineLevel="0" collapsed="false">
      <c r="C34" s="930" t="s">
        <v>831</v>
      </c>
    </row>
    <row r="35" customFormat="false" ht="19.7" hidden="false" customHeight="false" outlineLevel="0" collapsed="false"/>
    <row r="36" customFormat="false" ht="19.7" hidden="false" customHeight="false" outlineLevel="0" collapsed="false">
      <c r="C36" s="930" t="s">
        <v>832</v>
      </c>
    </row>
    <row r="37" customFormat="false" ht="19.7" hidden="false" customHeight="false" outlineLevel="0" collapsed="false">
      <c r="C37" s="930" t="s">
        <v>833</v>
      </c>
    </row>
    <row r="38" customFormat="false" ht="19.7" hidden="false" customHeight="false" outlineLevel="0" collapsed="false"/>
    <row r="39" customFormat="false" ht="19.7" hidden="false" customHeight="false" outlineLevel="0" collapsed="false">
      <c r="C39" s="930" t="s">
        <v>834</v>
      </c>
    </row>
    <row r="40" customFormat="false" ht="19.7" hidden="false" customHeight="false" outlineLevel="0" collapsed="false">
      <c r="C40" s="930" t="s">
        <v>835</v>
      </c>
    </row>
    <row r="41" customFormat="false" ht="19.7" hidden="false" customHeight="false" outlineLevel="0" collapsed="false">
      <c r="C41" s="930" t="s">
        <v>836</v>
      </c>
    </row>
    <row r="42" customFormat="false" ht="19.7" hidden="false" customHeight="false" outlineLevel="0" collapsed="false">
      <c r="C42" s="930" t="s">
        <v>837</v>
      </c>
    </row>
    <row r="43" customFormat="false" ht="19.7" hidden="false" customHeight="false" outlineLevel="0" collapsed="false">
      <c r="C43" s="930" t="s">
        <v>838</v>
      </c>
    </row>
    <row r="44" customFormat="false" ht="19.7" hidden="false" customHeight="false" outlineLevel="0" collapsed="false">
      <c r="C44" s="930" t="s">
        <v>839</v>
      </c>
    </row>
  </sheetData>
  <sheetProtection algorithmName="SHA-512" hashValue="xNNrshit4pe3mBczunNw8GZEgeMIgTKMqpKcDeA9Mhn4msKrbnWTBy5tO39wXML/jDxqqlTxjEKGjK75NVlyDQ==" saltValue="58t0qxxLm2Dwu7ht7A5tbg==" spinCount="100000" sheet="true" selectLockedCells="true" selectUnlockedCells="true"/>
  <mergeCells count="1">
    <mergeCell ref="B15:B2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2.75" customHeight="false" zeroHeight="false" outlineLevelRow="0" outlineLevelCol="0"/>
  <cols>
    <col collapsed="false" customWidth="true" hidden="false" outlineLevel="0" max="1" min="1" style="350" width="3.11"/>
    <col collapsed="false" customWidth="true" hidden="false" outlineLevel="0" max="2" min="2" style="350" width="4.22"/>
    <col collapsed="false" customWidth="true" hidden="false" outlineLevel="0" max="3" min="3" style="350" width="3.33"/>
    <col collapsed="false" customWidth="true" hidden="false" outlineLevel="0" max="4" min="4" style="350" width="0.44"/>
    <col collapsed="false" customWidth="true" hidden="false" outlineLevel="0" max="39" min="5" style="350" width="3.11"/>
    <col collapsed="false" customWidth="false" hidden="false" outlineLevel="0" max="40" min="40" style="401" width="9"/>
    <col collapsed="false" customWidth="false" hidden="false" outlineLevel="0" max="16384" min="41" style="350" width="9"/>
  </cols>
  <sheetData>
    <row r="1" s="378" customFormat="true" ht="13.8" hidden="false" customHeight="false" outlineLevel="0" collapsed="false">
      <c r="AN1" s="275"/>
    </row>
    <row r="2" s="378" customFormat="true" ht="13.8" hidden="false" customHeight="false" outlineLevel="0" collapsed="false">
      <c r="B2" s="275" t="s">
        <v>840</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row>
    <row r="3" s="378" customFormat="true" ht="14.25" hidden="false" customHeight="true" outlineLevel="0" collapsed="false">
      <c r="Z3" s="345" t="s">
        <v>59</v>
      </c>
      <c r="AA3" s="345"/>
      <c r="AB3" s="345"/>
      <c r="AC3" s="345"/>
      <c r="AD3" s="345"/>
      <c r="AE3" s="325"/>
      <c r="AF3" s="325"/>
      <c r="AG3" s="325"/>
      <c r="AH3" s="325"/>
      <c r="AI3" s="325"/>
      <c r="AJ3" s="325"/>
      <c r="AK3" s="325"/>
      <c r="AL3" s="325"/>
      <c r="AM3" s="945"/>
      <c r="AN3" s="275"/>
    </row>
    <row r="4" s="378" customFormat="true" ht="13.8" hidden="false" customHeight="false" outlineLevel="0" collapsed="false">
      <c r="AN4" s="336"/>
    </row>
    <row r="5" s="378" customFormat="true" ht="13.8" hidden="false" customHeight="false" outlineLevel="0" collapsed="false">
      <c r="B5" s="324" t="s">
        <v>841</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row>
    <row r="6" s="378" customFormat="true" ht="13.5" hidden="false" customHeight="true" outlineLevel="0" collapsed="false">
      <c r="AC6" s="275"/>
      <c r="AD6" s="352"/>
      <c r="AE6" s="352" t="s">
        <v>842</v>
      </c>
      <c r="AH6" s="378" t="s">
        <v>63</v>
      </c>
      <c r="AJ6" s="378" t="s">
        <v>64</v>
      </c>
      <c r="AL6" s="378" t="s">
        <v>65</v>
      </c>
    </row>
    <row r="7" s="378" customFormat="true" ht="13.8" hidden="false" customHeight="false" outlineLevel="0" collapsed="false">
      <c r="B7" s="324" t="s">
        <v>843</v>
      </c>
      <c r="C7" s="324"/>
      <c r="D7" s="324"/>
      <c r="E7" s="324"/>
      <c r="F7" s="324"/>
      <c r="G7" s="324"/>
      <c r="H7" s="324"/>
      <c r="I7" s="324"/>
      <c r="J7" s="324"/>
      <c r="K7" s="274"/>
      <c r="L7" s="274"/>
      <c r="M7" s="274"/>
      <c r="N7" s="274"/>
      <c r="O7" s="274"/>
      <c r="P7" s="274"/>
      <c r="Q7" s="274"/>
      <c r="R7" s="274"/>
      <c r="S7" s="274"/>
      <c r="T7" s="274"/>
    </row>
    <row r="8" s="378" customFormat="true" ht="13.8" hidden="false" customHeight="false" outlineLevel="0" collapsed="false">
      <c r="AC8" s="275" t="s">
        <v>844</v>
      </c>
    </row>
    <row r="9" s="378" customFormat="true" ht="13.8" hidden="false" customHeight="false" outlineLevel="0" collapsed="false">
      <c r="C9" s="275" t="s">
        <v>845</v>
      </c>
      <c r="D9" s="275"/>
    </row>
    <row r="10" s="378" customFormat="true" ht="6.75" hidden="false" customHeight="true" outlineLevel="0" collapsed="false">
      <c r="C10" s="275"/>
      <c r="D10" s="275"/>
    </row>
    <row r="11" s="378" customFormat="true" ht="14.25" hidden="false" customHeight="true" outlineLevel="0" collapsed="false">
      <c r="B11" s="946" t="s">
        <v>72</v>
      </c>
      <c r="C11" s="947" t="s">
        <v>73</v>
      </c>
      <c r="D11" s="947"/>
      <c r="E11" s="947"/>
      <c r="F11" s="947"/>
      <c r="G11" s="947"/>
      <c r="H11" s="947"/>
      <c r="I11" s="947"/>
      <c r="J11" s="947"/>
      <c r="K11" s="947"/>
      <c r="L11" s="369"/>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71"/>
    </row>
    <row r="12" s="378" customFormat="true" ht="14.25" hidden="false" customHeight="true" outlineLevel="0" collapsed="false">
      <c r="B12" s="946"/>
      <c r="C12" s="948" t="s">
        <v>74</v>
      </c>
      <c r="D12" s="948"/>
      <c r="E12" s="948"/>
      <c r="F12" s="948"/>
      <c r="G12" s="948"/>
      <c r="H12" s="948"/>
      <c r="I12" s="948"/>
      <c r="J12" s="948"/>
      <c r="K12" s="948"/>
      <c r="L12" s="949"/>
      <c r="M12" s="950"/>
      <c r="N12" s="950"/>
      <c r="O12" s="950"/>
      <c r="P12" s="950"/>
      <c r="Q12" s="950"/>
      <c r="R12" s="950"/>
      <c r="S12" s="950"/>
      <c r="T12" s="950"/>
      <c r="U12" s="950"/>
      <c r="V12" s="950"/>
      <c r="W12" s="950"/>
      <c r="X12" s="950"/>
      <c r="Y12" s="950"/>
      <c r="Z12" s="950"/>
      <c r="AA12" s="950"/>
      <c r="AB12" s="950"/>
      <c r="AC12" s="950"/>
      <c r="AD12" s="950"/>
      <c r="AE12" s="950"/>
      <c r="AF12" s="950"/>
      <c r="AG12" s="950"/>
      <c r="AH12" s="950"/>
      <c r="AI12" s="950"/>
      <c r="AJ12" s="950"/>
      <c r="AK12" s="950"/>
      <c r="AL12" s="951"/>
    </row>
    <row r="13" s="378" customFormat="true" ht="13.5" hidden="false" customHeight="true" outlineLevel="0" collapsed="false">
      <c r="B13" s="946"/>
      <c r="C13" s="346" t="s">
        <v>75</v>
      </c>
      <c r="D13" s="346"/>
      <c r="E13" s="346"/>
      <c r="F13" s="346"/>
      <c r="G13" s="346"/>
      <c r="H13" s="346"/>
      <c r="I13" s="346"/>
      <c r="J13" s="346"/>
      <c r="K13" s="346"/>
      <c r="L13" s="952" t="s">
        <v>846</v>
      </c>
      <c r="M13" s="952"/>
      <c r="N13" s="952"/>
      <c r="O13" s="952"/>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2"/>
    </row>
    <row r="14" s="378" customFormat="true" ht="13.8" hidden="false" customHeight="true" outlineLevel="0" collapsed="false">
      <c r="B14" s="946"/>
      <c r="C14" s="346"/>
      <c r="D14" s="346"/>
      <c r="E14" s="346"/>
      <c r="F14" s="346"/>
      <c r="G14" s="346"/>
      <c r="H14" s="346"/>
      <c r="I14" s="346"/>
      <c r="J14" s="346"/>
      <c r="K14" s="346"/>
      <c r="L14" s="953" t="s">
        <v>847</v>
      </c>
      <c r="M14" s="953"/>
      <c r="N14" s="953"/>
      <c r="O14" s="953"/>
      <c r="P14" s="953"/>
      <c r="Q14" s="953"/>
      <c r="R14" s="953"/>
      <c r="S14" s="953"/>
      <c r="T14" s="953"/>
      <c r="U14" s="953"/>
      <c r="V14" s="953"/>
      <c r="W14" s="953"/>
      <c r="X14" s="953"/>
      <c r="Y14" s="953"/>
      <c r="Z14" s="953"/>
      <c r="AA14" s="953"/>
      <c r="AB14" s="953"/>
      <c r="AC14" s="953"/>
      <c r="AD14" s="953"/>
      <c r="AE14" s="953"/>
      <c r="AF14" s="953"/>
      <c r="AG14" s="953"/>
      <c r="AH14" s="953"/>
      <c r="AI14" s="953"/>
      <c r="AJ14" s="953"/>
      <c r="AK14" s="953"/>
      <c r="AL14" s="953"/>
    </row>
    <row r="15" s="378" customFormat="true" ht="13.8" hidden="false" customHeight="true" outlineLevel="0" collapsed="false">
      <c r="B15" s="946"/>
      <c r="C15" s="346"/>
      <c r="D15" s="346"/>
      <c r="E15" s="346"/>
      <c r="F15" s="346"/>
      <c r="G15" s="346"/>
      <c r="H15" s="346"/>
      <c r="I15" s="346"/>
      <c r="J15" s="346"/>
      <c r="K15" s="346"/>
      <c r="L15" s="954" t="s">
        <v>82</v>
      </c>
      <c r="M15" s="954"/>
      <c r="N15" s="954"/>
      <c r="O15" s="954"/>
      <c r="P15" s="954"/>
      <c r="Q15" s="954"/>
      <c r="R15" s="954"/>
      <c r="S15" s="954"/>
      <c r="T15" s="954"/>
      <c r="U15" s="954"/>
      <c r="V15" s="954"/>
      <c r="W15" s="954"/>
      <c r="X15" s="954"/>
      <c r="Y15" s="954"/>
      <c r="Z15" s="954"/>
      <c r="AA15" s="954"/>
      <c r="AB15" s="954"/>
      <c r="AC15" s="954"/>
      <c r="AD15" s="954"/>
      <c r="AE15" s="954"/>
      <c r="AF15" s="954"/>
      <c r="AG15" s="954"/>
      <c r="AH15" s="954"/>
      <c r="AI15" s="954"/>
      <c r="AJ15" s="954"/>
      <c r="AK15" s="954"/>
      <c r="AL15" s="954"/>
    </row>
    <row r="16" s="378" customFormat="true" ht="14.25" hidden="false" customHeight="true" outlineLevel="0" collapsed="false">
      <c r="B16" s="946"/>
      <c r="C16" s="346" t="s">
        <v>83</v>
      </c>
      <c r="D16" s="346"/>
      <c r="E16" s="346"/>
      <c r="F16" s="346"/>
      <c r="G16" s="346"/>
      <c r="H16" s="346"/>
      <c r="I16" s="346"/>
      <c r="J16" s="346"/>
      <c r="K16" s="346"/>
      <c r="L16" s="345" t="s">
        <v>84</v>
      </c>
      <c r="M16" s="345"/>
      <c r="N16" s="345"/>
      <c r="O16" s="345"/>
      <c r="P16" s="345"/>
      <c r="Q16" s="955"/>
      <c r="R16" s="956"/>
      <c r="S16" s="956"/>
      <c r="T16" s="956"/>
      <c r="U16" s="956"/>
      <c r="V16" s="956"/>
      <c r="W16" s="956"/>
      <c r="X16" s="956"/>
      <c r="Y16" s="957"/>
      <c r="Z16" s="958" t="s">
        <v>85</v>
      </c>
      <c r="AA16" s="958"/>
      <c r="AB16" s="958"/>
      <c r="AC16" s="958"/>
      <c r="AD16" s="958"/>
      <c r="AE16" s="959"/>
      <c r="AF16" s="960"/>
      <c r="AG16" s="360"/>
      <c r="AH16" s="360"/>
      <c r="AI16" s="360"/>
      <c r="AJ16" s="961"/>
      <c r="AK16" s="961"/>
      <c r="AL16" s="961"/>
    </row>
    <row r="17" s="350" customFormat="true" ht="14.25" hidden="false" customHeight="true" outlineLevel="0" collapsed="false">
      <c r="B17" s="946"/>
      <c r="C17" s="962" t="s">
        <v>86</v>
      </c>
      <c r="D17" s="962"/>
      <c r="E17" s="962"/>
      <c r="F17" s="962"/>
      <c r="G17" s="962"/>
      <c r="H17" s="962"/>
      <c r="I17" s="962"/>
      <c r="J17" s="962"/>
      <c r="K17" s="962"/>
      <c r="L17" s="963"/>
      <c r="M17" s="963"/>
      <c r="N17" s="963"/>
      <c r="O17" s="963"/>
      <c r="P17" s="963"/>
      <c r="Q17" s="963"/>
      <c r="R17" s="963"/>
      <c r="S17" s="963"/>
      <c r="U17" s="345" t="s">
        <v>87</v>
      </c>
      <c r="V17" s="345"/>
      <c r="W17" s="345"/>
      <c r="X17" s="345"/>
      <c r="Y17" s="345"/>
      <c r="Z17" s="964"/>
      <c r="AA17" s="965"/>
      <c r="AB17" s="965"/>
      <c r="AC17" s="965"/>
      <c r="AD17" s="965"/>
      <c r="AE17" s="965"/>
      <c r="AF17" s="965"/>
      <c r="AG17" s="965"/>
      <c r="AH17" s="965"/>
      <c r="AI17" s="965"/>
      <c r="AJ17" s="965"/>
      <c r="AK17" s="965"/>
      <c r="AL17" s="966"/>
    </row>
    <row r="18" s="350" customFormat="true" ht="14.25" hidden="false" customHeight="true" outlineLevel="0" collapsed="false">
      <c r="B18" s="946"/>
      <c r="C18" s="967" t="s">
        <v>88</v>
      </c>
      <c r="D18" s="967"/>
      <c r="E18" s="967"/>
      <c r="F18" s="967"/>
      <c r="G18" s="967"/>
      <c r="H18" s="967"/>
      <c r="I18" s="967"/>
      <c r="J18" s="967"/>
      <c r="K18" s="967"/>
      <c r="L18" s="345" t="s">
        <v>89</v>
      </c>
      <c r="M18" s="345"/>
      <c r="N18" s="345"/>
      <c r="O18" s="345"/>
      <c r="P18" s="345"/>
      <c r="Q18" s="968"/>
      <c r="R18" s="969"/>
      <c r="S18" s="969"/>
      <c r="T18" s="969"/>
      <c r="U18" s="969"/>
      <c r="V18" s="969"/>
      <c r="W18" s="969"/>
      <c r="X18" s="969"/>
      <c r="Y18" s="970"/>
      <c r="Z18" s="971" t="s">
        <v>90</v>
      </c>
      <c r="AA18" s="971"/>
      <c r="AB18" s="971"/>
      <c r="AC18" s="971"/>
      <c r="AD18" s="971"/>
      <c r="AE18" s="972"/>
      <c r="AF18" s="973"/>
      <c r="AG18" s="973"/>
      <c r="AH18" s="973"/>
      <c r="AI18" s="973"/>
      <c r="AJ18" s="973"/>
      <c r="AK18" s="973"/>
      <c r="AL18" s="966"/>
    </row>
    <row r="19" s="350" customFormat="true" ht="13.5" hidden="false" customHeight="true" outlineLevel="0" collapsed="false">
      <c r="B19" s="946"/>
      <c r="C19" s="974" t="s">
        <v>91</v>
      </c>
      <c r="D19" s="974"/>
      <c r="E19" s="974"/>
      <c r="F19" s="974"/>
      <c r="G19" s="974"/>
      <c r="H19" s="974"/>
      <c r="I19" s="974"/>
      <c r="J19" s="974"/>
      <c r="K19" s="974"/>
      <c r="L19" s="952" t="s">
        <v>846</v>
      </c>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row>
    <row r="20" s="350" customFormat="true" ht="14.25" hidden="false" customHeight="true" outlineLevel="0" collapsed="false">
      <c r="B20" s="946"/>
      <c r="C20" s="974"/>
      <c r="D20" s="974"/>
      <c r="E20" s="974"/>
      <c r="F20" s="974"/>
      <c r="G20" s="974"/>
      <c r="H20" s="974"/>
      <c r="I20" s="974"/>
      <c r="J20" s="974"/>
      <c r="K20" s="974"/>
      <c r="L20" s="953" t="s">
        <v>847</v>
      </c>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3"/>
      <c r="AL20" s="953"/>
    </row>
    <row r="21" s="350" customFormat="true" ht="13.8" hidden="false" customHeight="false" outlineLevel="0" collapsed="false">
      <c r="B21" s="946"/>
      <c r="C21" s="974"/>
      <c r="D21" s="974"/>
      <c r="E21" s="974"/>
      <c r="F21" s="974"/>
      <c r="G21" s="974"/>
      <c r="H21" s="974"/>
      <c r="I21" s="974"/>
      <c r="J21" s="974"/>
      <c r="K21" s="974"/>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975"/>
      <c r="AL21" s="975"/>
    </row>
    <row r="22" s="350" customFormat="true" ht="13.5" hidden="false" customHeight="true" outlineLevel="0" collapsed="false">
      <c r="B22" s="976" t="s">
        <v>92</v>
      </c>
      <c r="C22" s="346" t="s">
        <v>94</v>
      </c>
      <c r="D22" s="346"/>
      <c r="E22" s="346"/>
      <c r="F22" s="346"/>
      <c r="G22" s="346"/>
      <c r="H22" s="346"/>
      <c r="I22" s="346"/>
      <c r="J22" s="346"/>
      <c r="K22" s="346"/>
      <c r="L22" s="952" t="s">
        <v>846</v>
      </c>
      <c r="M22" s="952"/>
      <c r="N22" s="952"/>
      <c r="O22" s="952"/>
      <c r="P22" s="952"/>
      <c r="Q22" s="952"/>
      <c r="R22" s="952"/>
      <c r="S22" s="952"/>
      <c r="T22" s="952"/>
      <c r="U22" s="952"/>
      <c r="V22" s="952"/>
      <c r="W22" s="952"/>
      <c r="X22" s="952"/>
      <c r="Y22" s="952"/>
      <c r="Z22" s="952"/>
      <c r="AA22" s="952"/>
      <c r="AB22" s="952"/>
      <c r="AC22" s="952"/>
      <c r="AD22" s="952"/>
      <c r="AE22" s="952"/>
      <c r="AF22" s="952"/>
      <c r="AG22" s="952"/>
      <c r="AH22" s="952"/>
      <c r="AI22" s="952"/>
      <c r="AJ22" s="952"/>
      <c r="AK22" s="952"/>
      <c r="AL22" s="952"/>
    </row>
    <row r="23" s="350" customFormat="true" ht="14.25" hidden="false" customHeight="true" outlineLevel="0" collapsed="false">
      <c r="B23" s="976"/>
      <c r="C23" s="346"/>
      <c r="D23" s="346"/>
      <c r="E23" s="346"/>
      <c r="F23" s="346"/>
      <c r="G23" s="346"/>
      <c r="H23" s="346"/>
      <c r="I23" s="346"/>
      <c r="J23" s="346"/>
      <c r="K23" s="346"/>
      <c r="L23" s="953" t="s">
        <v>847</v>
      </c>
      <c r="M23" s="953"/>
      <c r="N23" s="953"/>
      <c r="O23" s="953"/>
      <c r="P23" s="953"/>
      <c r="Q23" s="953"/>
      <c r="R23" s="953"/>
      <c r="S23" s="953"/>
      <c r="T23" s="953"/>
      <c r="U23" s="953"/>
      <c r="V23" s="953"/>
      <c r="W23" s="953"/>
      <c r="X23" s="953"/>
      <c r="Y23" s="953"/>
      <c r="Z23" s="953"/>
      <c r="AA23" s="953"/>
      <c r="AB23" s="953"/>
      <c r="AC23" s="953"/>
      <c r="AD23" s="953"/>
      <c r="AE23" s="953"/>
      <c r="AF23" s="953"/>
      <c r="AG23" s="953"/>
      <c r="AH23" s="953"/>
      <c r="AI23" s="953"/>
      <c r="AJ23" s="953"/>
      <c r="AK23" s="953"/>
      <c r="AL23" s="953"/>
    </row>
    <row r="24" s="350" customFormat="true" ht="13.8" hidden="false" customHeight="false" outlineLevel="0" collapsed="false">
      <c r="B24" s="976"/>
      <c r="C24" s="346"/>
      <c r="D24" s="346"/>
      <c r="E24" s="346"/>
      <c r="F24" s="346"/>
      <c r="G24" s="346"/>
      <c r="H24" s="346"/>
      <c r="I24" s="346"/>
      <c r="J24" s="346"/>
      <c r="K24" s="346"/>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5"/>
      <c r="AI24" s="975"/>
      <c r="AJ24" s="975"/>
      <c r="AK24" s="975"/>
      <c r="AL24" s="975"/>
    </row>
    <row r="25" s="350" customFormat="true" ht="14.25" hidden="false" customHeight="true" outlineLevel="0" collapsed="false">
      <c r="B25" s="976"/>
      <c r="C25" s="346" t="s">
        <v>83</v>
      </c>
      <c r="D25" s="346"/>
      <c r="E25" s="346"/>
      <c r="F25" s="346"/>
      <c r="G25" s="346"/>
      <c r="H25" s="346"/>
      <c r="I25" s="346"/>
      <c r="J25" s="346"/>
      <c r="K25" s="346"/>
      <c r="L25" s="345" t="s">
        <v>84</v>
      </c>
      <c r="M25" s="345"/>
      <c r="N25" s="345"/>
      <c r="O25" s="345"/>
      <c r="P25" s="345"/>
      <c r="Q25" s="955"/>
      <c r="R25" s="956"/>
      <c r="S25" s="956"/>
      <c r="T25" s="956"/>
      <c r="U25" s="956"/>
      <c r="V25" s="956"/>
      <c r="W25" s="956"/>
      <c r="X25" s="956"/>
      <c r="Y25" s="957"/>
      <c r="Z25" s="958" t="s">
        <v>85</v>
      </c>
      <c r="AA25" s="958"/>
      <c r="AB25" s="958"/>
      <c r="AC25" s="958"/>
      <c r="AD25" s="958"/>
      <c r="AE25" s="959"/>
      <c r="AF25" s="960"/>
      <c r="AG25" s="360"/>
      <c r="AH25" s="360"/>
      <c r="AI25" s="360"/>
      <c r="AJ25" s="961"/>
      <c r="AK25" s="961"/>
      <c r="AL25" s="961"/>
    </row>
    <row r="26" s="350" customFormat="true" ht="13.5" hidden="false" customHeight="true" outlineLevel="0" collapsed="false">
      <c r="B26" s="976"/>
      <c r="C26" s="977" t="s">
        <v>95</v>
      </c>
      <c r="D26" s="977"/>
      <c r="E26" s="977"/>
      <c r="F26" s="977"/>
      <c r="G26" s="977"/>
      <c r="H26" s="977"/>
      <c r="I26" s="977"/>
      <c r="J26" s="977"/>
      <c r="K26" s="977"/>
      <c r="L26" s="952" t="s">
        <v>846</v>
      </c>
      <c r="M26" s="952"/>
      <c r="N26" s="952"/>
      <c r="O26" s="952"/>
      <c r="P26" s="952"/>
      <c r="Q26" s="952"/>
      <c r="R26" s="952"/>
      <c r="S26" s="952"/>
      <c r="T26" s="952"/>
      <c r="U26" s="952"/>
      <c r="V26" s="952"/>
      <c r="W26" s="952"/>
      <c r="X26" s="952"/>
      <c r="Y26" s="952"/>
      <c r="Z26" s="952"/>
      <c r="AA26" s="952"/>
      <c r="AB26" s="952"/>
      <c r="AC26" s="952"/>
      <c r="AD26" s="952"/>
      <c r="AE26" s="952"/>
      <c r="AF26" s="952"/>
      <c r="AG26" s="952"/>
      <c r="AH26" s="952"/>
      <c r="AI26" s="952"/>
      <c r="AJ26" s="952"/>
      <c r="AK26" s="952"/>
      <c r="AL26" s="952"/>
    </row>
    <row r="27" s="350" customFormat="true" ht="14.25" hidden="false" customHeight="true" outlineLevel="0" collapsed="false">
      <c r="B27" s="976"/>
      <c r="C27" s="977"/>
      <c r="D27" s="977"/>
      <c r="E27" s="977"/>
      <c r="F27" s="977"/>
      <c r="G27" s="977"/>
      <c r="H27" s="977"/>
      <c r="I27" s="977"/>
      <c r="J27" s="977"/>
      <c r="K27" s="977"/>
      <c r="L27" s="953" t="s">
        <v>847</v>
      </c>
      <c r="M27" s="953"/>
      <c r="N27" s="953"/>
      <c r="O27" s="953"/>
      <c r="P27" s="953"/>
      <c r="Q27" s="953"/>
      <c r="R27" s="953"/>
      <c r="S27" s="953"/>
      <c r="T27" s="953"/>
      <c r="U27" s="953"/>
      <c r="V27" s="953"/>
      <c r="W27" s="953"/>
      <c r="X27" s="953"/>
      <c r="Y27" s="953"/>
      <c r="Z27" s="953"/>
      <c r="AA27" s="953"/>
      <c r="AB27" s="953"/>
      <c r="AC27" s="953"/>
      <c r="AD27" s="953"/>
      <c r="AE27" s="953"/>
      <c r="AF27" s="953"/>
      <c r="AG27" s="953"/>
      <c r="AH27" s="953"/>
      <c r="AI27" s="953"/>
      <c r="AJ27" s="953"/>
      <c r="AK27" s="953"/>
      <c r="AL27" s="953"/>
    </row>
    <row r="28" s="350" customFormat="true" ht="13.8" hidden="false" customHeight="false" outlineLevel="0" collapsed="false">
      <c r="B28" s="976"/>
      <c r="C28" s="977"/>
      <c r="D28" s="977"/>
      <c r="E28" s="977"/>
      <c r="F28" s="977"/>
      <c r="G28" s="977"/>
      <c r="H28" s="977"/>
      <c r="I28" s="977"/>
      <c r="J28" s="977"/>
      <c r="K28" s="977"/>
      <c r="L28" s="975"/>
      <c r="M28" s="975"/>
      <c r="N28" s="975"/>
      <c r="O28" s="975"/>
      <c r="P28" s="975"/>
      <c r="Q28" s="975"/>
      <c r="R28" s="975"/>
      <c r="S28" s="975"/>
      <c r="T28" s="975"/>
      <c r="U28" s="975"/>
      <c r="V28" s="975"/>
      <c r="W28" s="975"/>
      <c r="X28" s="975"/>
      <c r="Y28" s="975"/>
      <c r="Z28" s="975"/>
      <c r="AA28" s="975"/>
      <c r="AB28" s="975"/>
      <c r="AC28" s="975"/>
      <c r="AD28" s="975"/>
      <c r="AE28" s="975"/>
      <c r="AF28" s="975"/>
      <c r="AG28" s="975"/>
      <c r="AH28" s="975"/>
      <c r="AI28" s="975"/>
      <c r="AJ28" s="975"/>
      <c r="AK28" s="975"/>
      <c r="AL28" s="975"/>
    </row>
    <row r="29" s="350" customFormat="true" ht="14.25" hidden="false" customHeight="true" outlineLevel="0" collapsed="false">
      <c r="B29" s="976"/>
      <c r="C29" s="346" t="s">
        <v>83</v>
      </c>
      <c r="D29" s="346"/>
      <c r="E29" s="346"/>
      <c r="F29" s="346"/>
      <c r="G29" s="346"/>
      <c r="H29" s="346"/>
      <c r="I29" s="346"/>
      <c r="J29" s="346"/>
      <c r="K29" s="346"/>
      <c r="L29" s="345" t="s">
        <v>84</v>
      </c>
      <c r="M29" s="345"/>
      <c r="N29" s="345"/>
      <c r="O29" s="345"/>
      <c r="P29" s="345"/>
      <c r="Q29" s="959"/>
      <c r="R29" s="960"/>
      <c r="S29" s="960"/>
      <c r="T29" s="960"/>
      <c r="U29" s="960"/>
      <c r="V29" s="960"/>
      <c r="W29" s="960"/>
      <c r="X29" s="960"/>
      <c r="Y29" s="978"/>
      <c r="Z29" s="958" t="s">
        <v>85</v>
      </c>
      <c r="AA29" s="958"/>
      <c r="AB29" s="958"/>
      <c r="AC29" s="958"/>
      <c r="AD29" s="958"/>
      <c r="AE29" s="959"/>
      <c r="AF29" s="960"/>
      <c r="AG29" s="360"/>
      <c r="AH29" s="360"/>
      <c r="AI29" s="360"/>
      <c r="AJ29" s="961"/>
      <c r="AK29" s="961"/>
      <c r="AL29" s="961"/>
    </row>
    <row r="30" s="350" customFormat="true" ht="14.25" hidden="false" customHeight="true" outlineLevel="0" collapsed="false">
      <c r="B30" s="976"/>
      <c r="C30" s="346" t="s">
        <v>96</v>
      </c>
      <c r="D30" s="346"/>
      <c r="E30" s="346"/>
      <c r="F30" s="346"/>
      <c r="G30" s="346"/>
      <c r="H30" s="346"/>
      <c r="I30" s="346"/>
      <c r="J30" s="346"/>
      <c r="K30" s="346"/>
      <c r="L30" s="979"/>
      <c r="M30" s="979"/>
      <c r="N30" s="979"/>
      <c r="O30" s="979"/>
      <c r="P30" s="979"/>
      <c r="Q30" s="979"/>
      <c r="R30" s="979"/>
      <c r="S30" s="979"/>
      <c r="T30" s="979"/>
      <c r="U30" s="979"/>
      <c r="V30" s="979"/>
      <c r="W30" s="979"/>
      <c r="X30" s="979"/>
      <c r="Y30" s="979"/>
      <c r="Z30" s="979"/>
      <c r="AA30" s="979"/>
      <c r="AB30" s="979"/>
      <c r="AC30" s="979"/>
      <c r="AD30" s="979"/>
      <c r="AE30" s="979"/>
      <c r="AF30" s="979"/>
      <c r="AG30" s="979"/>
      <c r="AH30" s="979"/>
      <c r="AI30" s="979"/>
      <c r="AJ30" s="979"/>
      <c r="AK30" s="979"/>
      <c r="AL30" s="979"/>
    </row>
    <row r="31" s="350" customFormat="true" ht="13.5" hidden="false" customHeight="true" outlineLevel="0" collapsed="false">
      <c r="B31" s="976"/>
      <c r="C31" s="346" t="s">
        <v>97</v>
      </c>
      <c r="D31" s="346"/>
      <c r="E31" s="346"/>
      <c r="F31" s="346"/>
      <c r="G31" s="346"/>
      <c r="H31" s="346"/>
      <c r="I31" s="346"/>
      <c r="J31" s="346"/>
      <c r="K31" s="346"/>
      <c r="L31" s="952" t="s">
        <v>846</v>
      </c>
      <c r="M31" s="952"/>
      <c r="N31" s="952"/>
      <c r="O31" s="952"/>
      <c r="P31" s="952"/>
      <c r="Q31" s="952"/>
      <c r="R31" s="952"/>
      <c r="S31" s="952"/>
      <c r="T31" s="952"/>
      <c r="U31" s="952"/>
      <c r="V31" s="952"/>
      <c r="W31" s="952"/>
      <c r="X31" s="952"/>
      <c r="Y31" s="952"/>
      <c r="Z31" s="952"/>
      <c r="AA31" s="952"/>
      <c r="AB31" s="952"/>
      <c r="AC31" s="952"/>
      <c r="AD31" s="952"/>
      <c r="AE31" s="952"/>
      <c r="AF31" s="952"/>
      <c r="AG31" s="952"/>
      <c r="AH31" s="952"/>
      <c r="AI31" s="952"/>
      <c r="AJ31" s="952"/>
      <c r="AK31" s="952"/>
      <c r="AL31" s="952"/>
    </row>
    <row r="32" s="350" customFormat="true" ht="14.25" hidden="false" customHeight="true" outlineLevel="0" collapsed="false">
      <c r="B32" s="976"/>
      <c r="C32" s="346"/>
      <c r="D32" s="346"/>
      <c r="E32" s="346"/>
      <c r="F32" s="346"/>
      <c r="G32" s="346"/>
      <c r="H32" s="346"/>
      <c r="I32" s="346"/>
      <c r="J32" s="346"/>
      <c r="K32" s="346"/>
      <c r="L32" s="953" t="s">
        <v>847</v>
      </c>
      <c r="M32" s="953"/>
      <c r="N32" s="953"/>
      <c r="O32" s="953"/>
      <c r="P32" s="953"/>
      <c r="Q32" s="953"/>
      <c r="R32" s="953"/>
      <c r="S32" s="953"/>
      <c r="T32" s="953"/>
      <c r="U32" s="953"/>
      <c r="V32" s="953"/>
      <c r="W32" s="953"/>
      <c r="X32" s="953"/>
      <c r="Y32" s="953"/>
      <c r="Z32" s="953"/>
      <c r="AA32" s="953"/>
      <c r="AB32" s="953"/>
      <c r="AC32" s="953"/>
      <c r="AD32" s="953"/>
      <c r="AE32" s="953"/>
      <c r="AF32" s="953"/>
      <c r="AG32" s="953"/>
      <c r="AH32" s="953"/>
      <c r="AI32" s="953"/>
      <c r="AJ32" s="953"/>
      <c r="AK32" s="953"/>
      <c r="AL32" s="953"/>
    </row>
    <row r="33" s="350" customFormat="true" ht="13.8" hidden="false" customHeight="false" outlineLevel="0" collapsed="false">
      <c r="B33" s="976"/>
      <c r="C33" s="346"/>
      <c r="D33" s="346"/>
      <c r="E33" s="346"/>
      <c r="F33" s="346"/>
      <c r="G33" s="346"/>
      <c r="H33" s="346"/>
      <c r="I33" s="346"/>
      <c r="J33" s="346"/>
      <c r="K33" s="346"/>
      <c r="L33" s="975"/>
      <c r="M33" s="975"/>
      <c r="N33" s="975"/>
      <c r="O33" s="975"/>
      <c r="P33" s="975"/>
      <c r="Q33" s="975"/>
      <c r="R33" s="975"/>
      <c r="S33" s="975"/>
      <c r="T33" s="975"/>
      <c r="U33" s="975"/>
      <c r="V33" s="975"/>
      <c r="W33" s="975"/>
      <c r="X33" s="975"/>
      <c r="Y33" s="975"/>
      <c r="Z33" s="975"/>
      <c r="AA33" s="975"/>
      <c r="AB33" s="975"/>
      <c r="AC33" s="975"/>
      <c r="AD33" s="975"/>
      <c r="AE33" s="975"/>
      <c r="AF33" s="975"/>
      <c r="AG33" s="975"/>
      <c r="AH33" s="975"/>
      <c r="AI33" s="975"/>
      <c r="AJ33" s="975"/>
      <c r="AK33" s="975"/>
      <c r="AL33" s="975"/>
    </row>
    <row r="34" s="350" customFormat="true" ht="13.5" hidden="false" customHeight="true" outlineLevel="0" collapsed="false">
      <c r="B34" s="976" t="s">
        <v>98</v>
      </c>
      <c r="C34" s="980" t="s">
        <v>99</v>
      </c>
      <c r="D34" s="980"/>
      <c r="E34" s="980"/>
      <c r="F34" s="980"/>
      <c r="G34" s="980"/>
      <c r="H34" s="980"/>
      <c r="I34" s="980"/>
      <c r="J34" s="980"/>
      <c r="K34" s="980"/>
      <c r="L34" s="980"/>
      <c r="M34" s="981" t="s">
        <v>100</v>
      </c>
      <c r="N34" s="981"/>
      <c r="O34" s="982" t="s">
        <v>848</v>
      </c>
      <c r="P34" s="983"/>
      <c r="Q34" s="984"/>
      <c r="R34" s="325" t="s">
        <v>102</v>
      </c>
      <c r="S34" s="325"/>
      <c r="T34" s="325"/>
      <c r="U34" s="325"/>
      <c r="V34" s="325"/>
      <c r="W34" s="325"/>
      <c r="X34" s="325"/>
      <c r="Y34" s="985" t="s">
        <v>103</v>
      </c>
      <c r="Z34" s="985"/>
      <c r="AA34" s="985"/>
      <c r="AB34" s="985"/>
      <c r="AC34" s="986" t="s">
        <v>104</v>
      </c>
      <c r="AD34" s="986"/>
      <c r="AE34" s="986"/>
      <c r="AF34" s="986"/>
      <c r="AG34" s="986"/>
      <c r="AH34" s="987" t="s">
        <v>849</v>
      </c>
      <c r="AI34" s="987"/>
      <c r="AJ34" s="987"/>
      <c r="AK34" s="987"/>
      <c r="AL34" s="987"/>
    </row>
    <row r="35" s="350" customFormat="true" ht="14.25" hidden="false" customHeight="true" outlineLevel="0" collapsed="false">
      <c r="B35" s="976"/>
      <c r="C35" s="980"/>
      <c r="D35" s="980"/>
      <c r="E35" s="980"/>
      <c r="F35" s="980"/>
      <c r="G35" s="980"/>
      <c r="H35" s="980"/>
      <c r="I35" s="980"/>
      <c r="J35" s="980"/>
      <c r="K35" s="980"/>
      <c r="L35" s="980"/>
      <c r="M35" s="981"/>
      <c r="N35" s="981"/>
      <c r="O35" s="988" t="s">
        <v>106</v>
      </c>
      <c r="P35" s="989"/>
      <c r="Q35" s="990"/>
      <c r="R35" s="325"/>
      <c r="S35" s="325"/>
      <c r="T35" s="325"/>
      <c r="U35" s="325"/>
      <c r="V35" s="325"/>
      <c r="W35" s="325"/>
      <c r="X35" s="325"/>
      <c r="Y35" s="991" t="s">
        <v>107</v>
      </c>
      <c r="Z35" s="401"/>
      <c r="AA35" s="401"/>
      <c r="AB35" s="401"/>
      <c r="AC35" s="992" t="s">
        <v>108</v>
      </c>
      <c r="AD35" s="992"/>
      <c r="AE35" s="992"/>
      <c r="AF35" s="992"/>
      <c r="AG35" s="992"/>
      <c r="AH35" s="993" t="s">
        <v>109</v>
      </c>
      <c r="AI35" s="993"/>
      <c r="AJ35" s="993"/>
      <c r="AK35" s="993"/>
      <c r="AL35" s="993"/>
    </row>
    <row r="36" s="350" customFormat="true" ht="14.25" hidden="false" customHeight="true" outlineLevel="0" collapsed="false">
      <c r="B36" s="976"/>
      <c r="C36" s="994"/>
      <c r="D36" s="995"/>
      <c r="E36" s="996" t="s">
        <v>850</v>
      </c>
      <c r="F36" s="996"/>
      <c r="G36" s="996"/>
      <c r="H36" s="996"/>
      <c r="I36" s="996"/>
      <c r="J36" s="996"/>
      <c r="K36" s="996"/>
      <c r="L36" s="996"/>
      <c r="M36" s="997"/>
      <c r="N36" s="998"/>
      <c r="O36" s="964"/>
      <c r="P36" s="965"/>
      <c r="Q36" s="998"/>
      <c r="R36" s="330" t="s">
        <v>851</v>
      </c>
      <c r="S36" s="326"/>
      <c r="T36" s="326"/>
      <c r="U36" s="326"/>
      <c r="V36" s="326"/>
      <c r="W36" s="326"/>
      <c r="X36" s="326"/>
      <c r="Y36" s="353"/>
      <c r="Z36" s="969"/>
      <c r="AA36" s="969"/>
      <c r="AB36" s="969"/>
      <c r="AC36" s="972"/>
      <c r="AD36" s="973"/>
      <c r="AE36" s="973"/>
      <c r="AF36" s="973"/>
      <c r="AG36" s="966"/>
      <c r="AH36" s="972"/>
      <c r="AI36" s="973"/>
      <c r="AJ36" s="973"/>
      <c r="AK36" s="973"/>
      <c r="AL36" s="966" t="s">
        <v>264</v>
      </c>
    </row>
    <row r="37" s="350" customFormat="true" ht="14.25" hidden="false" customHeight="true" outlineLevel="0" collapsed="false">
      <c r="B37" s="976"/>
      <c r="C37" s="994"/>
      <c r="D37" s="995"/>
      <c r="E37" s="996" t="s">
        <v>852</v>
      </c>
      <c r="F37" s="996"/>
      <c r="G37" s="996"/>
      <c r="H37" s="996"/>
      <c r="I37" s="996"/>
      <c r="J37" s="996"/>
      <c r="K37" s="996"/>
      <c r="L37" s="996"/>
      <c r="M37" s="997"/>
      <c r="N37" s="998"/>
      <c r="O37" s="964"/>
      <c r="P37" s="965"/>
      <c r="Q37" s="998"/>
      <c r="R37" s="330" t="s">
        <v>851</v>
      </c>
      <c r="S37" s="326"/>
      <c r="T37" s="326"/>
      <c r="U37" s="326"/>
      <c r="V37" s="326"/>
      <c r="W37" s="326"/>
      <c r="X37" s="326"/>
      <c r="Y37" s="353"/>
      <c r="Z37" s="969"/>
      <c r="AA37" s="969"/>
      <c r="AB37" s="969"/>
      <c r="AC37" s="972"/>
      <c r="AD37" s="973"/>
      <c r="AE37" s="973"/>
      <c r="AF37" s="973"/>
      <c r="AG37" s="966"/>
      <c r="AH37" s="972"/>
      <c r="AI37" s="973"/>
      <c r="AJ37" s="973"/>
      <c r="AK37" s="973"/>
      <c r="AL37" s="966" t="s">
        <v>264</v>
      </c>
    </row>
    <row r="38" s="350" customFormat="true" ht="14.25" hidden="false" customHeight="true" outlineLevel="0" collapsed="false">
      <c r="B38" s="976"/>
      <c r="C38" s="994"/>
      <c r="D38" s="995"/>
      <c r="E38" s="996" t="s">
        <v>853</v>
      </c>
      <c r="F38" s="996"/>
      <c r="G38" s="996"/>
      <c r="H38" s="996"/>
      <c r="I38" s="996"/>
      <c r="J38" s="996"/>
      <c r="K38" s="996"/>
      <c r="L38" s="996"/>
      <c r="M38" s="997"/>
      <c r="N38" s="998"/>
      <c r="O38" s="964"/>
      <c r="P38" s="965"/>
      <c r="Q38" s="998"/>
      <c r="R38" s="330" t="s">
        <v>851</v>
      </c>
      <c r="S38" s="326"/>
      <c r="T38" s="326"/>
      <c r="U38" s="326"/>
      <c r="V38" s="326"/>
      <c r="W38" s="326"/>
      <c r="X38" s="326"/>
      <c r="Y38" s="353"/>
      <c r="Z38" s="969"/>
      <c r="AA38" s="969"/>
      <c r="AB38" s="969"/>
      <c r="AC38" s="972"/>
      <c r="AD38" s="973"/>
      <c r="AE38" s="973"/>
      <c r="AF38" s="973"/>
      <c r="AG38" s="966"/>
      <c r="AH38" s="972"/>
      <c r="AI38" s="973"/>
      <c r="AJ38" s="973"/>
      <c r="AK38" s="973"/>
      <c r="AL38" s="966" t="s">
        <v>264</v>
      </c>
    </row>
    <row r="39" s="350" customFormat="true" ht="14.25" hidden="false" customHeight="true" outlineLevel="0" collapsed="false">
      <c r="B39" s="976"/>
      <c r="C39" s="994"/>
      <c r="D39" s="995"/>
      <c r="E39" s="996" t="s">
        <v>854</v>
      </c>
      <c r="F39" s="996"/>
      <c r="G39" s="996"/>
      <c r="H39" s="996"/>
      <c r="I39" s="996"/>
      <c r="J39" s="996"/>
      <c r="K39" s="996"/>
      <c r="L39" s="996"/>
      <c r="M39" s="997"/>
      <c r="N39" s="998"/>
      <c r="O39" s="964"/>
      <c r="P39" s="965"/>
      <c r="Q39" s="998"/>
      <c r="R39" s="330" t="s">
        <v>851</v>
      </c>
      <c r="S39" s="326"/>
      <c r="T39" s="326"/>
      <c r="U39" s="326"/>
      <c r="V39" s="326"/>
      <c r="W39" s="326"/>
      <c r="X39" s="326"/>
      <c r="Y39" s="353"/>
      <c r="Z39" s="969"/>
      <c r="AA39" s="969"/>
      <c r="AB39" s="969"/>
      <c r="AC39" s="972"/>
      <c r="AD39" s="973"/>
      <c r="AE39" s="973"/>
      <c r="AF39" s="973"/>
      <c r="AG39" s="966"/>
      <c r="AH39" s="972"/>
      <c r="AI39" s="973"/>
      <c r="AJ39" s="973"/>
      <c r="AK39" s="973"/>
      <c r="AL39" s="966" t="s">
        <v>264</v>
      </c>
    </row>
    <row r="40" s="350" customFormat="true" ht="14.25" hidden="false" customHeight="true" outlineLevel="0" collapsed="false">
      <c r="B40" s="976"/>
      <c r="C40" s="994"/>
      <c r="D40" s="995"/>
      <c r="E40" s="996" t="s">
        <v>855</v>
      </c>
      <c r="F40" s="996"/>
      <c r="G40" s="996"/>
      <c r="H40" s="996"/>
      <c r="I40" s="996"/>
      <c r="J40" s="996"/>
      <c r="K40" s="996"/>
      <c r="L40" s="996"/>
      <c r="M40" s="997"/>
      <c r="N40" s="998"/>
      <c r="O40" s="964"/>
      <c r="P40" s="965"/>
      <c r="Q40" s="998"/>
      <c r="R40" s="330" t="s">
        <v>851</v>
      </c>
      <c r="S40" s="326"/>
      <c r="T40" s="326"/>
      <c r="U40" s="326"/>
      <c r="V40" s="326"/>
      <c r="W40" s="326"/>
      <c r="X40" s="326"/>
      <c r="Y40" s="353"/>
      <c r="Z40" s="969"/>
      <c r="AA40" s="969"/>
      <c r="AB40" s="969"/>
      <c r="AC40" s="972"/>
      <c r="AD40" s="973"/>
      <c r="AE40" s="973"/>
      <c r="AF40" s="973"/>
      <c r="AG40" s="966"/>
      <c r="AH40" s="972"/>
      <c r="AI40" s="973"/>
      <c r="AJ40" s="973"/>
      <c r="AK40" s="973"/>
      <c r="AL40" s="966" t="s">
        <v>264</v>
      </c>
    </row>
    <row r="41" s="350" customFormat="true" ht="14.25" hidden="false" customHeight="true" outlineLevel="0" collapsed="false">
      <c r="B41" s="976"/>
      <c r="C41" s="994"/>
      <c r="D41" s="999"/>
      <c r="E41" s="1000" t="s">
        <v>129</v>
      </c>
      <c r="F41" s="1000"/>
      <c r="G41" s="1000"/>
      <c r="H41" s="1000"/>
      <c r="I41" s="1000"/>
      <c r="J41" s="1000"/>
      <c r="K41" s="1000"/>
      <c r="L41" s="1000"/>
      <c r="M41" s="1001"/>
      <c r="N41" s="1002"/>
      <c r="O41" s="1003"/>
      <c r="P41" s="1004"/>
      <c r="Q41" s="1002"/>
      <c r="R41" s="341" t="s">
        <v>851</v>
      </c>
      <c r="S41" s="359"/>
      <c r="T41" s="359"/>
      <c r="U41" s="359"/>
      <c r="V41" s="359"/>
      <c r="W41" s="359"/>
      <c r="X41" s="359"/>
      <c r="Y41" s="340"/>
      <c r="Z41" s="1005"/>
      <c r="AA41" s="1005"/>
      <c r="AB41" s="1005"/>
      <c r="AC41" s="1006"/>
      <c r="AD41" s="403"/>
      <c r="AE41" s="403"/>
      <c r="AF41" s="403"/>
      <c r="AG41" s="1007"/>
      <c r="AH41" s="1006"/>
      <c r="AI41" s="403"/>
      <c r="AJ41" s="403"/>
      <c r="AK41" s="403"/>
      <c r="AL41" s="1007" t="s">
        <v>264</v>
      </c>
    </row>
    <row r="42" s="350" customFormat="true" ht="14.25" hidden="false" customHeight="true" outlineLevel="0" collapsed="false">
      <c r="B42" s="976"/>
      <c r="C42" s="994"/>
      <c r="D42" s="1008"/>
      <c r="E42" s="1009" t="s">
        <v>856</v>
      </c>
      <c r="F42" s="1009"/>
      <c r="G42" s="1009"/>
      <c r="H42" s="1009"/>
      <c r="I42" s="1009"/>
      <c r="J42" s="1009"/>
      <c r="K42" s="1009"/>
      <c r="L42" s="1009"/>
      <c r="M42" s="1010"/>
      <c r="N42" s="1011"/>
      <c r="O42" s="1012"/>
      <c r="P42" s="1013"/>
      <c r="Q42" s="1011"/>
      <c r="R42" s="1014" t="s">
        <v>851</v>
      </c>
      <c r="S42" s="1015"/>
      <c r="T42" s="1015"/>
      <c r="U42" s="1015"/>
      <c r="V42" s="1015"/>
      <c r="W42" s="1015"/>
      <c r="X42" s="1015"/>
      <c r="Y42" s="1016"/>
      <c r="Z42" s="1017"/>
      <c r="AA42" s="1017"/>
      <c r="AB42" s="1017"/>
      <c r="AC42" s="1018"/>
      <c r="AD42" s="1019"/>
      <c r="AE42" s="1019"/>
      <c r="AF42" s="1019"/>
      <c r="AG42" s="1020"/>
      <c r="AH42" s="1018"/>
      <c r="AI42" s="1019"/>
      <c r="AJ42" s="1019"/>
      <c r="AK42" s="1019"/>
      <c r="AL42" s="1020" t="s">
        <v>264</v>
      </c>
    </row>
    <row r="43" s="350" customFormat="true" ht="14.25" hidden="false" customHeight="true" outlineLevel="0" collapsed="false">
      <c r="B43" s="976"/>
      <c r="C43" s="994"/>
      <c r="D43" s="995"/>
      <c r="E43" s="996" t="s">
        <v>857</v>
      </c>
      <c r="F43" s="996"/>
      <c r="G43" s="996"/>
      <c r="H43" s="996"/>
      <c r="I43" s="996"/>
      <c r="J43" s="996"/>
      <c r="K43" s="996"/>
      <c r="L43" s="996"/>
      <c r="M43" s="997"/>
      <c r="N43" s="998"/>
      <c r="O43" s="964"/>
      <c r="P43" s="965"/>
      <c r="Q43" s="998"/>
      <c r="R43" s="330" t="s">
        <v>851</v>
      </c>
      <c r="S43" s="326"/>
      <c r="T43" s="326"/>
      <c r="U43" s="326"/>
      <c r="V43" s="326"/>
      <c r="W43" s="326"/>
      <c r="X43" s="326"/>
      <c r="Y43" s="353"/>
      <c r="Z43" s="969"/>
      <c r="AA43" s="969"/>
      <c r="AB43" s="969"/>
      <c r="AC43" s="972"/>
      <c r="AD43" s="973"/>
      <c r="AE43" s="973"/>
      <c r="AF43" s="973"/>
      <c r="AG43" s="966"/>
      <c r="AH43" s="972"/>
      <c r="AI43" s="973"/>
      <c r="AJ43" s="973"/>
      <c r="AK43" s="973"/>
      <c r="AL43" s="966" t="s">
        <v>264</v>
      </c>
    </row>
    <row r="44" s="350" customFormat="true" ht="14.25" hidden="false" customHeight="true" outlineLevel="0" collapsed="false">
      <c r="B44" s="976"/>
      <c r="C44" s="994"/>
      <c r="D44" s="995"/>
      <c r="E44" s="996" t="s">
        <v>858</v>
      </c>
      <c r="F44" s="996"/>
      <c r="G44" s="996"/>
      <c r="H44" s="996"/>
      <c r="I44" s="996"/>
      <c r="J44" s="996"/>
      <c r="K44" s="996"/>
      <c r="L44" s="996"/>
      <c r="M44" s="997"/>
      <c r="N44" s="998"/>
      <c r="O44" s="964"/>
      <c r="P44" s="965"/>
      <c r="Q44" s="998"/>
      <c r="R44" s="330" t="s">
        <v>851</v>
      </c>
      <c r="S44" s="326"/>
      <c r="T44" s="326"/>
      <c r="U44" s="326"/>
      <c r="V44" s="326"/>
      <c r="W44" s="326"/>
      <c r="X44" s="326"/>
      <c r="Y44" s="353"/>
      <c r="Z44" s="969"/>
      <c r="AA44" s="969"/>
      <c r="AB44" s="969"/>
      <c r="AC44" s="972"/>
      <c r="AD44" s="973"/>
      <c r="AE44" s="973"/>
      <c r="AF44" s="973"/>
      <c r="AG44" s="966"/>
      <c r="AH44" s="972"/>
      <c r="AI44" s="973"/>
      <c r="AJ44" s="973"/>
      <c r="AK44" s="973"/>
      <c r="AL44" s="966" t="s">
        <v>264</v>
      </c>
    </row>
    <row r="45" s="350" customFormat="true" ht="14.25" hidden="false" customHeight="true" outlineLevel="0" collapsed="false">
      <c r="B45" s="976"/>
      <c r="C45" s="994"/>
      <c r="D45" s="995"/>
      <c r="E45" s="996" t="s">
        <v>859</v>
      </c>
      <c r="F45" s="996"/>
      <c r="G45" s="996"/>
      <c r="H45" s="996"/>
      <c r="I45" s="996"/>
      <c r="J45" s="996"/>
      <c r="K45" s="996"/>
      <c r="L45" s="996"/>
      <c r="M45" s="997"/>
      <c r="N45" s="998"/>
      <c r="O45" s="964"/>
      <c r="P45" s="965"/>
      <c r="Q45" s="998"/>
      <c r="R45" s="330" t="s">
        <v>851</v>
      </c>
      <c r="S45" s="326"/>
      <c r="T45" s="326"/>
      <c r="U45" s="326"/>
      <c r="V45" s="326"/>
      <c r="W45" s="326"/>
      <c r="X45" s="326"/>
      <c r="Y45" s="353"/>
      <c r="Z45" s="969"/>
      <c r="AA45" s="969"/>
      <c r="AB45" s="969"/>
      <c r="AC45" s="972"/>
      <c r="AD45" s="973"/>
      <c r="AE45" s="973"/>
      <c r="AF45" s="973"/>
      <c r="AG45" s="966"/>
      <c r="AH45" s="972"/>
      <c r="AI45" s="973"/>
      <c r="AJ45" s="973"/>
      <c r="AK45" s="973"/>
      <c r="AL45" s="966" t="s">
        <v>264</v>
      </c>
    </row>
    <row r="46" s="350" customFormat="true" ht="14.25" hidden="false" customHeight="true" outlineLevel="0" collapsed="false">
      <c r="B46" s="976"/>
      <c r="C46" s="994"/>
      <c r="D46" s="995"/>
      <c r="E46" s="996" t="s">
        <v>860</v>
      </c>
      <c r="F46" s="996"/>
      <c r="G46" s="996"/>
      <c r="H46" s="996"/>
      <c r="I46" s="996"/>
      <c r="J46" s="996"/>
      <c r="K46" s="996"/>
      <c r="L46" s="996"/>
      <c r="M46" s="997"/>
      <c r="N46" s="998"/>
      <c r="O46" s="964"/>
      <c r="P46" s="965"/>
      <c r="Q46" s="998"/>
      <c r="R46" s="330" t="s">
        <v>851</v>
      </c>
      <c r="S46" s="326"/>
      <c r="T46" s="326"/>
      <c r="U46" s="326"/>
      <c r="V46" s="326"/>
      <c r="W46" s="326"/>
      <c r="X46" s="326"/>
      <c r="Y46" s="353"/>
      <c r="Z46" s="969"/>
      <c r="AA46" s="969"/>
      <c r="AB46" s="969"/>
      <c r="AC46" s="972"/>
      <c r="AD46" s="973"/>
      <c r="AE46" s="973"/>
      <c r="AF46" s="973"/>
      <c r="AG46" s="966"/>
      <c r="AH46" s="972"/>
      <c r="AI46" s="973"/>
      <c r="AJ46" s="973"/>
      <c r="AK46" s="973"/>
      <c r="AL46" s="966" t="s">
        <v>264</v>
      </c>
    </row>
    <row r="47" s="350" customFormat="true" ht="14.25" hidden="false" customHeight="true" outlineLevel="0" collapsed="false">
      <c r="B47" s="976"/>
      <c r="C47" s="994"/>
      <c r="D47" s="995"/>
      <c r="E47" s="996" t="s">
        <v>130</v>
      </c>
      <c r="F47" s="996"/>
      <c r="G47" s="996"/>
      <c r="H47" s="996"/>
      <c r="I47" s="996"/>
      <c r="J47" s="996"/>
      <c r="K47" s="996"/>
      <c r="L47" s="996"/>
      <c r="M47" s="997"/>
      <c r="N47" s="998"/>
      <c r="O47" s="964"/>
      <c r="P47" s="965"/>
      <c r="Q47" s="998"/>
      <c r="R47" s="330" t="s">
        <v>851</v>
      </c>
      <c r="S47" s="326"/>
      <c r="T47" s="326"/>
      <c r="U47" s="326"/>
      <c r="V47" s="326"/>
      <c r="W47" s="326"/>
      <c r="X47" s="326"/>
      <c r="Y47" s="353"/>
      <c r="Z47" s="969"/>
      <c r="AA47" s="969"/>
      <c r="AB47" s="969"/>
      <c r="AC47" s="972"/>
      <c r="AD47" s="973"/>
      <c r="AE47" s="973"/>
      <c r="AF47" s="973"/>
      <c r="AG47" s="966"/>
      <c r="AH47" s="972"/>
      <c r="AI47" s="973"/>
      <c r="AJ47" s="973"/>
      <c r="AK47" s="973"/>
      <c r="AL47" s="966" t="s">
        <v>264</v>
      </c>
    </row>
    <row r="48" s="350" customFormat="true" ht="14.25" hidden="false" customHeight="true" outlineLevel="0" collapsed="false">
      <c r="B48" s="326" t="s">
        <v>861</v>
      </c>
      <c r="C48" s="326"/>
      <c r="D48" s="326"/>
      <c r="E48" s="326"/>
      <c r="F48" s="326"/>
      <c r="G48" s="326"/>
      <c r="H48" s="326"/>
      <c r="I48" s="326"/>
      <c r="J48" s="326"/>
      <c r="K48" s="326"/>
      <c r="L48" s="1021"/>
      <c r="M48" s="1022"/>
      <c r="N48" s="1022"/>
      <c r="O48" s="1022"/>
      <c r="P48" s="1022"/>
      <c r="Q48" s="1022"/>
      <c r="R48" s="1023"/>
      <c r="S48" s="1023"/>
      <c r="T48" s="1023"/>
      <c r="U48" s="1024"/>
      <c r="V48" s="353"/>
      <c r="W48" s="329"/>
      <c r="X48" s="330"/>
      <c r="Y48" s="329"/>
      <c r="Z48" s="969"/>
      <c r="AA48" s="969"/>
      <c r="AB48" s="969"/>
      <c r="AC48" s="973"/>
      <c r="AD48" s="973"/>
      <c r="AE48" s="973"/>
      <c r="AF48" s="973"/>
      <c r="AG48" s="973"/>
      <c r="AH48" s="1025"/>
      <c r="AI48" s="973"/>
      <c r="AJ48" s="973"/>
      <c r="AK48" s="973"/>
      <c r="AL48" s="966"/>
    </row>
    <row r="49" s="350" customFormat="true" ht="14.25" hidden="false" customHeight="true" outlineLevel="0" collapsed="false">
      <c r="B49" s="353" t="s">
        <v>862</v>
      </c>
      <c r="C49" s="353"/>
      <c r="D49" s="353"/>
      <c r="E49" s="353"/>
      <c r="F49" s="353"/>
      <c r="G49" s="353"/>
      <c r="H49" s="353"/>
      <c r="I49" s="353"/>
      <c r="J49" s="353"/>
      <c r="K49" s="353"/>
      <c r="L49" s="1026"/>
      <c r="M49" s="965"/>
      <c r="N49" s="965"/>
      <c r="O49" s="965"/>
      <c r="P49" s="965"/>
      <c r="Q49" s="965"/>
      <c r="R49" s="329"/>
      <c r="S49" s="329"/>
      <c r="T49" s="329"/>
      <c r="U49" s="329"/>
      <c r="V49" s="298"/>
      <c r="W49" s="298"/>
      <c r="X49" s="298"/>
      <c r="Y49" s="298"/>
      <c r="Z49" s="1027"/>
      <c r="AA49" s="1027"/>
      <c r="AB49" s="1027"/>
      <c r="AC49" s="402"/>
      <c r="AD49" s="402"/>
      <c r="AE49" s="402"/>
      <c r="AF49" s="402"/>
      <c r="AG49" s="402"/>
      <c r="AH49" s="989"/>
      <c r="AI49" s="402"/>
      <c r="AJ49" s="402"/>
      <c r="AK49" s="402"/>
      <c r="AL49" s="412"/>
    </row>
    <row r="50" s="350" customFormat="true" ht="14.25" hidden="false" customHeight="true" outlineLevel="0" collapsed="false">
      <c r="B50" s="1028" t="s">
        <v>133</v>
      </c>
      <c r="C50" s="1028"/>
      <c r="D50" s="1028"/>
      <c r="E50" s="1028"/>
      <c r="F50" s="1028"/>
      <c r="G50" s="1028"/>
      <c r="H50" s="1028"/>
      <c r="I50" s="1028"/>
      <c r="J50" s="1028"/>
      <c r="K50" s="1028"/>
      <c r="L50" s="1021"/>
      <c r="M50" s="1022"/>
      <c r="N50" s="1022"/>
      <c r="O50" s="1022"/>
      <c r="P50" s="1022"/>
      <c r="Q50" s="1022"/>
      <c r="R50" s="1023"/>
      <c r="S50" s="1023"/>
      <c r="T50" s="1023"/>
      <c r="U50" s="1024"/>
      <c r="V50" s="353" t="s">
        <v>134</v>
      </c>
      <c r="W50" s="329"/>
      <c r="X50" s="329"/>
      <c r="Y50" s="329"/>
      <c r="Z50" s="969"/>
      <c r="AA50" s="969"/>
      <c r="AB50" s="969"/>
      <c r="AC50" s="973"/>
      <c r="AD50" s="973"/>
      <c r="AE50" s="973"/>
      <c r="AF50" s="973"/>
      <c r="AG50" s="973"/>
      <c r="AH50" s="1025"/>
      <c r="AI50" s="973"/>
      <c r="AJ50" s="973"/>
      <c r="AK50" s="973"/>
      <c r="AL50" s="966"/>
    </row>
    <row r="51" s="350" customFormat="true" ht="14.25" hidden="false" customHeight="true" outlineLevel="0" collapsed="false">
      <c r="B51" s="962" t="s">
        <v>135</v>
      </c>
      <c r="C51" s="962"/>
      <c r="D51" s="962"/>
      <c r="E51" s="962"/>
      <c r="F51" s="962"/>
      <c r="G51" s="962"/>
      <c r="H51" s="962"/>
      <c r="I51" s="962"/>
      <c r="J51" s="962"/>
      <c r="K51" s="962"/>
      <c r="L51" s="1029"/>
      <c r="M51" s="965"/>
      <c r="N51" s="965"/>
      <c r="O51" s="965"/>
      <c r="P51" s="965"/>
      <c r="Q51" s="965"/>
      <c r="R51" s="329"/>
      <c r="S51" s="329"/>
      <c r="T51" s="329"/>
      <c r="U51" s="329"/>
      <c r="V51" s="329"/>
      <c r="W51" s="332"/>
      <c r="X51" s="332"/>
      <c r="Y51" s="332"/>
      <c r="Z51" s="1005"/>
      <c r="AA51" s="1005"/>
      <c r="AB51" s="1005"/>
      <c r="AC51" s="403"/>
      <c r="AD51" s="403"/>
      <c r="AE51" s="403"/>
      <c r="AF51" s="403"/>
      <c r="AG51" s="403"/>
      <c r="AH51" s="983"/>
      <c r="AI51" s="403"/>
      <c r="AJ51" s="403"/>
      <c r="AK51" s="403"/>
      <c r="AL51" s="1007"/>
    </row>
    <row r="52" s="350" customFormat="true" ht="14.25" hidden="false" customHeight="true" outlineLevel="0" collapsed="false">
      <c r="B52" s="1030" t="s">
        <v>136</v>
      </c>
      <c r="C52" s="1030"/>
      <c r="D52" s="1030"/>
      <c r="E52" s="1030"/>
      <c r="F52" s="1030"/>
      <c r="G52" s="1030"/>
      <c r="H52" s="1030"/>
      <c r="I52" s="1030"/>
      <c r="J52" s="1030"/>
      <c r="K52" s="1030"/>
      <c r="L52" s="1030"/>
      <c r="M52" s="1030"/>
      <c r="N52" s="1030"/>
      <c r="O52" s="1031"/>
      <c r="P52" s="1032"/>
      <c r="Q52" s="1033"/>
      <c r="R52" s="1033"/>
      <c r="S52" s="1033"/>
      <c r="T52" s="1033"/>
      <c r="U52" s="1034"/>
      <c r="V52" s="353"/>
      <c r="W52" s="329"/>
      <c r="X52" s="329"/>
      <c r="Y52" s="329"/>
      <c r="Z52" s="969"/>
      <c r="AA52" s="969"/>
      <c r="AB52" s="969"/>
      <c r="AC52" s="973"/>
      <c r="AD52" s="973"/>
      <c r="AE52" s="973"/>
      <c r="AF52" s="973"/>
      <c r="AG52" s="973"/>
      <c r="AH52" s="1025"/>
      <c r="AI52" s="973"/>
      <c r="AJ52" s="973"/>
      <c r="AK52" s="973"/>
      <c r="AL52" s="966"/>
    </row>
    <row r="53" s="350" customFormat="true" ht="14.25" hidden="false" customHeight="true" outlineLevel="0" collapsed="false">
      <c r="B53" s="946" t="s">
        <v>137</v>
      </c>
      <c r="C53" s="979" t="s">
        <v>138</v>
      </c>
      <c r="D53" s="979"/>
      <c r="E53" s="979"/>
      <c r="F53" s="979"/>
      <c r="G53" s="979"/>
      <c r="H53" s="979"/>
      <c r="I53" s="979"/>
      <c r="J53" s="979"/>
      <c r="K53" s="979"/>
      <c r="L53" s="979"/>
      <c r="M53" s="979"/>
      <c r="N53" s="979"/>
      <c r="O53" s="979"/>
      <c r="P53" s="979"/>
      <c r="Q53" s="979"/>
      <c r="R53" s="979"/>
      <c r="S53" s="979"/>
      <c r="T53" s="979"/>
      <c r="U53" s="979" t="s">
        <v>139</v>
      </c>
      <c r="V53" s="979"/>
      <c r="W53" s="979"/>
      <c r="X53" s="979"/>
      <c r="Y53" s="979"/>
      <c r="Z53" s="979"/>
      <c r="AA53" s="979"/>
      <c r="AB53" s="979"/>
      <c r="AC53" s="979"/>
      <c r="AD53" s="979"/>
      <c r="AE53" s="979"/>
      <c r="AF53" s="979"/>
      <c r="AG53" s="979"/>
      <c r="AH53" s="979"/>
      <c r="AI53" s="979"/>
      <c r="AJ53" s="979"/>
      <c r="AK53" s="979"/>
      <c r="AL53" s="979"/>
    </row>
    <row r="54" s="350" customFormat="true" ht="13.8" hidden="false" customHeight="false" outlineLevel="0" collapsed="false">
      <c r="B54" s="946"/>
      <c r="C54" s="979"/>
      <c r="D54" s="979"/>
      <c r="E54" s="979"/>
      <c r="F54" s="979"/>
      <c r="G54" s="979"/>
      <c r="H54" s="979"/>
      <c r="I54" s="979"/>
      <c r="J54" s="979"/>
      <c r="K54" s="979"/>
      <c r="L54" s="979"/>
      <c r="M54" s="979"/>
      <c r="N54" s="979"/>
      <c r="O54" s="979"/>
      <c r="P54" s="979"/>
      <c r="Q54" s="979"/>
      <c r="R54" s="979"/>
      <c r="S54" s="979"/>
      <c r="T54" s="979"/>
      <c r="U54" s="979"/>
      <c r="V54" s="979"/>
      <c r="W54" s="979"/>
      <c r="X54" s="979"/>
      <c r="Y54" s="979"/>
      <c r="Z54" s="979"/>
      <c r="AA54" s="979"/>
      <c r="AB54" s="979"/>
      <c r="AC54" s="979"/>
      <c r="AD54" s="979"/>
      <c r="AE54" s="979"/>
      <c r="AF54" s="979"/>
      <c r="AG54" s="979"/>
      <c r="AH54" s="979"/>
      <c r="AI54" s="979"/>
      <c r="AJ54" s="979"/>
      <c r="AK54" s="979"/>
      <c r="AL54" s="979"/>
    </row>
    <row r="55" s="350" customFormat="true" ht="13.8" hidden="false" customHeight="false" outlineLevel="0" collapsed="false">
      <c r="B55" s="946"/>
      <c r="C55" s="979"/>
      <c r="D55" s="979"/>
      <c r="E55" s="979"/>
      <c r="F55" s="979"/>
      <c r="G55" s="979"/>
      <c r="H55" s="979"/>
      <c r="I55" s="979"/>
      <c r="J55" s="979"/>
      <c r="K55" s="979"/>
      <c r="L55" s="979"/>
      <c r="M55" s="979"/>
      <c r="N55" s="979"/>
      <c r="O55" s="979"/>
      <c r="P55" s="979"/>
      <c r="Q55" s="979"/>
      <c r="R55" s="979"/>
      <c r="S55" s="979"/>
      <c r="T55" s="979"/>
      <c r="U55" s="979"/>
      <c r="V55" s="979"/>
      <c r="W55" s="979"/>
      <c r="X55" s="979"/>
      <c r="Y55" s="979"/>
      <c r="Z55" s="979"/>
      <c r="AA55" s="979"/>
      <c r="AB55" s="979"/>
      <c r="AC55" s="979"/>
      <c r="AD55" s="979"/>
      <c r="AE55" s="979"/>
      <c r="AF55" s="979"/>
      <c r="AG55" s="979"/>
      <c r="AH55" s="979"/>
      <c r="AI55" s="979"/>
      <c r="AJ55" s="979"/>
      <c r="AK55" s="979"/>
      <c r="AL55" s="979"/>
    </row>
    <row r="56" s="350" customFormat="true" ht="13.8" hidden="false" customHeight="false" outlineLevel="0" collapsed="false">
      <c r="B56" s="946"/>
      <c r="C56" s="979"/>
      <c r="D56" s="979"/>
      <c r="E56" s="979"/>
      <c r="F56" s="979"/>
      <c r="G56" s="979"/>
      <c r="H56" s="979"/>
      <c r="I56" s="979"/>
      <c r="J56" s="979"/>
      <c r="K56" s="979"/>
      <c r="L56" s="979"/>
      <c r="M56" s="979"/>
      <c r="N56" s="979"/>
      <c r="O56" s="979"/>
      <c r="P56" s="979"/>
      <c r="Q56" s="979"/>
      <c r="R56" s="979"/>
      <c r="S56" s="979"/>
      <c r="T56" s="979"/>
      <c r="U56" s="979"/>
      <c r="V56" s="979"/>
      <c r="W56" s="979"/>
      <c r="X56" s="979"/>
      <c r="Y56" s="979"/>
      <c r="Z56" s="979"/>
      <c r="AA56" s="979"/>
      <c r="AB56" s="979"/>
      <c r="AC56" s="979"/>
      <c r="AD56" s="979"/>
      <c r="AE56" s="979"/>
      <c r="AF56" s="979"/>
      <c r="AG56" s="979"/>
      <c r="AH56" s="979"/>
      <c r="AI56" s="979"/>
      <c r="AJ56" s="979"/>
      <c r="AK56" s="979"/>
      <c r="AL56" s="979"/>
    </row>
    <row r="57" s="350" customFormat="true" ht="13.8" hidden="false" customHeight="false" outlineLevel="0" collapsed="false">
      <c r="B57" s="946"/>
      <c r="C57" s="979"/>
      <c r="D57" s="979"/>
      <c r="E57" s="979"/>
      <c r="F57" s="979"/>
      <c r="G57" s="979"/>
      <c r="H57" s="979"/>
      <c r="I57" s="979"/>
      <c r="J57" s="979"/>
      <c r="K57" s="979"/>
      <c r="L57" s="979"/>
      <c r="M57" s="979"/>
      <c r="N57" s="979"/>
      <c r="O57" s="979"/>
      <c r="P57" s="979"/>
      <c r="Q57" s="979"/>
      <c r="R57" s="979"/>
      <c r="S57" s="979"/>
      <c r="T57" s="979"/>
      <c r="U57" s="979"/>
      <c r="V57" s="979"/>
      <c r="W57" s="979"/>
      <c r="X57" s="979"/>
      <c r="Y57" s="979"/>
      <c r="Z57" s="979"/>
      <c r="AA57" s="979"/>
      <c r="AB57" s="979"/>
      <c r="AC57" s="979"/>
      <c r="AD57" s="979"/>
      <c r="AE57" s="979"/>
      <c r="AF57" s="979"/>
      <c r="AG57" s="979"/>
      <c r="AH57" s="979"/>
      <c r="AI57" s="979"/>
      <c r="AJ57" s="979"/>
      <c r="AK57" s="979"/>
      <c r="AL57" s="979"/>
    </row>
    <row r="58" s="350" customFormat="true" ht="14.25" hidden="false" customHeight="true" outlineLevel="0" collapsed="false">
      <c r="B58" s="345" t="s">
        <v>140</v>
      </c>
      <c r="C58" s="345"/>
      <c r="D58" s="345"/>
      <c r="E58" s="345"/>
      <c r="F58" s="345"/>
      <c r="G58" s="1028" t="s">
        <v>141</v>
      </c>
      <c r="H58" s="1028"/>
      <c r="I58" s="1028"/>
      <c r="J58" s="1028"/>
      <c r="K58" s="1028"/>
      <c r="L58" s="1028"/>
      <c r="M58" s="1028"/>
      <c r="N58" s="1028"/>
      <c r="O58" s="1028"/>
      <c r="P58" s="1028"/>
      <c r="Q58" s="1028"/>
      <c r="R58" s="1028"/>
      <c r="S58" s="1028"/>
      <c r="T58" s="1028"/>
      <c r="U58" s="1028"/>
      <c r="V58" s="1028"/>
      <c r="W58" s="1028"/>
      <c r="X58" s="1028"/>
      <c r="Y58" s="1028"/>
      <c r="Z58" s="1028"/>
      <c r="AA58" s="1028"/>
      <c r="AB58" s="1028"/>
      <c r="AC58" s="1028"/>
      <c r="AD58" s="1028"/>
      <c r="AE58" s="1028"/>
      <c r="AF58" s="1028"/>
      <c r="AG58" s="1028"/>
      <c r="AH58" s="1028"/>
      <c r="AI58" s="1028"/>
      <c r="AJ58" s="1028"/>
      <c r="AK58" s="1028"/>
      <c r="AL58" s="1028"/>
    </row>
    <row r="59" customFormat="false" ht="13.8" hidden="false" customHeight="false" outlineLevel="0" collapsed="false"/>
    <row r="60" customFormat="false" ht="13.8" hidden="false" customHeight="false" outlineLevel="0" collapsed="false">
      <c r="B60" s="401" t="s">
        <v>142</v>
      </c>
    </row>
    <row r="61" customFormat="false" ht="13.8" hidden="false" customHeight="false" outlineLevel="0" collapsed="false">
      <c r="B61" s="401" t="s">
        <v>143</v>
      </c>
    </row>
    <row r="62" customFormat="false" ht="13.8" hidden="false" customHeight="false" outlineLevel="0" collapsed="false">
      <c r="B62" s="401" t="s">
        <v>144</v>
      </c>
    </row>
    <row r="63" customFormat="false" ht="13.8" hidden="false" customHeight="false" outlineLevel="0" collapsed="false">
      <c r="B63" s="401" t="s">
        <v>863</v>
      </c>
    </row>
    <row r="64" customFormat="false" ht="13.8" hidden="false" customHeight="false" outlineLevel="0" collapsed="false">
      <c r="B64" s="401" t="s">
        <v>146</v>
      </c>
    </row>
    <row r="65" customFormat="false" ht="13.8" hidden="false" customHeight="false" outlineLevel="0" collapsed="false">
      <c r="B65" s="401" t="s">
        <v>864</v>
      </c>
    </row>
    <row r="66" s="350" customFormat="true" ht="13.8" hidden="false" customHeight="false" outlineLevel="0" collapsed="false">
      <c r="B66" s="401" t="s">
        <v>865</v>
      </c>
      <c r="AO66" s="401"/>
    </row>
    <row r="67" customFormat="false" ht="13.8" hidden="false" customHeight="false" outlineLevel="0" collapsed="false">
      <c r="B67" s="401" t="s">
        <v>866</v>
      </c>
    </row>
    <row r="68" customFormat="false" ht="13.8" hidden="false" customHeight="false" outlineLevel="0" collapsed="false">
      <c r="B68" s="401" t="s">
        <v>867</v>
      </c>
    </row>
    <row r="69" customFormat="false" ht="13.8" hidden="false" customHeight="false" outlineLevel="0" collapsed="false">
      <c r="B69" s="401" t="s">
        <v>868</v>
      </c>
    </row>
    <row r="70" customFormat="false" ht="13.8" hidden="false" customHeight="false" outlineLevel="0" collapsed="false">
      <c r="B70" s="401" t="s">
        <v>869</v>
      </c>
    </row>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2.75" hidden="false" customHeight="true" outlineLevel="0" collapsed="false">
      <c r="B84" s="1035"/>
    </row>
    <row r="85" customFormat="false" ht="12.75" hidden="false" customHeight="true" outlineLevel="0" collapsed="false">
      <c r="B85" s="1035" t="s">
        <v>153</v>
      </c>
    </row>
    <row r="86" customFormat="false" ht="12.75" hidden="false" customHeight="true" outlineLevel="0" collapsed="false">
      <c r="B86" s="1035" t="s">
        <v>154</v>
      </c>
    </row>
    <row r="87" customFormat="false" ht="12.75" hidden="false" customHeight="true" outlineLevel="0" collapsed="false">
      <c r="B87" s="1035" t="s">
        <v>155</v>
      </c>
    </row>
    <row r="88" customFormat="false" ht="12.75" hidden="false" customHeight="true" outlineLevel="0" collapsed="false">
      <c r="B88" s="1035" t="s">
        <v>156</v>
      </c>
    </row>
    <row r="89" customFormat="false" ht="12.75" hidden="false" customHeight="true" outlineLevel="0" collapsed="false">
      <c r="B89" s="1035" t="s">
        <v>157</v>
      </c>
    </row>
    <row r="90" customFormat="false" ht="12.75" hidden="false" customHeight="true" outlineLevel="0" collapsed="false">
      <c r="B90" s="1035" t="s">
        <v>158</v>
      </c>
    </row>
    <row r="91" customFormat="false" ht="12.75" hidden="false" customHeight="true" outlineLevel="0" collapsed="false">
      <c r="B91" s="1035" t="s">
        <v>159</v>
      </c>
    </row>
    <row r="92" customFormat="false" ht="12.75" hidden="false" customHeight="true" outlineLevel="0" collapsed="false">
      <c r="B92" s="1035" t="s">
        <v>160</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AG61"/>
  <sheetViews>
    <sheetView showFormulas="false" showGridLines="true" showRowColHeaders="true" showZeros="true" rightToLeft="false" tabSelected="false" showOutlineSymbols="true" defaultGridColor="true" view="pageBreakPreview" topLeftCell="A28" colorId="64" zoomScale="100" zoomScaleNormal="100" zoomScalePageLayoutView="100" workbookViewId="0">
      <selection pane="topLeft" activeCell="H56" activeCellId="0" sqref="H56"/>
    </sheetView>
  </sheetViews>
  <sheetFormatPr defaultColWidth="8.89453125" defaultRowHeight="12.75" customHeight="false" zeroHeight="false" outlineLevelRow="0" outlineLevelCol="0"/>
  <cols>
    <col collapsed="false" customWidth="true" hidden="false" outlineLevel="0" max="2" min="1" style="156" width="4.22"/>
    <col collapsed="false" customWidth="true" hidden="false" outlineLevel="0" max="3" min="3" style="156" width="25"/>
    <col collapsed="false" customWidth="true" hidden="false" outlineLevel="0" max="4" min="4" style="156" width="4.89"/>
    <col collapsed="false" customWidth="true" hidden="false" outlineLevel="0" max="5" min="5" style="156" width="41.66"/>
    <col collapsed="false" customWidth="true" hidden="false" outlineLevel="0" max="6" min="6" style="156" width="4.89"/>
    <col collapsed="false" customWidth="true" hidden="false" outlineLevel="0" max="7" min="7" style="156" width="19.66"/>
    <col collapsed="false" customWidth="true" hidden="false" outlineLevel="0" max="8" min="8" style="156" width="33.89"/>
    <col collapsed="false" customWidth="true" hidden="false" outlineLevel="0" max="10" min="9" style="156" width="4.89"/>
    <col collapsed="false" customWidth="true" hidden="false" outlineLevel="0" max="11" min="11" style="156" width="7.78"/>
    <col collapsed="false" customWidth="true" hidden="false" outlineLevel="0" max="13" min="12" style="156" width="4.89"/>
    <col collapsed="false" customWidth="true" hidden="false" outlineLevel="0" max="14" min="14" style="156" width="6.78"/>
    <col collapsed="false" customWidth="true" hidden="false" outlineLevel="0" max="32" min="15" style="156" width="4.89"/>
    <col collapsed="false" customWidth="true" hidden="false" outlineLevel="0" max="33" min="33" style="156" width="12"/>
    <col collapsed="false" customWidth="false" hidden="false" outlineLevel="0" max="267" min="34" style="156" width="8.89"/>
    <col collapsed="false" customWidth="true" hidden="false" outlineLevel="0" max="268" min="268" style="156" width="4.22"/>
    <col collapsed="false" customWidth="true" hidden="false" outlineLevel="0" max="269" min="269" style="156" width="25"/>
    <col collapsed="false" customWidth="true" hidden="false" outlineLevel="0" max="270" min="270" style="156" width="41.66"/>
    <col collapsed="false" customWidth="true" hidden="false" outlineLevel="0" max="271" min="271" style="156" width="19.66"/>
    <col collapsed="false" customWidth="true" hidden="false" outlineLevel="0" max="272" min="272" style="156" width="33.89"/>
    <col collapsed="false" customWidth="true" hidden="false" outlineLevel="0" max="273" min="273" style="156" width="25"/>
    <col collapsed="false" customWidth="true" hidden="false" outlineLevel="0" max="274" min="274" style="156" width="13.66"/>
    <col collapsed="false" customWidth="true" hidden="false" outlineLevel="0" max="288" min="275" style="156" width="4.89"/>
    <col collapsed="false" customWidth="true" hidden="false" outlineLevel="0" max="289" min="289" style="156" width="12"/>
    <col collapsed="false" customWidth="false" hidden="false" outlineLevel="0" max="523" min="290" style="156" width="8.89"/>
    <col collapsed="false" customWidth="true" hidden="false" outlineLevel="0" max="524" min="524" style="156" width="4.22"/>
    <col collapsed="false" customWidth="true" hidden="false" outlineLevel="0" max="525" min="525" style="156" width="25"/>
    <col collapsed="false" customWidth="true" hidden="false" outlineLevel="0" max="526" min="526" style="156" width="41.66"/>
    <col collapsed="false" customWidth="true" hidden="false" outlineLevel="0" max="527" min="527" style="156" width="19.66"/>
    <col collapsed="false" customWidth="true" hidden="false" outlineLevel="0" max="528" min="528" style="156" width="33.89"/>
    <col collapsed="false" customWidth="true" hidden="false" outlineLevel="0" max="529" min="529" style="156" width="25"/>
    <col collapsed="false" customWidth="true" hidden="false" outlineLevel="0" max="530" min="530" style="156" width="13.66"/>
    <col collapsed="false" customWidth="true" hidden="false" outlineLevel="0" max="544" min="531" style="156" width="4.89"/>
    <col collapsed="false" customWidth="true" hidden="false" outlineLevel="0" max="545" min="545" style="156" width="12"/>
    <col collapsed="false" customWidth="false" hidden="false" outlineLevel="0" max="779" min="546" style="156" width="8.89"/>
    <col collapsed="false" customWidth="true" hidden="false" outlineLevel="0" max="780" min="780" style="156" width="4.22"/>
    <col collapsed="false" customWidth="true" hidden="false" outlineLevel="0" max="781" min="781" style="156" width="25"/>
    <col collapsed="false" customWidth="true" hidden="false" outlineLevel="0" max="782" min="782" style="156" width="41.66"/>
    <col collapsed="false" customWidth="true" hidden="false" outlineLevel="0" max="783" min="783" style="156" width="19.66"/>
    <col collapsed="false" customWidth="true" hidden="false" outlineLevel="0" max="784" min="784" style="156" width="33.89"/>
    <col collapsed="false" customWidth="true" hidden="false" outlineLevel="0" max="785" min="785" style="156" width="25"/>
    <col collapsed="false" customWidth="true" hidden="false" outlineLevel="0" max="786" min="786" style="156" width="13.66"/>
    <col collapsed="false" customWidth="true" hidden="false" outlineLevel="0" max="800" min="787" style="156" width="4.89"/>
    <col collapsed="false" customWidth="true" hidden="false" outlineLevel="0" max="801" min="801" style="156" width="12"/>
    <col collapsed="false" customWidth="false" hidden="false" outlineLevel="0" max="1035" min="802" style="156" width="8.89"/>
    <col collapsed="false" customWidth="true" hidden="false" outlineLevel="0" max="1036" min="1036" style="156" width="4.22"/>
    <col collapsed="false" customWidth="true" hidden="false" outlineLevel="0" max="1037" min="1037" style="156" width="25"/>
    <col collapsed="false" customWidth="true" hidden="false" outlineLevel="0" max="1038" min="1038" style="156" width="41.66"/>
    <col collapsed="false" customWidth="true" hidden="false" outlineLevel="0" max="1039" min="1039" style="156" width="19.66"/>
    <col collapsed="false" customWidth="true" hidden="false" outlineLevel="0" max="1040" min="1040" style="156" width="33.89"/>
    <col collapsed="false" customWidth="true" hidden="false" outlineLevel="0" max="1041" min="1041" style="156" width="25"/>
    <col collapsed="false" customWidth="true" hidden="false" outlineLevel="0" max="1042" min="1042" style="156" width="13.66"/>
    <col collapsed="false" customWidth="true" hidden="false" outlineLevel="0" max="1056" min="1043" style="156" width="4.89"/>
    <col collapsed="false" customWidth="true" hidden="false" outlineLevel="0" max="1057" min="1057" style="156" width="12"/>
    <col collapsed="false" customWidth="false" hidden="false" outlineLevel="0" max="1291" min="1058" style="156" width="8.89"/>
    <col collapsed="false" customWidth="true" hidden="false" outlineLevel="0" max="1292" min="1292" style="156" width="4.22"/>
    <col collapsed="false" customWidth="true" hidden="false" outlineLevel="0" max="1293" min="1293" style="156" width="25"/>
    <col collapsed="false" customWidth="true" hidden="false" outlineLevel="0" max="1294" min="1294" style="156" width="41.66"/>
    <col collapsed="false" customWidth="true" hidden="false" outlineLevel="0" max="1295" min="1295" style="156" width="19.66"/>
    <col collapsed="false" customWidth="true" hidden="false" outlineLevel="0" max="1296" min="1296" style="156" width="33.89"/>
    <col collapsed="false" customWidth="true" hidden="false" outlineLevel="0" max="1297" min="1297" style="156" width="25"/>
    <col collapsed="false" customWidth="true" hidden="false" outlineLevel="0" max="1298" min="1298" style="156" width="13.66"/>
    <col collapsed="false" customWidth="true" hidden="false" outlineLevel="0" max="1312" min="1299" style="156" width="4.89"/>
    <col collapsed="false" customWidth="true" hidden="false" outlineLevel="0" max="1313" min="1313" style="156" width="12"/>
    <col collapsed="false" customWidth="false" hidden="false" outlineLevel="0" max="1547" min="1314" style="156" width="8.89"/>
    <col collapsed="false" customWidth="true" hidden="false" outlineLevel="0" max="1548" min="1548" style="156" width="4.22"/>
    <col collapsed="false" customWidth="true" hidden="false" outlineLevel="0" max="1549" min="1549" style="156" width="25"/>
    <col collapsed="false" customWidth="true" hidden="false" outlineLevel="0" max="1550" min="1550" style="156" width="41.66"/>
    <col collapsed="false" customWidth="true" hidden="false" outlineLevel="0" max="1551" min="1551" style="156" width="19.66"/>
    <col collapsed="false" customWidth="true" hidden="false" outlineLevel="0" max="1552" min="1552" style="156" width="33.89"/>
    <col collapsed="false" customWidth="true" hidden="false" outlineLevel="0" max="1553" min="1553" style="156" width="25"/>
    <col collapsed="false" customWidth="true" hidden="false" outlineLevel="0" max="1554" min="1554" style="156" width="13.66"/>
    <col collapsed="false" customWidth="true" hidden="false" outlineLevel="0" max="1568" min="1555" style="156" width="4.89"/>
    <col collapsed="false" customWidth="true" hidden="false" outlineLevel="0" max="1569" min="1569" style="156" width="12"/>
    <col collapsed="false" customWidth="false" hidden="false" outlineLevel="0" max="1803" min="1570" style="156" width="8.89"/>
    <col collapsed="false" customWidth="true" hidden="false" outlineLevel="0" max="1804" min="1804" style="156" width="4.22"/>
    <col collapsed="false" customWidth="true" hidden="false" outlineLevel="0" max="1805" min="1805" style="156" width="25"/>
    <col collapsed="false" customWidth="true" hidden="false" outlineLevel="0" max="1806" min="1806" style="156" width="41.66"/>
    <col collapsed="false" customWidth="true" hidden="false" outlineLevel="0" max="1807" min="1807" style="156" width="19.66"/>
    <col collapsed="false" customWidth="true" hidden="false" outlineLevel="0" max="1808" min="1808" style="156" width="33.89"/>
    <col collapsed="false" customWidth="true" hidden="false" outlineLevel="0" max="1809" min="1809" style="156" width="25"/>
    <col collapsed="false" customWidth="true" hidden="false" outlineLevel="0" max="1810" min="1810" style="156" width="13.66"/>
    <col collapsed="false" customWidth="true" hidden="false" outlineLevel="0" max="1824" min="1811" style="156" width="4.89"/>
    <col collapsed="false" customWidth="true" hidden="false" outlineLevel="0" max="1825" min="1825" style="156" width="12"/>
    <col collapsed="false" customWidth="false" hidden="false" outlineLevel="0" max="2059" min="1826" style="156" width="8.89"/>
    <col collapsed="false" customWidth="true" hidden="false" outlineLevel="0" max="2060" min="2060" style="156" width="4.22"/>
    <col collapsed="false" customWidth="true" hidden="false" outlineLevel="0" max="2061" min="2061" style="156" width="25"/>
    <col collapsed="false" customWidth="true" hidden="false" outlineLevel="0" max="2062" min="2062" style="156" width="41.66"/>
    <col collapsed="false" customWidth="true" hidden="false" outlineLevel="0" max="2063" min="2063" style="156" width="19.66"/>
    <col collapsed="false" customWidth="true" hidden="false" outlineLevel="0" max="2064" min="2064" style="156" width="33.89"/>
    <col collapsed="false" customWidth="true" hidden="false" outlineLevel="0" max="2065" min="2065" style="156" width="25"/>
    <col collapsed="false" customWidth="true" hidden="false" outlineLevel="0" max="2066" min="2066" style="156" width="13.66"/>
    <col collapsed="false" customWidth="true" hidden="false" outlineLevel="0" max="2080" min="2067" style="156" width="4.89"/>
    <col collapsed="false" customWidth="true" hidden="false" outlineLevel="0" max="2081" min="2081" style="156" width="12"/>
    <col collapsed="false" customWidth="false" hidden="false" outlineLevel="0" max="2315" min="2082" style="156" width="8.89"/>
    <col collapsed="false" customWidth="true" hidden="false" outlineLevel="0" max="2316" min="2316" style="156" width="4.22"/>
    <col collapsed="false" customWidth="true" hidden="false" outlineLevel="0" max="2317" min="2317" style="156" width="25"/>
    <col collapsed="false" customWidth="true" hidden="false" outlineLevel="0" max="2318" min="2318" style="156" width="41.66"/>
    <col collapsed="false" customWidth="true" hidden="false" outlineLevel="0" max="2319" min="2319" style="156" width="19.66"/>
    <col collapsed="false" customWidth="true" hidden="false" outlineLevel="0" max="2320" min="2320" style="156" width="33.89"/>
    <col collapsed="false" customWidth="true" hidden="false" outlineLevel="0" max="2321" min="2321" style="156" width="25"/>
    <col collapsed="false" customWidth="true" hidden="false" outlineLevel="0" max="2322" min="2322" style="156" width="13.66"/>
    <col collapsed="false" customWidth="true" hidden="false" outlineLevel="0" max="2336" min="2323" style="156" width="4.89"/>
    <col collapsed="false" customWidth="true" hidden="false" outlineLevel="0" max="2337" min="2337" style="156" width="12"/>
    <col collapsed="false" customWidth="false" hidden="false" outlineLevel="0" max="2571" min="2338" style="156" width="8.89"/>
    <col collapsed="false" customWidth="true" hidden="false" outlineLevel="0" max="2572" min="2572" style="156" width="4.22"/>
    <col collapsed="false" customWidth="true" hidden="false" outlineLevel="0" max="2573" min="2573" style="156" width="25"/>
    <col collapsed="false" customWidth="true" hidden="false" outlineLevel="0" max="2574" min="2574" style="156" width="41.66"/>
    <col collapsed="false" customWidth="true" hidden="false" outlineLevel="0" max="2575" min="2575" style="156" width="19.66"/>
    <col collapsed="false" customWidth="true" hidden="false" outlineLevel="0" max="2576" min="2576" style="156" width="33.89"/>
    <col collapsed="false" customWidth="true" hidden="false" outlineLevel="0" max="2577" min="2577" style="156" width="25"/>
    <col collapsed="false" customWidth="true" hidden="false" outlineLevel="0" max="2578" min="2578" style="156" width="13.66"/>
    <col collapsed="false" customWidth="true" hidden="false" outlineLevel="0" max="2592" min="2579" style="156" width="4.89"/>
    <col collapsed="false" customWidth="true" hidden="false" outlineLevel="0" max="2593" min="2593" style="156" width="12"/>
    <col collapsed="false" customWidth="false" hidden="false" outlineLevel="0" max="2827" min="2594" style="156" width="8.89"/>
    <col collapsed="false" customWidth="true" hidden="false" outlineLevel="0" max="2828" min="2828" style="156" width="4.22"/>
    <col collapsed="false" customWidth="true" hidden="false" outlineLevel="0" max="2829" min="2829" style="156" width="25"/>
    <col collapsed="false" customWidth="true" hidden="false" outlineLevel="0" max="2830" min="2830" style="156" width="41.66"/>
    <col collapsed="false" customWidth="true" hidden="false" outlineLevel="0" max="2831" min="2831" style="156" width="19.66"/>
    <col collapsed="false" customWidth="true" hidden="false" outlineLevel="0" max="2832" min="2832" style="156" width="33.89"/>
    <col collapsed="false" customWidth="true" hidden="false" outlineLevel="0" max="2833" min="2833" style="156" width="25"/>
    <col collapsed="false" customWidth="true" hidden="false" outlineLevel="0" max="2834" min="2834" style="156" width="13.66"/>
    <col collapsed="false" customWidth="true" hidden="false" outlineLevel="0" max="2848" min="2835" style="156" width="4.89"/>
    <col collapsed="false" customWidth="true" hidden="false" outlineLevel="0" max="2849" min="2849" style="156" width="12"/>
    <col collapsed="false" customWidth="false" hidden="false" outlineLevel="0" max="3083" min="2850" style="156" width="8.89"/>
    <col collapsed="false" customWidth="true" hidden="false" outlineLevel="0" max="3084" min="3084" style="156" width="4.22"/>
    <col collapsed="false" customWidth="true" hidden="false" outlineLevel="0" max="3085" min="3085" style="156" width="25"/>
    <col collapsed="false" customWidth="true" hidden="false" outlineLevel="0" max="3086" min="3086" style="156" width="41.66"/>
    <col collapsed="false" customWidth="true" hidden="false" outlineLevel="0" max="3087" min="3087" style="156" width="19.66"/>
    <col collapsed="false" customWidth="true" hidden="false" outlineLevel="0" max="3088" min="3088" style="156" width="33.89"/>
    <col collapsed="false" customWidth="true" hidden="false" outlineLevel="0" max="3089" min="3089" style="156" width="25"/>
    <col collapsed="false" customWidth="true" hidden="false" outlineLevel="0" max="3090" min="3090" style="156" width="13.66"/>
    <col collapsed="false" customWidth="true" hidden="false" outlineLevel="0" max="3104" min="3091" style="156" width="4.89"/>
    <col collapsed="false" customWidth="true" hidden="false" outlineLevel="0" max="3105" min="3105" style="156" width="12"/>
    <col collapsed="false" customWidth="false" hidden="false" outlineLevel="0" max="3339" min="3106" style="156" width="8.89"/>
    <col collapsed="false" customWidth="true" hidden="false" outlineLevel="0" max="3340" min="3340" style="156" width="4.22"/>
    <col collapsed="false" customWidth="true" hidden="false" outlineLevel="0" max="3341" min="3341" style="156" width="25"/>
    <col collapsed="false" customWidth="true" hidden="false" outlineLevel="0" max="3342" min="3342" style="156" width="41.66"/>
    <col collapsed="false" customWidth="true" hidden="false" outlineLevel="0" max="3343" min="3343" style="156" width="19.66"/>
    <col collapsed="false" customWidth="true" hidden="false" outlineLevel="0" max="3344" min="3344" style="156" width="33.89"/>
    <col collapsed="false" customWidth="true" hidden="false" outlineLevel="0" max="3345" min="3345" style="156" width="25"/>
    <col collapsed="false" customWidth="true" hidden="false" outlineLevel="0" max="3346" min="3346" style="156" width="13.66"/>
    <col collapsed="false" customWidth="true" hidden="false" outlineLevel="0" max="3360" min="3347" style="156" width="4.89"/>
    <col collapsed="false" customWidth="true" hidden="false" outlineLevel="0" max="3361" min="3361" style="156" width="12"/>
    <col collapsed="false" customWidth="false" hidden="false" outlineLevel="0" max="3595" min="3362" style="156" width="8.89"/>
    <col collapsed="false" customWidth="true" hidden="false" outlineLevel="0" max="3596" min="3596" style="156" width="4.22"/>
    <col collapsed="false" customWidth="true" hidden="false" outlineLevel="0" max="3597" min="3597" style="156" width="25"/>
    <col collapsed="false" customWidth="true" hidden="false" outlineLevel="0" max="3598" min="3598" style="156" width="41.66"/>
    <col collapsed="false" customWidth="true" hidden="false" outlineLevel="0" max="3599" min="3599" style="156" width="19.66"/>
    <col collapsed="false" customWidth="true" hidden="false" outlineLevel="0" max="3600" min="3600" style="156" width="33.89"/>
    <col collapsed="false" customWidth="true" hidden="false" outlineLevel="0" max="3601" min="3601" style="156" width="25"/>
    <col collapsed="false" customWidth="true" hidden="false" outlineLevel="0" max="3602" min="3602" style="156" width="13.66"/>
    <col collapsed="false" customWidth="true" hidden="false" outlineLevel="0" max="3616" min="3603" style="156" width="4.89"/>
    <col collapsed="false" customWidth="true" hidden="false" outlineLevel="0" max="3617" min="3617" style="156" width="12"/>
    <col collapsed="false" customWidth="false" hidden="false" outlineLevel="0" max="3851" min="3618" style="156" width="8.89"/>
    <col collapsed="false" customWidth="true" hidden="false" outlineLevel="0" max="3852" min="3852" style="156" width="4.22"/>
    <col collapsed="false" customWidth="true" hidden="false" outlineLevel="0" max="3853" min="3853" style="156" width="25"/>
    <col collapsed="false" customWidth="true" hidden="false" outlineLevel="0" max="3854" min="3854" style="156" width="41.66"/>
    <col collapsed="false" customWidth="true" hidden="false" outlineLevel="0" max="3855" min="3855" style="156" width="19.66"/>
    <col collapsed="false" customWidth="true" hidden="false" outlineLevel="0" max="3856" min="3856" style="156" width="33.89"/>
    <col collapsed="false" customWidth="true" hidden="false" outlineLevel="0" max="3857" min="3857" style="156" width="25"/>
    <col collapsed="false" customWidth="true" hidden="false" outlineLevel="0" max="3858" min="3858" style="156" width="13.66"/>
    <col collapsed="false" customWidth="true" hidden="false" outlineLevel="0" max="3872" min="3859" style="156" width="4.89"/>
    <col collapsed="false" customWidth="true" hidden="false" outlineLevel="0" max="3873" min="3873" style="156" width="12"/>
    <col collapsed="false" customWidth="false" hidden="false" outlineLevel="0" max="4107" min="3874" style="156" width="8.89"/>
    <col collapsed="false" customWidth="true" hidden="false" outlineLevel="0" max="4108" min="4108" style="156" width="4.22"/>
    <col collapsed="false" customWidth="true" hidden="false" outlineLevel="0" max="4109" min="4109" style="156" width="25"/>
    <col collapsed="false" customWidth="true" hidden="false" outlineLevel="0" max="4110" min="4110" style="156" width="41.66"/>
    <col collapsed="false" customWidth="true" hidden="false" outlineLevel="0" max="4111" min="4111" style="156" width="19.66"/>
    <col collapsed="false" customWidth="true" hidden="false" outlineLevel="0" max="4112" min="4112" style="156" width="33.89"/>
    <col collapsed="false" customWidth="true" hidden="false" outlineLevel="0" max="4113" min="4113" style="156" width="25"/>
    <col collapsed="false" customWidth="true" hidden="false" outlineLevel="0" max="4114" min="4114" style="156" width="13.66"/>
    <col collapsed="false" customWidth="true" hidden="false" outlineLevel="0" max="4128" min="4115" style="156" width="4.89"/>
    <col collapsed="false" customWidth="true" hidden="false" outlineLevel="0" max="4129" min="4129" style="156" width="12"/>
    <col collapsed="false" customWidth="false" hidden="false" outlineLevel="0" max="4363" min="4130" style="156" width="8.89"/>
    <col collapsed="false" customWidth="true" hidden="false" outlineLevel="0" max="4364" min="4364" style="156" width="4.22"/>
    <col collapsed="false" customWidth="true" hidden="false" outlineLevel="0" max="4365" min="4365" style="156" width="25"/>
    <col collapsed="false" customWidth="true" hidden="false" outlineLevel="0" max="4366" min="4366" style="156" width="41.66"/>
    <col collapsed="false" customWidth="true" hidden="false" outlineLevel="0" max="4367" min="4367" style="156" width="19.66"/>
    <col collapsed="false" customWidth="true" hidden="false" outlineLevel="0" max="4368" min="4368" style="156" width="33.89"/>
    <col collapsed="false" customWidth="true" hidden="false" outlineLevel="0" max="4369" min="4369" style="156" width="25"/>
    <col collapsed="false" customWidth="true" hidden="false" outlineLevel="0" max="4370" min="4370" style="156" width="13.66"/>
    <col collapsed="false" customWidth="true" hidden="false" outlineLevel="0" max="4384" min="4371" style="156" width="4.89"/>
    <col collapsed="false" customWidth="true" hidden="false" outlineLevel="0" max="4385" min="4385" style="156" width="12"/>
    <col collapsed="false" customWidth="false" hidden="false" outlineLevel="0" max="4619" min="4386" style="156" width="8.89"/>
    <col collapsed="false" customWidth="true" hidden="false" outlineLevel="0" max="4620" min="4620" style="156" width="4.22"/>
    <col collapsed="false" customWidth="true" hidden="false" outlineLevel="0" max="4621" min="4621" style="156" width="25"/>
    <col collapsed="false" customWidth="true" hidden="false" outlineLevel="0" max="4622" min="4622" style="156" width="41.66"/>
    <col collapsed="false" customWidth="true" hidden="false" outlineLevel="0" max="4623" min="4623" style="156" width="19.66"/>
    <col collapsed="false" customWidth="true" hidden="false" outlineLevel="0" max="4624" min="4624" style="156" width="33.89"/>
    <col collapsed="false" customWidth="true" hidden="false" outlineLevel="0" max="4625" min="4625" style="156" width="25"/>
    <col collapsed="false" customWidth="true" hidden="false" outlineLevel="0" max="4626" min="4626" style="156" width="13.66"/>
    <col collapsed="false" customWidth="true" hidden="false" outlineLevel="0" max="4640" min="4627" style="156" width="4.89"/>
    <col collapsed="false" customWidth="true" hidden="false" outlineLevel="0" max="4641" min="4641" style="156" width="12"/>
    <col collapsed="false" customWidth="false" hidden="false" outlineLevel="0" max="4875" min="4642" style="156" width="8.89"/>
    <col collapsed="false" customWidth="true" hidden="false" outlineLevel="0" max="4876" min="4876" style="156" width="4.22"/>
    <col collapsed="false" customWidth="true" hidden="false" outlineLevel="0" max="4877" min="4877" style="156" width="25"/>
    <col collapsed="false" customWidth="true" hidden="false" outlineLevel="0" max="4878" min="4878" style="156" width="41.66"/>
    <col collapsed="false" customWidth="true" hidden="false" outlineLevel="0" max="4879" min="4879" style="156" width="19.66"/>
    <col collapsed="false" customWidth="true" hidden="false" outlineLevel="0" max="4880" min="4880" style="156" width="33.89"/>
    <col collapsed="false" customWidth="true" hidden="false" outlineLevel="0" max="4881" min="4881" style="156" width="25"/>
    <col collapsed="false" customWidth="true" hidden="false" outlineLevel="0" max="4882" min="4882" style="156" width="13.66"/>
    <col collapsed="false" customWidth="true" hidden="false" outlineLevel="0" max="4896" min="4883" style="156" width="4.89"/>
    <col collapsed="false" customWidth="true" hidden="false" outlineLevel="0" max="4897" min="4897" style="156" width="12"/>
    <col collapsed="false" customWidth="false" hidden="false" outlineLevel="0" max="5131" min="4898" style="156" width="8.89"/>
    <col collapsed="false" customWidth="true" hidden="false" outlineLevel="0" max="5132" min="5132" style="156" width="4.22"/>
    <col collapsed="false" customWidth="true" hidden="false" outlineLevel="0" max="5133" min="5133" style="156" width="25"/>
    <col collapsed="false" customWidth="true" hidden="false" outlineLevel="0" max="5134" min="5134" style="156" width="41.66"/>
    <col collapsed="false" customWidth="true" hidden="false" outlineLevel="0" max="5135" min="5135" style="156" width="19.66"/>
    <col collapsed="false" customWidth="true" hidden="false" outlineLevel="0" max="5136" min="5136" style="156" width="33.89"/>
    <col collapsed="false" customWidth="true" hidden="false" outlineLevel="0" max="5137" min="5137" style="156" width="25"/>
    <col collapsed="false" customWidth="true" hidden="false" outlineLevel="0" max="5138" min="5138" style="156" width="13.66"/>
    <col collapsed="false" customWidth="true" hidden="false" outlineLevel="0" max="5152" min="5139" style="156" width="4.89"/>
    <col collapsed="false" customWidth="true" hidden="false" outlineLevel="0" max="5153" min="5153" style="156" width="12"/>
    <col collapsed="false" customWidth="false" hidden="false" outlineLevel="0" max="5387" min="5154" style="156" width="8.89"/>
    <col collapsed="false" customWidth="true" hidden="false" outlineLevel="0" max="5388" min="5388" style="156" width="4.22"/>
    <col collapsed="false" customWidth="true" hidden="false" outlineLevel="0" max="5389" min="5389" style="156" width="25"/>
    <col collapsed="false" customWidth="true" hidden="false" outlineLevel="0" max="5390" min="5390" style="156" width="41.66"/>
    <col collapsed="false" customWidth="true" hidden="false" outlineLevel="0" max="5391" min="5391" style="156" width="19.66"/>
    <col collapsed="false" customWidth="true" hidden="false" outlineLevel="0" max="5392" min="5392" style="156" width="33.89"/>
    <col collapsed="false" customWidth="true" hidden="false" outlineLevel="0" max="5393" min="5393" style="156" width="25"/>
    <col collapsed="false" customWidth="true" hidden="false" outlineLevel="0" max="5394" min="5394" style="156" width="13.66"/>
    <col collapsed="false" customWidth="true" hidden="false" outlineLevel="0" max="5408" min="5395" style="156" width="4.89"/>
    <col collapsed="false" customWidth="true" hidden="false" outlineLevel="0" max="5409" min="5409" style="156" width="12"/>
    <col collapsed="false" customWidth="false" hidden="false" outlineLevel="0" max="5643" min="5410" style="156" width="8.89"/>
    <col collapsed="false" customWidth="true" hidden="false" outlineLevel="0" max="5644" min="5644" style="156" width="4.22"/>
    <col collapsed="false" customWidth="true" hidden="false" outlineLevel="0" max="5645" min="5645" style="156" width="25"/>
    <col collapsed="false" customWidth="true" hidden="false" outlineLevel="0" max="5646" min="5646" style="156" width="41.66"/>
    <col collapsed="false" customWidth="true" hidden="false" outlineLevel="0" max="5647" min="5647" style="156" width="19.66"/>
    <col collapsed="false" customWidth="true" hidden="false" outlineLevel="0" max="5648" min="5648" style="156" width="33.89"/>
    <col collapsed="false" customWidth="true" hidden="false" outlineLevel="0" max="5649" min="5649" style="156" width="25"/>
    <col collapsed="false" customWidth="true" hidden="false" outlineLevel="0" max="5650" min="5650" style="156" width="13.66"/>
    <col collapsed="false" customWidth="true" hidden="false" outlineLevel="0" max="5664" min="5651" style="156" width="4.89"/>
    <col collapsed="false" customWidth="true" hidden="false" outlineLevel="0" max="5665" min="5665" style="156" width="12"/>
    <col collapsed="false" customWidth="false" hidden="false" outlineLevel="0" max="5899" min="5666" style="156" width="8.89"/>
    <col collapsed="false" customWidth="true" hidden="false" outlineLevel="0" max="5900" min="5900" style="156" width="4.22"/>
    <col collapsed="false" customWidth="true" hidden="false" outlineLevel="0" max="5901" min="5901" style="156" width="25"/>
    <col collapsed="false" customWidth="true" hidden="false" outlineLevel="0" max="5902" min="5902" style="156" width="41.66"/>
    <col collapsed="false" customWidth="true" hidden="false" outlineLevel="0" max="5903" min="5903" style="156" width="19.66"/>
    <col collapsed="false" customWidth="true" hidden="false" outlineLevel="0" max="5904" min="5904" style="156" width="33.89"/>
    <col collapsed="false" customWidth="true" hidden="false" outlineLevel="0" max="5905" min="5905" style="156" width="25"/>
    <col collapsed="false" customWidth="true" hidden="false" outlineLevel="0" max="5906" min="5906" style="156" width="13.66"/>
    <col collapsed="false" customWidth="true" hidden="false" outlineLevel="0" max="5920" min="5907" style="156" width="4.89"/>
    <col collapsed="false" customWidth="true" hidden="false" outlineLevel="0" max="5921" min="5921" style="156" width="12"/>
    <col collapsed="false" customWidth="false" hidden="false" outlineLevel="0" max="6155" min="5922" style="156" width="8.89"/>
    <col collapsed="false" customWidth="true" hidden="false" outlineLevel="0" max="6156" min="6156" style="156" width="4.22"/>
    <col collapsed="false" customWidth="true" hidden="false" outlineLevel="0" max="6157" min="6157" style="156" width="25"/>
    <col collapsed="false" customWidth="true" hidden="false" outlineLevel="0" max="6158" min="6158" style="156" width="41.66"/>
    <col collapsed="false" customWidth="true" hidden="false" outlineLevel="0" max="6159" min="6159" style="156" width="19.66"/>
    <col collapsed="false" customWidth="true" hidden="false" outlineLevel="0" max="6160" min="6160" style="156" width="33.89"/>
    <col collapsed="false" customWidth="true" hidden="false" outlineLevel="0" max="6161" min="6161" style="156" width="25"/>
    <col collapsed="false" customWidth="true" hidden="false" outlineLevel="0" max="6162" min="6162" style="156" width="13.66"/>
    <col collapsed="false" customWidth="true" hidden="false" outlineLevel="0" max="6176" min="6163" style="156" width="4.89"/>
    <col collapsed="false" customWidth="true" hidden="false" outlineLevel="0" max="6177" min="6177" style="156" width="12"/>
    <col collapsed="false" customWidth="false" hidden="false" outlineLevel="0" max="6411" min="6178" style="156" width="8.89"/>
    <col collapsed="false" customWidth="true" hidden="false" outlineLevel="0" max="6412" min="6412" style="156" width="4.22"/>
    <col collapsed="false" customWidth="true" hidden="false" outlineLevel="0" max="6413" min="6413" style="156" width="25"/>
    <col collapsed="false" customWidth="true" hidden="false" outlineLevel="0" max="6414" min="6414" style="156" width="41.66"/>
    <col collapsed="false" customWidth="true" hidden="false" outlineLevel="0" max="6415" min="6415" style="156" width="19.66"/>
    <col collapsed="false" customWidth="true" hidden="false" outlineLevel="0" max="6416" min="6416" style="156" width="33.89"/>
    <col collapsed="false" customWidth="true" hidden="false" outlineLevel="0" max="6417" min="6417" style="156" width="25"/>
    <col collapsed="false" customWidth="true" hidden="false" outlineLevel="0" max="6418" min="6418" style="156" width="13.66"/>
    <col collapsed="false" customWidth="true" hidden="false" outlineLevel="0" max="6432" min="6419" style="156" width="4.89"/>
    <col collapsed="false" customWidth="true" hidden="false" outlineLevel="0" max="6433" min="6433" style="156" width="12"/>
    <col collapsed="false" customWidth="false" hidden="false" outlineLevel="0" max="6667" min="6434" style="156" width="8.89"/>
    <col collapsed="false" customWidth="true" hidden="false" outlineLevel="0" max="6668" min="6668" style="156" width="4.22"/>
    <col collapsed="false" customWidth="true" hidden="false" outlineLevel="0" max="6669" min="6669" style="156" width="25"/>
    <col collapsed="false" customWidth="true" hidden="false" outlineLevel="0" max="6670" min="6670" style="156" width="41.66"/>
    <col collapsed="false" customWidth="true" hidden="false" outlineLevel="0" max="6671" min="6671" style="156" width="19.66"/>
    <col collapsed="false" customWidth="true" hidden="false" outlineLevel="0" max="6672" min="6672" style="156" width="33.89"/>
    <col collapsed="false" customWidth="true" hidden="false" outlineLevel="0" max="6673" min="6673" style="156" width="25"/>
    <col collapsed="false" customWidth="true" hidden="false" outlineLevel="0" max="6674" min="6674" style="156" width="13.66"/>
    <col collapsed="false" customWidth="true" hidden="false" outlineLevel="0" max="6688" min="6675" style="156" width="4.89"/>
    <col collapsed="false" customWidth="true" hidden="false" outlineLevel="0" max="6689" min="6689" style="156" width="12"/>
    <col collapsed="false" customWidth="false" hidden="false" outlineLevel="0" max="6923" min="6690" style="156" width="8.89"/>
    <col collapsed="false" customWidth="true" hidden="false" outlineLevel="0" max="6924" min="6924" style="156" width="4.22"/>
    <col collapsed="false" customWidth="true" hidden="false" outlineLevel="0" max="6925" min="6925" style="156" width="25"/>
    <col collapsed="false" customWidth="true" hidden="false" outlineLevel="0" max="6926" min="6926" style="156" width="41.66"/>
    <col collapsed="false" customWidth="true" hidden="false" outlineLevel="0" max="6927" min="6927" style="156" width="19.66"/>
    <col collapsed="false" customWidth="true" hidden="false" outlineLevel="0" max="6928" min="6928" style="156" width="33.89"/>
    <col collapsed="false" customWidth="true" hidden="false" outlineLevel="0" max="6929" min="6929" style="156" width="25"/>
    <col collapsed="false" customWidth="true" hidden="false" outlineLevel="0" max="6930" min="6930" style="156" width="13.66"/>
    <col collapsed="false" customWidth="true" hidden="false" outlineLevel="0" max="6944" min="6931" style="156" width="4.89"/>
    <col collapsed="false" customWidth="true" hidden="false" outlineLevel="0" max="6945" min="6945" style="156" width="12"/>
    <col collapsed="false" customWidth="false" hidden="false" outlineLevel="0" max="7179" min="6946" style="156" width="8.89"/>
    <col collapsed="false" customWidth="true" hidden="false" outlineLevel="0" max="7180" min="7180" style="156" width="4.22"/>
    <col collapsed="false" customWidth="true" hidden="false" outlineLevel="0" max="7181" min="7181" style="156" width="25"/>
    <col collapsed="false" customWidth="true" hidden="false" outlineLevel="0" max="7182" min="7182" style="156" width="41.66"/>
    <col collapsed="false" customWidth="true" hidden="false" outlineLevel="0" max="7183" min="7183" style="156" width="19.66"/>
    <col collapsed="false" customWidth="true" hidden="false" outlineLevel="0" max="7184" min="7184" style="156" width="33.89"/>
    <col collapsed="false" customWidth="true" hidden="false" outlineLevel="0" max="7185" min="7185" style="156" width="25"/>
    <col collapsed="false" customWidth="true" hidden="false" outlineLevel="0" max="7186" min="7186" style="156" width="13.66"/>
    <col collapsed="false" customWidth="true" hidden="false" outlineLevel="0" max="7200" min="7187" style="156" width="4.89"/>
    <col collapsed="false" customWidth="true" hidden="false" outlineLevel="0" max="7201" min="7201" style="156" width="12"/>
    <col collapsed="false" customWidth="false" hidden="false" outlineLevel="0" max="7435" min="7202" style="156" width="8.89"/>
    <col collapsed="false" customWidth="true" hidden="false" outlineLevel="0" max="7436" min="7436" style="156" width="4.22"/>
    <col collapsed="false" customWidth="true" hidden="false" outlineLevel="0" max="7437" min="7437" style="156" width="25"/>
    <col collapsed="false" customWidth="true" hidden="false" outlineLevel="0" max="7438" min="7438" style="156" width="41.66"/>
    <col collapsed="false" customWidth="true" hidden="false" outlineLevel="0" max="7439" min="7439" style="156" width="19.66"/>
    <col collapsed="false" customWidth="true" hidden="false" outlineLevel="0" max="7440" min="7440" style="156" width="33.89"/>
    <col collapsed="false" customWidth="true" hidden="false" outlineLevel="0" max="7441" min="7441" style="156" width="25"/>
    <col collapsed="false" customWidth="true" hidden="false" outlineLevel="0" max="7442" min="7442" style="156" width="13.66"/>
    <col collapsed="false" customWidth="true" hidden="false" outlineLevel="0" max="7456" min="7443" style="156" width="4.89"/>
    <col collapsed="false" customWidth="true" hidden="false" outlineLevel="0" max="7457" min="7457" style="156" width="12"/>
    <col collapsed="false" customWidth="false" hidden="false" outlineLevel="0" max="7691" min="7458" style="156" width="8.89"/>
    <col collapsed="false" customWidth="true" hidden="false" outlineLevel="0" max="7692" min="7692" style="156" width="4.22"/>
    <col collapsed="false" customWidth="true" hidden="false" outlineLevel="0" max="7693" min="7693" style="156" width="25"/>
    <col collapsed="false" customWidth="true" hidden="false" outlineLevel="0" max="7694" min="7694" style="156" width="41.66"/>
    <col collapsed="false" customWidth="true" hidden="false" outlineLevel="0" max="7695" min="7695" style="156" width="19.66"/>
    <col collapsed="false" customWidth="true" hidden="false" outlineLevel="0" max="7696" min="7696" style="156" width="33.89"/>
    <col collapsed="false" customWidth="true" hidden="false" outlineLevel="0" max="7697" min="7697" style="156" width="25"/>
    <col collapsed="false" customWidth="true" hidden="false" outlineLevel="0" max="7698" min="7698" style="156" width="13.66"/>
    <col collapsed="false" customWidth="true" hidden="false" outlineLevel="0" max="7712" min="7699" style="156" width="4.89"/>
    <col collapsed="false" customWidth="true" hidden="false" outlineLevel="0" max="7713" min="7713" style="156" width="12"/>
    <col collapsed="false" customWidth="false" hidden="false" outlineLevel="0" max="7947" min="7714" style="156" width="8.89"/>
    <col collapsed="false" customWidth="true" hidden="false" outlineLevel="0" max="7948" min="7948" style="156" width="4.22"/>
    <col collapsed="false" customWidth="true" hidden="false" outlineLevel="0" max="7949" min="7949" style="156" width="25"/>
    <col collapsed="false" customWidth="true" hidden="false" outlineLevel="0" max="7950" min="7950" style="156" width="41.66"/>
    <col collapsed="false" customWidth="true" hidden="false" outlineLevel="0" max="7951" min="7951" style="156" width="19.66"/>
    <col collapsed="false" customWidth="true" hidden="false" outlineLevel="0" max="7952" min="7952" style="156" width="33.89"/>
    <col collapsed="false" customWidth="true" hidden="false" outlineLevel="0" max="7953" min="7953" style="156" width="25"/>
    <col collapsed="false" customWidth="true" hidden="false" outlineLevel="0" max="7954" min="7954" style="156" width="13.66"/>
    <col collapsed="false" customWidth="true" hidden="false" outlineLevel="0" max="7968" min="7955" style="156" width="4.89"/>
    <col collapsed="false" customWidth="true" hidden="false" outlineLevel="0" max="7969" min="7969" style="156" width="12"/>
    <col collapsed="false" customWidth="false" hidden="false" outlineLevel="0" max="8203" min="7970" style="156" width="8.89"/>
    <col collapsed="false" customWidth="true" hidden="false" outlineLevel="0" max="8204" min="8204" style="156" width="4.22"/>
    <col collapsed="false" customWidth="true" hidden="false" outlineLevel="0" max="8205" min="8205" style="156" width="25"/>
    <col collapsed="false" customWidth="true" hidden="false" outlineLevel="0" max="8206" min="8206" style="156" width="41.66"/>
    <col collapsed="false" customWidth="true" hidden="false" outlineLevel="0" max="8207" min="8207" style="156" width="19.66"/>
    <col collapsed="false" customWidth="true" hidden="false" outlineLevel="0" max="8208" min="8208" style="156" width="33.89"/>
    <col collapsed="false" customWidth="true" hidden="false" outlineLevel="0" max="8209" min="8209" style="156" width="25"/>
    <col collapsed="false" customWidth="true" hidden="false" outlineLevel="0" max="8210" min="8210" style="156" width="13.66"/>
    <col collapsed="false" customWidth="true" hidden="false" outlineLevel="0" max="8224" min="8211" style="156" width="4.89"/>
    <col collapsed="false" customWidth="true" hidden="false" outlineLevel="0" max="8225" min="8225" style="156" width="12"/>
    <col collapsed="false" customWidth="false" hidden="false" outlineLevel="0" max="8459" min="8226" style="156" width="8.89"/>
    <col collapsed="false" customWidth="true" hidden="false" outlineLevel="0" max="8460" min="8460" style="156" width="4.22"/>
    <col collapsed="false" customWidth="true" hidden="false" outlineLevel="0" max="8461" min="8461" style="156" width="25"/>
    <col collapsed="false" customWidth="true" hidden="false" outlineLevel="0" max="8462" min="8462" style="156" width="41.66"/>
    <col collapsed="false" customWidth="true" hidden="false" outlineLevel="0" max="8463" min="8463" style="156" width="19.66"/>
    <col collapsed="false" customWidth="true" hidden="false" outlineLevel="0" max="8464" min="8464" style="156" width="33.89"/>
    <col collapsed="false" customWidth="true" hidden="false" outlineLevel="0" max="8465" min="8465" style="156" width="25"/>
    <col collapsed="false" customWidth="true" hidden="false" outlineLevel="0" max="8466" min="8466" style="156" width="13.66"/>
    <col collapsed="false" customWidth="true" hidden="false" outlineLevel="0" max="8480" min="8467" style="156" width="4.89"/>
    <col collapsed="false" customWidth="true" hidden="false" outlineLevel="0" max="8481" min="8481" style="156" width="12"/>
    <col collapsed="false" customWidth="false" hidden="false" outlineLevel="0" max="8715" min="8482" style="156" width="8.89"/>
    <col collapsed="false" customWidth="true" hidden="false" outlineLevel="0" max="8716" min="8716" style="156" width="4.22"/>
    <col collapsed="false" customWidth="true" hidden="false" outlineLevel="0" max="8717" min="8717" style="156" width="25"/>
    <col collapsed="false" customWidth="true" hidden="false" outlineLevel="0" max="8718" min="8718" style="156" width="41.66"/>
    <col collapsed="false" customWidth="true" hidden="false" outlineLevel="0" max="8719" min="8719" style="156" width="19.66"/>
    <col collapsed="false" customWidth="true" hidden="false" outlineLevel="0" max="8720" min="8720" style="156" width="33.89"/>
    <col collapsed="false" customWidth="true" hidden="false" outlineLevel="0" max="8721" min="8721" style="156" width="25"/>
    <col collapsed="false" customWidth="true" hidden="false" outlineLevel="0" max="8722" min="8722" style="156" width="13.66"/>
    <col collapsed="false" customWidth="true" hidden="false" outlineLevel="0" max="8736" min="8723" style="156" width="4.89"/>
    <col collapsed="false" customWidth="true" hidden="false" outlineLevel="0" max="8737" min="8737" style="156" width="12"/>
    <col collapsed="false" customWidth="false" hidden="false" outlineLevel="0" max="8971" min="8738" style="156" width="8.89"/>
    <col collapsed="false" customWidth="true" hidden="false" outlineLevel="0" max="8972" min="8972" style="156" width="4.22"/>
    <col collapsed="false" customWidth="true" hidden="false" outlineLevel="0" max="8973" min="8973" style="156" width="25"/>
    <col collapsed="false" customWidth="true" hidden="false" outlineLevel="0" max="8974" min="8974" style="156" width="41.66"/>
    <col collapsed="false" customWidth="true" hidden="false" outlineLevel="0" max="8975" min="8975" style="156" width="19.66"/>
    <col collapsed="false" customWidth="true" hidden="false" outlineLevel="0" max="8976" min="8976" style="156" width="33.89"/>
    <col collapsed="false" customWidth="true" hidden="false" outlineLevel="0" max="8977" min="8977" style="156" width="25"/>
    <col collapsed="false" customWidth="true" hidden="false" outlineLevel="0" max="8978" min="8978" style="156" width="13.66"/>
    <col collapsed="false" customWidth="true" hidden="false" outlineLevel="0" max="8992" min="8979" style="156" width="4.89"/>
    <col collapsed="false" customWidth="true" hidden="false" outlineLevel="0" max="8993" min="8993" style="156" width="12"/>
    <col collapsed="false" customWidth="false" hidden="false" outlineLevel="0" max="9227" min="8994" style="156" width="8.89"/>
    <col collapsed="false" customWidth="true" hidden="false" outlineLevel="0" max="9228" min="9228" style="156" width="4.22"/>
    <col collapsed="false" customWidth="true" hidden="false" outlineLevel="0" max="9229" min="9229" style="156" width="25"/>
    <col collapsed="false" customWidth="true" hidden="false" outlineLevel="0" max="9230" min="9230" style="156" width="41.66"/>
    <col collapsed="false" customWidth="true" hidden="false" outlineLevel="0" max="9231" min="9231" style="156" width="19.66"/>
    <col collapsed="false" customWidth="true" hidden="false" outlineLevel="0" max="9232" min="9232" style="156" width="33.89"/>
    <col collapsed="false" customWidth="true" hidden="false" outlineLevel="0" max="9233" min="9233" style="156" width="25"/>
    <col collapsed="false" customWidth="true" hidden="false" outlineLevel="0" max="9234" min="9234" style="156" width="13.66"/>
    <col collapsed="false" customWidth="true" hidden="false" outlineLevel="0" max="9248" min="9235" style="156" width="4.89"/>
    <col collapsed="false" customWidth="true" hidden="false" outlineLevel="0" max="9249" min="9249" style="156" width="12"/>
    <col collapsed="false" customWidth="false" hidden="false" outlineLevel="0" max="9483" min="9250" style="156" width="8.89"/>
    <col collapsed="false" customWidth="true" hidden="false" outlineLevel="0" max="9484" min="9484" style="156" width="4.22"/>
    <col collapsed="false" customWidth="true" hidden="false" outlineLevel="0" max="9485" min="9485" style="156" width="25"/>
    <col collapsed="false" customWidth="true" hidden="false" outlineLevel="0" max="9486" min="9486" style="156" width="41.66"/>
    <col collapsed="false" customWidth="true" hidden="false" outlineLevel="0" max="9487" min="9487" style="156" width="19.66"/>
    <col collapsed="false" customWidth="true" hidden="false" outlineLevel="0" max="9488" min="9488" style="156" width="33.89"/>
    <col collapsed="false" customWidth="true" hidden="false" outlineLevel="0" max="9489" min="9489" style="156" width="25"/>
    <col collapsed="false" customWidth="true" hidden="false" outlineLevel="0" max="9490" min="9490" style="156" width="13.66"/>
    <col collapsed="false" customWidth="true" hidden="false" outlineLevel="0" max="9504" min="9491" style="156" width="4.89"/>
    <col collapsed="false" customWidth="true" hidden="false" outlineLevel="0" max="9505" min="9505" style="156" width="12"/>
    <col collapsed="false" customWidth="false" hidden="false" outlineLevel="0" max="9739" min="9506" style="156" width="8.89"/>
    <col collapsed="false" customWidth="true" hidden="false" outlineLevel="0" max="9740" min="9740" style="156" width="4.22"/>
    <col collapsed="false" customWidth="true" hidden="false" outlineLevel="0" max="9741" min="9741" style="156" width="25"/>
    <col collapsed="false" customWidth="true" hidden="false" outlineLevel="0" max="9742" min="9742" style="156" width="41.66"/>
    <col collapsed="false" customWidth="true" hidden="false" outlineLevel="0" max="9743" min="9743" style="156" width="19.66"/>
    <col collapsed="false" customWidth="true" hidden="false" outlineLevel="0" max="9744" min="9744" style="156" width="33.89"/>
    <col collapsed="false" customWidth="true" hidden="false" outlineLevel="0" max="9745" min="9745" style="156" width="25"/>
    <col collapsed="false" customWidth="true" hidden="false" outlineLevel="0" max="9746" min="9746" style="156" width="13.66"/>
    <col collapsed="false" customWidth="true" hidden="false" outlineLevel="0" max="9760" min="9747" style="156" width="4.89"/>
    <col collapsed="false" customWidth="true" hidden="false" outlineLevel="0" max="9761" min="9761" style="156" width="12"/>
    <col collapsed="false" customWidth="false" hidden="false" outlineLevel="0" max="9995" min="9762" style="156" width="8.89"/>
    <col collapsed="false" customWidth="true" hidden="false" outlineLevel="0" max="9996" min="9996" style="156" width="4.22"/>
    <col collapsed="false" customWidth="true" hidden="false" outlineLevel="0" max="9997" min="9997" style="156" width="25"/>
    <col collapsed="false" customWidth="true" hidden="false" outlineLevel="0" max="9998" min="9998" style="156" width="41.66"/>
    <col collapsed="false" customWidth="true" hidden="false" outlineLevel="0" max="9999" min="9999" style="156" width="19.66"/>
    <col collapsed="false" customWidth="true" hidden="false" outlineLevel="0" max="10000" min="10000" style="156" width="33.89"/>
    <col collapsed="false" customWidth="true" hidden="false" outlineLevel="0" max="10001" min="10001" style="156" width="25"/>
    <col collapsed="false" customWidth="true" hidden="false" outlineLevel="0" max="10002" min="10002" style="156" width="13.66"/>
    <col collapsed="false" customWidth="true" hidden="false" outlineLevel="0" max="10016" min="10003" style="156" width="4.89"/>
    <col collapsed="false" customWidth="true" hidden="false" outlineLevel="0" max="10017" min="10017" style="156" width="12"/>
    <col collapsed="false" customWidth="false" hidden="false" outlineLevel="0" max="10251" min="10018" style="156" width="8.89"/>
    <col collapsed="false" customWidth="true" hidden="false" outlineLevel="0" max="10252" min="10252" style="156" width="4.22"/>
    <col collapsed="false" customWidth="true" hidden="false" outlineLevel="0" max="10253" min="10253" style="156" width="25"/>
    <col collapsed="false" customWidth="true" hidden="false" outlineLevel="0" max="10254" min="10254" style="156" width="41.66"/>
    <col collapsed="false" customWidth="true" hidden="false" outlineLevel="0" max="10255" min="10255" style="156" width="19.66"/>
    <col collapsed="false" customWidth="true" hidden="false" outlineLevel="0" max="10256" min="10256" style="156" width="33.89"/>
    <col collapsed="false" customWidth="true" hidden="false" outlineLevel="0" max="10257" min="10257" style="156" width="25"/>
    <col collapsed="false" customWidth="true" hidden="false" outlineLevel="0" max="10258" min="10258" style="156" width="13.66"/>
    <col collapsed="false" customWidth="true" hidden="false" outlineLevel="0" max="10272" min="10259" style="156" width="4.89"/>
    <col collapsed="false" customWidth="true" hidden="false" outlineLevel="0" max="10273" min="10273" style="156" width="12"/>
    <col collapsed="false" customWidth="false" hidden="false" outlineLevel="0" max="10507" min="10274" style="156" width="8.89"/>
    <col collapsed="false" customWidth="true" hidden="false" outlineLevel="0" max="10508" min="10508" style="156" width="4.22"/>
    <col collapsed="false" customWidth="true" hidden="false" outlineLevel="0" max="10509" min="10509" style="156" width="25"/>
    <col collapsed="false" customWidth="true" hidden="false" outlineLevel="0" max="10510" min="10510" style="156" width="41.66"/>
    <col collapsed="false" customWidth="true" hidden="false" outlineLevel="0" max="10511" min="10511" style="156" width="19.66"/>
    <col collapsed="false" customWidth="true" hidden="false" outlineLevel="0" max="10512" min="10512" style="156" width="33.89"/>
    <col collapsed="false" customWidth="true" hidden="false" outlineLevel="0" max="10513" min="10513" style="156" width="25"/>
    <col collapsed="false" customWidth="true" hidden="false" outlineLevel="0" max="10514" min="10514" style="156" width="13.66"/>
    <col collapsed="false" customWidth="true" hidden="false" outlineLevel="0" max="10528" min="10515" style="156" width="4.89"/>
    <col collapsed="false" customWidth="true" hidden="false" outlineLevel="0" max="10529" min="10529" style="156" width="12"/>
    <col collapsed="false" customWidth="false" hidden="false" outlineLevel="0" max="10763" min="10530" style="156" width="8.89"/>
    <col collapsed="false" customWidth="true" hidden="false" outlineLevel="0" max="10764" min="10764" style="156" width="4.22"/>
    <col collapsed="false" customWidth="true" hidden="false" outlineLevel="0" max="10765" min="10765" style="156" width="25"/>
    <col collapsed="false" customWidth="true" hidden="false" outlineLevel="0" max="10766" min="10766" style="156" width="41.66"/>
    <col collapsed="false" customWidth="true" hidden="false" outlineLevel="0" max="10767" min="10767" style="156" width="19.66"/>
    <col collapsed="false" customWidth="true" hidden="false" outlineLevel="0" max="10768" min="10768" style="156" width="33.89"/>
    <col collapsed="false" customWidth="true" hidden="false" outlineLevel="0" max="10769" min="10769" style="156" width="25"/>
    <col collapsed="false" customWidth="true" hidden="false" outlineLevel="0" max="10770" min="10770" style="156" width="13.66"/>
    <col collapsed="false" customWidth="true" hidden="false" outlineLevel="0" max="10784" min="10771" style="156" width="4.89"/>
    <col collapsed="false" customWidth="true" hidden="false" outlineLevel="0" max="10785" min="10785" style="156" width="12"/>
    <col collapsed="false" customWidth="false" hidden="false" outlineLevel="0" max="11019" min="10786" style="156" width="8.89"/>
    <col collapsed="false" customWidth="true" hidden="false" outlineLevel="0" max="11020" min="11020" style="156" width="4.22"/>
    <col collapsed="false" customWidth="true" hidden="false" outlineLevel="0" max="11021" min="11021" style="156" width="25"/>
    <col collapsed="false" customWidth="true" hidden="false" outlineLevel="0" max="11022" min="11022" style="156" width="41.66"/>
    <col collapsed="false" customWidth="true" hidden="false" outlineLevel="0" max="11023" min="11023" style="156" width="19.66"/>
    <col collapsed="false" customWidth="true" hidden="false" outlineLevel="0" max="11024" min="11024" style="156" width="33.89"/>
    <col collapsed="false" customWidth="true" hidden="false" outlineLevel="0" max="11025" min="11025" style="156" width="25"/>
    <col collapsed="false" customWidth="true" hidden="false" outlineLevel="0" max="11026" min="11026" style="156" width="13.66"/>
    <col collapsed="false" customWidth="true" hidden="false" outlineLevel="0" max="11040" min="11027" style="156" width="4.89"/>
    <col collapsed="false" customWidth="true" hidden="false" outlineLevel="0" max="11041" min="11041" style="156" width="12"/>
    <col collapsed="false" customWidth="false" hidden="false" outlineLevel="0" max="11275" min="11042" style="156" width="8.89"/>
    <col collapsed="false" customWidth="true" hidden="false" outlineLevel="0" max="11276" min="11276" style="156" width="4.22"/>
    <col collapsed="false" customWidth="true" hidden="false" outlineLevel="0" max="11277" min="11277" style="156" width="25"/>
    <col collapsed="false" customWidth="true" hidden="false" outlineLevel="0" max="11278" min="11278" style="156" width="41.66"/>
    <col collapsed="false" customWidth="true" hidden="false" outlineLevel="0" max="11279" min="11279" style="156" width="19.66"/>
    <col collapsed="false" customWidth="true" hidden="false" outlineLevel="0" max="11280" min="11280" style="156" width="33.89"/>
    <col collapsed="false" customWidth="true" hidden="false" outlineLevel="0" max="11281" min="11281" style="156" width="25"/>
    <col collapsed="false" customWidth="true" hidden="false" outlineLevel="0" max="11282" min="11282" style="156" width="13.66"/>
    <col collapsed="false" customWidth="true" hidden="false" outlineLevel="0" max="11296" min="11283" style="156" width="4.89"/>
    <col collapsed="false" customWidth="true" hidden="false" outlineLevel="0" max="11297" min="11297" style="156" width="12"/>
    <col collapsed="false" customWidth="false" hidden="false" outlineLevel="0" max="11531" min="11298" style="156" width="8.89"/>
    <col collapsed="false" customWidth="true" hidden="false" outlineLevel="0" max="11532" min="11532" style="156" width="4.22"/>
    <col collapsed="false" customWidth="true" hidden="false" outlineLevel="0" max="11533" min="11533" style="156" width="25"/>
    <col collapsed="false" customWidth="true" hidden="false" outlineLevel="0" max="11534" min="11534" style="156" width="41.66"/>
    <col collapsed="false" customWidth="true" hidden="false" outlineLevel="0" max="11535" min="11535" style="156" width="19.66"/>
    <col collapsed="false" customWidth="true" hidden="false" outlineLevel="0" max="11536" min="11536" style="156" width="33.89"/>
    <col collapsed="false" customWidth="true" hidden="false" outlineLevel="0" max="11537" min="11537" style="156" width="25"/>
    <col collapsed="false" customWidth="true" hidden="false" outlineLevel="0" max="11538" min="11538" style="156" width="13.66"/>
    <col collapsed="false" customWidth="true" hidden="false" outlineLevel="0" max="11552" min="11539" style="156" width="4.89"/>
    <col collapsed="false" customWidth="true" hidden="false" outlineLevel="0" max="11553" min="11553" style="156" width="12"/>
    <col collapsed="false" customWidth="false" hidden="false" outlineLevel="0" max="11787" min="11554" style="156" width="8.89"/>
    <col collapsed="false" customWidth="true" hidden="false" outlineLevel="0" max="11788" min="11788" style="156" width="4.22"/>
    <col collapsed="false" customWidth="true" hidden="false" outlineLevel="0" max="11789" min="11789" style="156" width="25"/>
    <col collapsed="false" customWidth="true" hidden="false" outlineLevel="0" max="11790" min="11790" style="156" width="41.66"/>
    <col collapsed="false" customWidth="true" hidden="false" outlineLevel="0" max="11791" min="11791" style="156" width="19.66"/>
    <col collapsed="false" customWidth="true" hidden="false" outlineLevel="0" max="11792" min="11792" style="156" width="33.89"/>
    <col collapsed="false" customWidth="true" hidden="false" outlineLevel="0" max="11793" min="11793" style="156" width="25"/>
    <col collapsed="false" customWidth="true" hidden="false" outlineLevel="0" max="11794" min="11794" style="156" width="13.66"/>
    <col collapsed="false" customWidth="true" hidden="false" outlineLevel="0" max="11808" min="11795" style="156" width="4.89"/>
    <col collapsed="false" customWidth="true" hidden="false" outlineLevel="0" max="11809" min="11809" style="156" width="12"/>
    <col collapsed="false" customWidth="false" hidden="false" outlineLevel="0" max="12043" min="11810" style="156" width="8.89"/>
    <col collapsed="false" customWidth="true" hidden="false" outlineLevel="0" max="12044" min="12044" style="156" width="4.22"/>
    <col collapsed="false" customWidth="true" hidden="false" outlineLevel="0" max="12045" min="12045" style="156" width="25"/>
    <col collapsed="false" customWidth="true" hidden="false" outlineLevel="0" max="12046" min="12046" style="156" width="41.66"/>
    <col collapsed="false" customWidth="true" hidden="false" outlineLevel="0" max="12047" min="12047" style="156" width="19.66"/>
    <col collapsed="false" customWidth="true" hidden="false" outlineLevel="0" max="12048" min="12048" style="156" width="33.89"/>
    <col collapsed="false" customWidth="true" hidden="false" outlineLevel="0" max="12049" min="12049" style="156" width="25"/>
    <col collapsed="false" customWidth="true" hidden="false" outlineLevel="0" max="12050" min="12050" style="156" width="13.66"/>
    <col collapsed="false" customWidth="true" hidden="false" outlineLevel="0" max="12064" min="12051" style="156" width="4.89"/>
    <col collapsed="false" customWidth="true" hidden="false" outlineLevel="0" max="12065" min="12065" style="156" width="12"/>
    <col collapsed="false" customWidth="false" hidden="false" outlineLevel="0" max="12299" min="12066" style="156" width="8.89"/>
    <col collapsed="false" customWidth="true" hidden="false" outlineLevel="0" max="12300" min="12300" style="156" width="4.22"/>
    <col collapsed="false" customWidth="true" hidden="false" outlineLevel="0" max="12301" min="12301" style="156" width="25"/>
    <col collapsed="false" customWidth="true" hidden="false" outlineLevel="0" max="12302" min="12302" style="156" width="41.66"/>
    <col collapsed="false" customWidth="true" hidden="false" outlineLevel="0" max="12303" min="12303" style="156" width="19.66"/>
    <col collapsed="false" customWidth="true" hidden="false" outlineLevel="0" max="12304" min="12304" style="156" width="33.89"/>
    <col collapsed="false" customWidth="true" hidden="false" outlineLevel="0" max="12305" min="12305" style="156" width="25"/>
    <col collapsed="false" customWidth="true" hidden="false" outlineLevel="0" max="12306" min="12306" style="156" width="13.66"/>
    <col collapsed="false" customWidth="true" hidden="false" outlineLevel="0" max="12320" min="12307" style="156" width="4.89"/>
    <col collapsed="false" customWidth="true" hidden="false" outlineLevel="0" max="12321" min="12321" style="156" width="12"/>
    <col collapsed="false" customWidth="false" hidden="false" outlineLevel="0" max="12555" min="12322" style="156" width="8.89"/>
    <col collapsed="false" customWidth="true" hidden="false" outlineLevel="0" max="12556" min="12556" style="156" width="4.22"/>
    <col collapsed="false" customWidth="true" hidden="false" outlineLevel="0" max="12557" min="12557" style="156" width="25"/>
    <col collapsed="false" customWidth="true" hidden="false" outlineLevel="0" max="12558" min="12558" style="156" width="41.66"/>
    <col collapsed="false" customWidth="true" hidden="false" outlineLevel="0" max="12559" min="12559" style="156" width="19.66"/>
    <col collapsed="false" customWidth="true" hidden="false" outlineLevel="0" max="12560" min="12560" style="156" width="33.89"/>
    <col collapsed="false" customWidth="true" hidden="false" outlineLevel="0" max="12561" min="12561" style="156" width="25"/>
    <col collapsed="false" customWidth="true" hidden="false" outlineLevel="0" max="12562" min="12562" style="156" width="13.66"/>
    <col collapsed="false" customWidth="true" hidden="false" outlineLevel="0" max="12576" min="12563" style="156" width="4.89"/>
    <col collapsed="false" customWidth="true" hidden="false" outlineLevel="0" max="12577" min="12577" style="156" width="12"/>
    <col collapsed="false" customWidth="false" hidden="false" outlineLevel="0" max="12811" min="12578" style="156" width="8.89"/>
    <col collapsed="false" customWidth="true" hidden="false" outlineLevel="0" max="12812" min="12812" style="156" width="4.22"/>
    <col collapsed="false" customWidth="true" hidden="false" outlineLevel="0" max="12813" min="12813" style="156" width="25"/>
    <col collapsed="false" customWidth="true" hidden="false" outlineLevel="0" max="12814" min="12814" style="156" width="41.66"/>
    <col collapsed="false" customWidth="true" hidden="false" outlineLevel="0" max="12815" min="12815" style="156" width="19.66"/>
    <col collapsed="false" customWidth="true" hidden="false" outlineLevel="0" max="12816" min="12816" style="156" width="33.89"/>
    <col collapsed="false" customWidth="true" hidden="false" outlineLevel="0" max="12817" min="12817" style="156" width="25"/>
    <col collapsed="false" customWidth="true" hidden="false" outlineLevel="0" max="12818" min="12818" style="156" width="13.66"/>
    <col collapsed="false" customWidth="true" hidden="false" outlineLevel="0" max="12832" min="12819" style="156" width="4.89"/>
    <col collapsed="false" customWidth="true" hidden="false" outlineLevel="0" max="12833" min="12833" style="156" width="12"/>
    <col collapsed="false" customWidth="false" hidden="false" outlineLevel="0" max="13067" min="12834" style="156" width="8.89"/>
    <col collapsed="false" customWidth="true" hidden="false" outlineLevel="0" max="13068" min="13068" style="156" width="4.22"/>
    <col collapsed="false" customWidth="true" hidden="false" outlineLevel="0" max="13069" min="13069" style="156" width="25"/>
    <col collapsed="false" customWidth="true" hidden="false" outlineLevel="0" max="13070" min="13070" style="156" width="41.66"/>
    <col collapsed="false" customWidth="true" hidden="false" outlineLevel="0" max="13071" min="13071" style="156" width="19.66"/>
    <col collapsed="false" customWidth="true" hidden="false" outlineLevel="0" max="13072" min="13072" style="156" width="33.89"/>
    <col collapsed="false" customWidth="true" hidden="false" outlineLevel="0" max="13073" min="13073" style="156" width="25"/>
    <col collapsed="false" customWidth="true" hidden="false" outlineLevel="0" max="13074" min="13074" style="156" width="13.66"/>
    <col collapsed="false" customWidth="true" hidden="false" outlineLevel="0" max="13088" min="13075" style="156" width="4.89"/>
    <col collapsed="false" customWidth="true" hidden="false" outlineLevel="0" max="13089" min="13089" style="156" width="12"/>
    <col collapsed="false" customWidth="false" hidden="false" outlineLevel="0" max="13323" min="13090" style="156" width="8.89"/>
    <col collapsed="false" customWidth="true" hidden="false" outlineLevel="0" max="13324" min="13324" style="156" width="4.22"/>
    <col collapsed="false" customWidth="true" hidden="false" outlineLevel="0" max="13325" min="13325" style="156" width="25"/>
    <col collapsed="false" customWidth="true" hidden="false" outlineLevel="0" max="13326" min="13326" style="156" width="41.66"/>
    <col collapsed="false" customWidth="true" hidden="false" outlineLevel="0" max="13327" min="13327" style="156" width="19.66"/>
    <col collapsed="false" customWidth="true" hidden="false" outlineLevel="0" max="13328" min="13328" style="156" width="33.89"/>
    <col collapsed="false" customWidth="true" hidden="false" outlineLevel="0" max="13329" min="13329" style="156" width="25"/>
    <col collapsed="false" customWidth="true" hidden="false" outlineLevel="0" max="13330" min="13330" style="156" width="13.66"/>
    <col collapsed="false" customWidth="true" hidden="false" outlineLevel="0" max="13344" min="13331" style="156" width="4.89"/>
    <col collapsed="false" customWidth="true" hidden="false" outlineLevel="0" max="13345" min="13345" style="156" width="12"/>
    <col collapsed="false" customWidth="false" hidden="false" outlineLevel="0" max="13579" min="13346" style="156" width="8.89"/>
    <col collapsed="false" customWidth="true" hidden="false" outlineLevel="0" max="13580" min="13580" style="156" width="4.22"/>
    <col collapsed="false" customWidth="true" hidden="false" outlineLevel="0" max="13581" min="13581" style="156" width="25"/>
    <col collapsed="false" customWidth="true" hidden="false" outlineLevel="0" max="13582" min="13582" style="156" width="41.66"/>
    <col collapsed="false" customWidth="true" hidden="false" outlineLevel="0" max="13583" min="13583" style="156" width="19.66"/>
    <col collapsed="false" customWidth="true" hidden="false" outlineLevel="0" max="13584" min="13584" style="156" width="33.89"/>
    <col collapsed="false" customWidth="true" hidden="false" outlineLevel="0" max="13585" min="13585" style="156" width="25"/>
    <col collapsed="false" customWidth="true" hidden="false" outlineLevel="0" max="13586" min="13586" style="156" width="13.66"/>
    <col collapsed="false" customWidth="true" hidden="false" outlineLevel="0" max="13600" min="13587" style="156" width="4.89"/>
    <col collapsed="false" customWidth="true" hidden="false" outlineLevel="0" max="13601" min="13601" style="156" width="12"/>
    <col collapsed="false" customWidth="false" hidden="false" outlineLevel="0" max="13835" min="13602" style="156" width="8.89"/>
    <col collapsed="false" customWidth="true" hidden="false" outlineLevel="0" max="13836" min="13836" style="156" width="4.22"/>
    <col collapsed="false" customWidth="true" hidden="false" outlineLevel="0" max="13837" min="13837" style="156" width="25"/>
    <col collapsed="false" customWidth="true" hidden="false" outlineLevel="0" max="13838" min="13838" style="156" width="41.66"/>
    <col collapsed="false" customWidth="true" hidden="false" outlineLevel="0" max="13839" min="13839" style="156" width="19.66"/>
    <col collapsed="false" customWidth="true" hidden="false" outlineLevel="0" max="13840" min="13840" style="156" width="33.89"/>
    <col collapsed="false" customWidth="true" hidden="false" outlineLevel="0" max="13841" min="13841" style="156" width="25"/>
    <col collapsed="false" customWidth="true" hidden="false" outlineLevel="0" max="13842" min="13842" style="156" width="13.66"/>
    <col collapsed="false" customWidth="true" hidden="false" outlineLevel="0" max="13856" min="13843" style="156" width="4.89"/>
    <col collapsed="false" customWidth="true" hidden="false" outlineLevel="0" max="13857" min="13857" style="156" width="12"/>
    <col collapsed="false" customWidth="false" hidden="false" outlineLevel="0" max="14091" min="13858" style="156" width="8.89"/>
    <col collapsed="false" customWidth="true" hidden="false" outlineLevel="0" max="14092" min="14092" style="156" width="4.22"/>
    <col collapsed="false" customWidth="true" hidden="false" outlineLevel="0" max="14093" min="14093" style="156" width="25"/>
    <col collapsed="false" customWidth="true" hidden="false" outlineLevel="0" max="14094" min="14094" style="156" width="41.66"/>
    <col collapsed="false" customWidth="true" hidden="false" outlineLevel="0" max="14095" min="14095" style="156" width="19.66"/>
    <col collapsed="false" customWidth="true" hidden="false" outlineLevel="0" max="14096" min="14096" style="156" width="33.89"/>
    <col collapsed="false" customWidth="true" hidden="false" outlineLevel="0" max="14097" min="14097" style="156" width="25"/>
    <col collapsed="false" customWidth="true" hidden="false" outlineLevel="0" max="14098" min="14098" style="156" width="13.66"/>
    <col collapsed="false" customWidth="true" hidden="false" outlineLevel="0" max="14112" min="14099" style="156" width="4.89"/>
    <col collapsed="false" customWidth="true" hidden="false" outlineLevel="0" max="14113" min="14113" style="156" width="12"/>
    <col collapsed="false" customWidth="false" hidden="false" outlineLevel="0" max="14347" min="14114" style="156" width="8.89"/>
    <col collapsed="false" customWidth="true" hidden="false" outlineLevel="0" max="14348" min="14348" style="156" width="4.22"/>
    <col collapsed="false" customWidth="true" hidden="false" outlineLevel="0" max="14349" min="14349" style="156" width="25"/>
    <col collapsed="false" customWidth="true" hidden="false" outlineLevel="0" max="14350" min="14350" style="156" width="41.66"/>
    <col collapsed="false" customWidth="true" hidden="false" outlineLevel="0" max="14351" min="14351" style="156" width="19.66"/>
    <col collapsed="false" customWidth="true" hidden="false" outlineLevel="0" max="14352" min="14352" style="156" width="33.89"/>
    <col collapsed="false" customWidth="true" hidden="false" outlineLevel="0" max="14353" min="14353" style="156" width="25"/>
    <col collapsed="false" customWidth="true" hidden="false" outlineLevel="0" max="14354" min="14354" style="156" width="13.66"/>
    <col collapsed="false" customWidth="true" hidden="false" outlineLevel="0" max="14368" min="14355" style="156" width="4.89"/>
    <col collapsed="false" customWidth="true" hidden="false" outlineLevel="0" max="14369" min="14369" style="156" width="12"/>
    <col collapsed="false" customWidth="false" hidden="false" outlineLevel="0" max="14603" min="14370" style="156" width="8.89"/>
    <col collapsed="false" customWidth="true" hidden="false" outlineLevel="0" max="14604" min="14604" style="156" width="4.22"/>
    <col collapsed="false" customWidth="true" hidden="false" outlineLevel="0" max="14605" min="14605" style="156" width="25"/>
    <col collapsed="false" customWidth="true" hidden="false" outlineLevel="0" max="14606" min="14606" style="156" width="41.66"/>
    <col collapsed="false" customWidth="true" hidden="false" outlineLevel="0" max="14607" min="14607" style="156" width="19.66"/>
    <col collapsed="false" customWidth="true" hidden="false" outlineLevel="0" max="14608" min="14608" style="156" width="33.89"/>
    <col collapsed="false" customWidth="true" hidden="false" outlineLevel="0" max="14609" min="14609" style="156" width="25"/>
    <col collapsed="false" customWidth="true" hidden="false" outlineLevel="0" max="14610" min="14610" style="156" width="13.66"/>
    <col collapsed="false" customWidth="true" hidden="false" outlineLevel="0" max="14624" min="14611" style="156" width="4.89"/>
    <col collapsed="false" customWidth="true" hidden="false" outlineLevel="0" max="14625" min="14625" style="156" width="12"/>
    <col collapsed="false" customWidth="false" hidden="false" outlineLevel="0" max="14859" min="14626" style="156" width="8.89"/>
    <col collapsed="false" customWidth="true" hidden="false" outlineLevel="0" max="14860" min="14860" style="156" width="4.22"/>
    <col collapsed="false" customWidth="true" hidden="false" outlineLevel="0" max="14861" min="14861" style="156" width="25"/>
    <col collapsed="false" customWidth="true" hidden="false" outlineLevel="0" max="14862" min="14862" style="156" width="41.66"/>
    <col collapsed="false" customWidth="true" hidden="false" outlineLevel="0" max="14863" min="14863" style="156" width="19.66"/>
    <col collapsed="false" customWidth="true" hidden="false" outlineLevel="0" max="14864" min="14864" style="156" width="33.89"/>
    <col collapsed="false" customWidth="true" hidden="false" outlineLevel="0" max="14865" min="14865" style="156" width="25"/>
    <col collapsed="false" customWidth="true" hidden="false" outlineLevel="0" max="14866" min="14866" style="156" width="13.66"/>
    <col collapsed="false" customWidth="true" hidden="false" outlineLevel="0" max="14880" min="14867" style="156" width="4.89"/>
    <col collapsed="false" customWidth="true" hidden="false" outlineLevel="0" max="14881" min="14881" style="156" width="12"/>
    <col collapsed="false" customWidth="false" hidden="false" outlineLevel="0" max="15115" min="14882" style="156" width="8.89"/>
    <col collapsed="false" customWidth="true" hidden="false" outlineLevel="0" max="15116" min="15116" style="156" width="4.22"/>
    <col collapsed="false" customWidth="true" hidden="false" outlineLevel="0" max="15117" min="15117" style="156" width="25"/>
    <col collapsed="false" customWidth="true" hidden="false" outlineLevel="0" max="15118" min="15118" style="156" width="41.66"/>
    <col collapsed="false" customWidth="true" hidden="false" outlineLevel="0" max="15119" min="15119" style="156" width="19.66"/>
    <col collapsed="false" customWidth="true" hidden="false" outlineLevel="0" max="15120" min="15120" style="156" width="33.89"/>
    <col collapsed="false" customWidth="true" hidden="false" outlineLevel="0" max="15121" min="15121" style="156" width="25"/>
    <col collapsed="false" customWidth="true" hidden="false" outlineLevel="0" max="15122" min="15122" style="156" width="13.66"/>
    <col collapsed="false" customWidth="true" hidden="false" outlineLevel="0" max="15136" min="15123" style="156" width="4.89"/>
    <col collapsed="false" customWidth="true" hidden="false" outlineLevel="0" max="15137" min="15137" style="156" width="12"/>
    <col collapsed="false" customWidth="false" hidden="false" outlineLevel="0" max="15371" min="15138" style="156" width="8.89"/>
    <col collapsed="false" customWidth="true" hidden="false" outlineLevel="0" max="15372" min="15372" style="156" width="4.22"/>
    <col collapsed="false" customWidth="true" hidden="false" outlineLevel="0" max="15373" min="15373" style="156" width="25"/>
    <col collapsed="false" customWidth="true" hidden="false" outlineLevel="0" max="15374" min="15374" style="156" width="41.66"/>
    <col collapsed="false" customWidth="true" hidden="false" outlineLevel="0" max="15375" min="15375" style="156" width="19.66"/>
    <col collapsed="false" customWidth="true" hidden="false" outlineLevel="0" max="15376" min="15376" style="156" width="33.89"/>
    <col collapsed="false" customWidth="true" hidden="false" outlineLevel="0" max="15377" min="15377" style="156" width="25"/>
    <col collapsed="false" customWidth="true" hidden="false" outlineLevel="0" max="15378" min="15378" style="156" width="13.66"/>
    <col collapsed="false" customWidth="true" hidden="false" outlineLevel="0" max="15392" min="15379" style="156" width="4.89"/>
    <col collapsed="false" customWidth="true" hidden="false" outlineLevel="0" max="15393" min="15393" style="156" width="12"/>
    <col collapsed="false" customWidth="false" hidden="false" outlineLevel="0" max="15627" min="15394" style="156" width="8.89"/>
    <col collapsed="false" customWidth="true" hidden="false" outlineLevel="0" max="15628" min="15628" style="156" width="4.22"/>
    <col collapsed="false" customWidth="true" hidden="false" outlineLevel="0" max="15629" min="15629" style="156" width="25"/>
    <col collapsed="false" customWidth="true" hidden="false" outlineLevel="0" max="15630" min="15630" style="156" width="41.66"/>
    <col collapsed="false" customWidth="true" hidden="false" outlineLevel="0" max="15631" min="15631" style="156" width="19.66"/>
    <col collapsed="false" customWidth="true" hidden="false" outlineLevel="0" max="15632" min="15632" style="156" width="33.89"/>
    <col collapsed="false" customWidth="true" hidden="false" outlineLevel="0" max="15633" min="15633" style="156" width="25"/>
    <col collapsed="false" customWidth="true" hidden="false" outlineLevel="0" max="15634" min="15634" style="156" width="13.66"/>
    <col collapsed="false" customWidth="true" hidden="false" outlineLevel="0" max="15648" min="15635" style="156" width="4.89"/>
    <col collapsed="false" customWidth="true" hidden="false" outlineLevel="0" max="15649" min="15649" style="156" width="12"/>
    <col collapsed="false" customWidth="false" hidden="false" outlineLevel="0" max="15883" min="15650" style="156" width="8.89"/>
    <col collapsed="false" customWidth="true" hidden="false" outlineLevel="0" max="15884" min="15884" style="156" width="4.22"/>
    <col collapsed="false" customWidth="true" hidden="false" outlineLevel="0" max="15885" min="15885" style="156" width="25"/>
    <col collapsed="false" customWidth="true" hidden="false" outlineLevel="0" max="15886" min="15886" style="156" width="41.66"/>
    <col collapsed="false" customWidth="true" hidden="false" outlineLevel="0" max="15887" min="15887" style="156" width="19.66"/>
    <col collapsed="false" customWidth="true" hidden="false" outlineLevel="0" max="15888" min="15888" style="156" width="33.89"/>
    <col collapsed="false" customWidth="true" hidden="false" outlineLevel="0" max="15889" min="15889" style="156" width="25"/>
    <col collapsed="false" customWidth="true" hidden="false" outlineLevel="0" max="15890" min="15890" style="156" width="13.66"/>
    <col collapsed="false" customWidth="true" hidden="false" outlineLevel="0" max="15904" min="15891" style="156" width="4.89"/>
    <col collapsed="false" customWidth="true" hidden="false" outlineLevel="0" max="15905" min="15905" style="156" width="12"/>
    <col collapsed="false" customWidth="false" hidden="false" outlineLevel="0" max="16139" min="15906" style="156" width="8.89"/>
    <col collapsed="false" customWidth="true" hidden="false" outlineLevel="0" max="16140" min="16140" style="156" width="4.22"/>
    <col collapsed="false" customWidth="true" hidden="false" outlineLevel="0" max="16141" min="16141" style="156" width="25"/>
    <col collapsed="false" customWidth="true" hidden="false" outlineLevel="0" max="16142" min="16142" style="156" width="41.66"/>
    <col collapsed="false" customWidth="true" hidden="false" outlineLevel="0" max="16143" min="16143" style="156" width="19.66"/>
    <col collapsed="false" customWidth="true" hidden="false" outlineLevel="0" max="16144" min="16144" style="156" width="33.89"/>
    <col collapsed="false" customWidth="true" hidden="false" outlineLevel="0" max="16145" min="16145" style="156" width="25"/>
    <col collapsed="false" customWidth="true" hidden="false" outlineLevel="0" max="16146" min="16146" style="156" width="13.66"/>
    <col collapsed="false" customWidth="true" hidden="false" outlineLevel="0" max="16160" min="16147" style="156" width="4.89"/>
    <col collapsed="false" customWidth="true" hidden="false" outlineLevel="0" max="16161" min="16161" style="156" width="12"/>
    <col collapsed="false" customWidth="false" hidden="false" outlineLevel="0" max="16384" min="16162" style="156" width="8.89"/>
  </cols>
  <sheetData>
    <row r="1" s="73" customFormat="true" ht="20.25" hidden="false" customHeight="true" outlineLevel="0" collapsed="false">
      <c r="A1" s="80"/>
      <c r="B1" s="80"/>
      <c r="G1" s="157"/>
    </row>
    <row r="2" s="73" customFormat="true" ht="20.25" hidden="false" customHeight="true" outlineLevel="0" collapsed="false">
      <c r="A2" s="158" t="s">
        <v>161</v>
      </c>
      <c r="B2" s="158"/>
      <c r="G2" s="157"/>
    </row>
    <row r="3" s="73" customFormat="true" ht="20.25" hidden="false" customHeight="true" outlineLevel="0" collapsed="false">
      <c r="A3" s="159" t="s">
        <v>162</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row>
    <row r="4" s="73" customFormat="true" ht="20.25" hidden="false" customHeight="true" outlineLevel="0" collapsed="false">
      <c r="A4" s="80"/>
      <c r="B4" s="80"/>
      <c r="G4" s="157"/>
    </row>
    <row r="5" s="73" customFormat="true" ht="30" hidden="false" customHeight="true" outlineLevel="0" collapsed="false">
      <c r="A5" s="80"/>
      <c r="B5" s="80"/>
      <c r="G5" s="157"/>
      <c r="J5" s="80"/>
      <c r="K5" s="80"/>
      <c r="L5" s="80"/>
      <c r="M5" s="80"/>
      <c r="N5" s="80"/>
      <c r="O5" s="80"/>
      <c r="P5" s="80"/>
      <c r="Q5" s="80"/>
      <c r="R5" s="80"/>
      <c r="S5" s="75" t="s">
        <v>163</v>
      </c>
      <c r="T5" s="75"/>
      <c r="U5" s="75"/>
      <c r="V5" s="75"/>
      <c r="W5" s="160"/>
      <c r="X5" s="161"/>
      <c r="Y5" s="161"/>
      <c r="Z5" s="161"/>
      <c r="AA5" s="161"/>
      <c r="AB5" s="161"/>
      <c r="AC5" s="161"/>
      <c r="AD5" s="161"/>
      <c r="AE5" s="161"/>
      <c r="AF5" s="162"/>
    </row>
    <row r="6" s="73" customFormat="true" ht="20.25" hidden="false" customHeight="true" outlineLevel="0" collapsed="false">
      <c r="A6" s="80"/>
      <c r="B6" s="80"/>
      <c r="G6" s="157"/>
    </row>
    <row r="7" s="73" customFormat="true" ht="18" hidden="false" customHeight="true" outlineLevel="0" collapsed="false">
      <c r="A7" s="75" t="s">
        <v>164</v>
      </c>
      <c r="B7" s="75"/>
      <c r="C7" s="75"/>
      <c r="D7" s="75" t="s">
        <v>15</v>
      </c>
      <c r="E7" s="75"/>
      <c r="F7" s="163" t="s">
        <v>165</v>
      </c>
      <c r="G7" s="163"/>
      <c r="H7" s="75" t="s">
        <v>166</v>
      </c>
      <c r="I7" s="75"/>
      <c r="J7" s="75"/>
      <c r="K7" s="75"/>
      <c r="L7" s="75"/>
      <c r="M7" s="75"/>
      <c r="N7" s="75"/>
      <c r="O7" s="75"/>
      <c r="P7" s="75"/>
      <c r="Q7" s="75"/>
      <c r="R7" s="75"/>
      <c r="S7" s="75"/>
      <c r="T7" s="75"/>
      <c r="U7" s="75"/>
      <c r="V7" s="75"/>
      <c r="W7" s="75"/>
      <c r="X7" s="75"/>
      <c r="Y7" s="75" t="s">
        <v>167</v>
      </c>
      <c r="Z7" s="75"/>
      <c r="AA7" s="75"/>
      <c r="AB7" s="75"/>
      <c r="AC7" s="75" t="s">
        <v>168</v>
      </c>
      <c r="AD7" s="75"/>
      <c r="AE7" s="75"/>
      <c r="AF7" s="75"/>
    </row>
    <row r="8" s="73" customFormat="true" ht="18.75" hidden="false" customHeight="true" outlineLevel="0" collapsed="false">
      <c r="A8" s="75" t="s">
        <v>169</v>
      </c>
      <c r="B8" s="75"/>
      <c r="C8" s="75"/>
      <c r="D8" s="164"/>
      <c r="E8" s="165"/>
      <c r="F8" s="166"/>
      <c r="G8" s="167"/>
      <c r="H8" s="168" t="s">
        <v>170</v>
      </c>
      <c r="I8" s="169" t="s">
        <v>7</v>
      </c>
      <c r="J8" s="170" t="s">
        <v>171</v>
      </c>
      <c r="K8" s="89"/>
      <c r="L8" s="89"/>
      <c r="M8" s="169" t="s">
        <v>7</v>
      </c>
      <c r="N8" s="170" t="s">
        <v>172</v>
      </c>
      <c r="O8" s="89"/>
      <c r="P8" s="89"/>
      <c r="Q8" s="169" t="s">
        <v>7</v>
      </c>
      <c r="R8" s="170" t="s">
        <v>173</v>
      </c>
      <c r="S8" s="89"/>
      <c r="T8" s="89"/>
      <c r="U8" s="169" t="s">
        <v>7</v>
      </c>
      <c r="V8" s="170" t="s">
        <v>174</v>
      </c>
      <c r="W8" s="89"/>
      <c r="X8" s="171"/>
      <c r="Y8" s="172"/>
      <c r="Z8" s="172"/>
      <c r="AA8" s="172"/>
      <c r="AB8" s="172"/>
      <c r="AC8" s="172"/>
      <c r="AD8" s="172"/>
      <c r="AE8" s="172"/>
      <c r="AF8" s="172"/>
    </row>
    <row r="9" s="73" customFormat="true" ht="18.75" hidden="false" customHeight="true" outlineLevel="0" collapsed="false">
      <c r="A9" s="75"/>
      <c r="B9" s="75"/>
      <c r="C9" s="75"/>
      <c r="D9" s="173"/>
      <c r="E9" s="174"/>
      <c r="F9" s="175"/>
      <c r="G9" s="176"/>
      <c r="H9" s="168"/>
      <c r="I9" s="177" t="s">
        <v>7</v>
      </c>
      <c r="J9" s="178" t="s">
        <v>175</v>
      </c>
      <c r="K9" s="179"/>
      <c r="L9" s="179"/>
      <c r="M9" s="180" t="s">
        <v>7</v>
      </c>
      <c r="N9" s="178" t="s">
        <v>176</v>
      </c>
      <c r="O9" s="179"/>
      <c r="P9" s="179"/>
      <c r="Q9" s="180" t="s">
        <v>7</v>
      </c>
      <c r="R9" s="178" t="s">
        <v>177</v>
      </c>
      <c r="S9" s="179"/>
      <c r="T9" s="179"/>
      <c r="U9" s="180" t="s">
        <v>7</v>
      </c>
      <c r="V9" s="178" t="s">
        <v>178</v>
      </c>
      <c r="W9" s="179"/>
      <c r="X9" s="181"/>
      <c r="Y9" s="172"/>
      <c r="Z9" s="172"/>
      <c r="AA9" s="172"/>
      <c r="AB9" s="172"/>
      <c r="AC9" s="172"/>
      <c r="AD9" s="172"/>
      <c r="AE9" s="172"/>
      <c r="AF9" s="172"/>
    </row>
    <row r="10" s="73" customFormat="true" ht="18.75" hidden="false" customHeight="true" outlineLevel="0" collapsed="false">
      <c r="A10" s="182"/>
      <c r="B10" s="183"/>
      <c r="C10" s="184"/>
      <c r="D10" s="185"/>
      <c r="E10" s="171"/>
      <c r="F10" s="185"/>
      <c r="G10" s="186"/>
      <c r="H10" s="187" t="s">
        <v>16</v>
      </c>
      <c r="I10" s="188" t="s">
        <v>7</v>
      </c>
      <c r="J10" s="189" t="s">
        <v>179</v>
      </c>
      <c r="K10" s="189"/>
      <c r="L10" s="190"/>
      <c r="M10" s="191" t="s">
        <v>7</v>
      </c>
      <c r="N10" s="189" t="s">
        <v>180</v>
      </c>
      <c r="O10" s="189"/>
      <c r="P10" s="190"/>
      <c r="Q10" s="191" t="s">
        <v>7</v>
      </c>
      <c r="R10" s="192" t="s">
        <v>181</v>
      </c>
      <c r="S10" s="192"/>
      <c r="T10" s="192"/>
      <c r="U10" s="192"/>
      <c r="V10" s="192"/>
      <c r="W10" s="192"/>
      <c r="X10" s="193"/>
      <c r="Y10" s="194" t="s">
        <v>7</v>
      </c>
      <c r="Z10" s="170" t="s">
        <v>182</v>
      </c>
      <c r="AA10" s="170"/>
      <c r="AB10" s="195"/>
      <c r="AC10" s="194" t="s">
        <v>7</v>
      </c>
      <c r="AD10" s="170" t="s">
        <v>182</v>
      </c>
      <c r="AE10" s="170"/>
      <c r="AF10" s="195"/>
      <c r="AG10" s="196"/>
    </row>
    <row r="11" s="73" customFormat="true" ht="18.75" hidden="false" customHeight="true" outlineLevel="0" collapsed="false">
      <c r="A11" s="197"/>
      <c r="B11" s="198"/>
      <c r="C11" s="199"/>
      <c r="D11" s="200"/>
      <c r="E11" s="201"/>
      <c r="F11" s="200"/>
      <c r="G11" s="202"/>
      <c r="H11" s="203" t="s">
        <v>183</v>
      </c>
      <c r="I11" s="204" t="s">
        <v>7</v>
      </c>
      <c r="J11" s="205" t="s">
        <v>184</v>
      </c>
      <c r="K11" s="206"/>
      <c r="L11" s="207"/>
      <c r="M11" s="208" t="s">
        <v>7</v>
      </c>
      <c r="N11" s="205" t="s">
        <v>185</v>
      </c>
      <c r="O11" s="208"/>
      <c r="P11" s="205"/>
      <c r="Q11" s="209"/>
      <c r="R11" s="209"/>
      <c r="S11" s="209"/>
      <c r="T11" s="209"/>
      <c r="U11" s="209"/>
      <c r="V11" s="209"/>
      <c r="W11" s="209"/>
      <c r="X11" s="210"/>
      <c r="Y11" s="211"/>
      <c r="Z11" s="72"/>
      <c r="AA11" s="72"/>
      <c r="AB11" s="212"/>
      <c r="AC11" s="211"/>
      <c r="AD11" s="72"/>
      <c r="AE11" s="72"/>
      <c r="AF11" s="212"/>
      <c r="AG11" s="196"/>
    </row>
    <row r="12" s="73" customFormat="true" ht="18.75" hidden="false" customHeight="true" outlineLevel="0" collapsed="false">
      <c r="A12" s="197"/>
      <c r="B12" s="198"/>
      <c r="C12" s="199"/>
      <c r="D12" s="200"/>
      <c r="E12" s="201"/>
      <c r="F12" s="200"/>
      <c r="G12" s="202"/>
      <c r="H12" s="213" t="s">
        <v>25</v>
      </c>
      <c r="I12" s="188" t="s">
        <v>7</v>
      </c>
      <c r="J12" s="189" t="s">
        <v>184</v>
      </c>
      <c r="K12" s="214"/>
      <c r="L12" s="190"/>
      <c r="M12" s="191" t="s">
        <v>7</v>
      </c>
      <c r="N12" s="189" t="s">
        <v>185</v>
      </c>
      <c r="O12" s="191"/>
      <c r="P12" s="189"/>
      <c r="Q12" s="215"/>
      <c r="R12" s="215"/>
      <c r="S12" s="215"/>
      <c r="T12" s="215"/>
      <c r="U12" s="215"/>
      <c r="V12" s="215"/>
      <c r="W12" s="215"/>
      <c r="X12" s="216"/>
      <c r="Y12" s="211"/>
      <c r="Z12" s="72"/>
      <c r="AA12" s="72"/>
      <c r="AB12" s="212"/>
      <c r="AC12" s="211"/>
      <c r="AD12" s="72"/>
      <c r="AE12" s="72"/>
      <c r="AF12" s="212"/>
      <c r="AG12" s="196"/>
    </row>
    <row r="13" s="73" customFormat="true" ht="18.75" hidden="false" customHeight="true" outlineLevel="0" collapsed="false">
      <c r="A13" s="197"/>
      <c r="B13" s="198"/>
      <c r="C13" s="199"/>
      <c r="D13" s="200"/>
      <c r="E13" s="201"/>
      <c r="F13" s="200"/>
      <c r="G13" s="202"/>
      <c r="H13" s="217" t="s">
        <v>26</v>
      </c>
      <c r="I13" s="218" t="s">
        <v>7</v>
      </c>
      <c r="J13" s="219" t="s">
        <v>184</v>
      </c>
      <c r="K13" s="220"/>
      <c r="L13" s="221"/>
      <c r="M13" s="222" t="s">
        <v>7</v>
      </c>
      <c r="N13" s="219" t="s">
        <v>185</v>
      </c>
      <c r="O13" s="222"/>
      <c r="P13" s="219"/>
      <c r="Q13" s="223"/>
      <c r="R13" s="223"/>
      <c r="S13" s="223"/>
      <c r="T13" s="223"/>
      <c r="U13" s="223"/>
      <c r="V13" s="223"/>
      <c r="W13" s="223"/>
      <c r="X13" s="224"/>
      <c r="Y13" s="211" t="s">
        <v>7</v>
      </c>
      <c r="Z13" s="72" t="s">
        <v>186</v>
      </c>
      <c r="AA13" s="225"/>
      <c r="AB13" s="212"/>
      <c r="AC13" s="211" t="s">
        <v>7</v>
      </c>
      <c r="AD13" s="72" t="s">
        <v>186</v>
      </c>
      <c r="AE13" s="225"/>
      <c r="AF13" s="212"/>
      <c r="AG13" s="196"/>
    </row>
    <row r="14" s="73" customFormat="true" ht="18.75" hidden="false" customHeight="true" outlineLevel="0" collapsed="false">
      <c r="A14" s="197"/>
      <c r="B14" s="198"/>
      <c r="C14" s="199"/>
      <c r="D14" s="200"/>
      <c r="E14" s="201"/>
      <c r="F14" s="200"/>
      <c r="G14" s="202"/>
      <c r="H14" s="226" t="s">
        <v>24</v>
      </c>
      <c r="I14" s="227" t="s">
        <v>7</v>
      </c>
      <c r="J14" s="219" t="s">
        <v>179</v>
      </c>
      <c r="K14" s="220"/>
      <c r="L14" s="228" t="s">
        <v>7</v>
      </c>
      <c r="M14" s="219" t="s">
        <v>187</v>
      </c>
      <c r="N14" s="229"/>
      <c r="O14" s="229"/>
      <c r="P14" s="229"/>
      <c r="Q14" s="229"/>
      <c r="R14" s="229"/>
      <c r="S14" s="229"/>
      <c r="T14" s="229"/>
      <c r="U14" s="229"/>
      <c r="V14" s="229"/>
      <c r="W14" s="229"/>
      <c r="X14" s="230"/>
      <c r="Y14" s="231"/>
      <c r="Z14" s="225"/>
      <c r="AA14" s="225"/>
      <c r="AB14" s="212"/>
      <c r="AC14" s="231"/>
      <c r="AD14" s="225"/>
      <c r="AE14" s="225"/>
      <c r="AF14" s="212"/>
      <c r="AG14" s="196"/>
    </row>
    <row r="15" s="73" customFormat="true" ht="18.75" hidden="false" customHeight="true" outlineLevel="0" collapsed="false">
      <c r="A15" s="197"/>
      <c r="B15" s="198"/>
      <c r="C15" s="199"/>
      <c r="D15" s="200"/>
      <c r="E15" s="201"/>
      <c r="F15" s="200"/>
      <c r="G15" s="202"/>
      <c r="H15" s="226" t="s">
        <v>188</v>
      </c>
      <c r="I15" s="232" t="s">
        <v>7</v>
      </c>
      <c r="J15" s="229" t="s">
        <v>189</v>
      </c>
      <c r="K15" s="229"/>
      <c r="L15" s="229"/>
      <c r="M15" s="232" t="s">
        <v>7</v>
      </c>
      <c r="N15" s="229" t="s">
        <v>190</v>
      </c>
      <c r="O15" s="229"/>
      <c r="P15" s="229"/>
      <c r="Q15" s="233"/>
      <c r="R15" s="233"/>
      <c r="S15" s="233"/>
      <c r="T15" s="233"/>
      <c r="U15" s="233"/>
      <c r="V15" s="233"/>
      <c r="W15" s="233"/>
      <c r="X15" s="234"/>
      <c r="Y15" s="231"/>
      <c r="Z15" s="225"/>
      <c r="AA15" s="225"/>
      <c r="AB15" s="212"/>
      <c r="AC15" s="231"/>
      <c r="AD15" s="225"/>
      <c r="AE15" s="225"/>
      <c r="AF15" s="212"/>
      <c r="AG15" s="196"/>
    </row>
    <row r="16" s="73" customFormat="true" ht="18.75" hidden="false" customHeight="true" outlineLevel="0" collapsed="false">
      <c r="A16" s="197"/>
      <c r="B16" s="198"/>
      <c r="C16" s="199"/>
      <c r="D16" s="200"/>
      <c r="E16" s="201"/>
      <c r="F16" s="200"/>
      <c r="G16" s="202"/>
      <c r="H16" s="226"/>
      <c r="I16" s="232"/>
      <c r="J16" s="229"/>
      <c r="K16" s="229"/>
      <c r="L16" s="229"/>
      <c r="M16" s="232"/>
      <c r="N16" s="229"/>
      <c r="O16" s="229"/>
      <c r="P16" s="229"/>
      <c r="Q16" s="215"/>
      <c r="R16" s="215"/>
      <c r="S16" s="215"/>
      <c r="T16" s="215"/>
      <c r="U16" s="215"/>
      <c r="V16" s="215"/>
      <c r="W16" s="215"/>
      <c r="X16" s="216"/>
      <c r="Y16" s="231"/>
      <c r="Z16" s="225"/>
      <c r="AA16" s="225"/>
      <c r="AB16" s="212"/>
      <c r="AC16" s="231"/>
      <c r="AD16" s="225"/>
      <c r="AE16" s="225"/>
      <c r="AF16" s="212"/>
      <c r="AG16" s="196"/>
    </row>
    <row r="17" s="73" customFormat="true" ht="18.75" hidden="false" customHeight="true" outlineLevel="0" collapsed="false">
      <c r="A17" s="197"/>
      <c r="B17" s="198"/>
      <c r="C17" s="199"/>
      <c r="D17" s="200"/>
      <c r="E17" s="201"/>
      <c r="F17" s="200"/>
      <c r="G17" s="202"/>
      <c r="H17" s="235" t="s">
        <v>30</v>
      </c>
      <c r="I17" s="227" t="s">
        <v>7</v>
      </c>
      <c r="J17" s="219" t="s">
        <v>179</v>
      </c>
      <c r="K17" s="219"/>
      <c r="L17" s="222" t="s">
        <v>7</v>
      </c>
      <c r="M17" s="219" t="s">
        <v>191</v>
      </c>
      <c r="N17" s="219"/>
      <c r="O17" s="236" t="s">
        <v>7</v>
      </c>
      <c r="P17" s="219" t="s">
        <v>192</v>
      </c>
      <c r="Q17" s="229"/>
      <c r="R17" s="236"/>
      <c r="S17" s="219"/>
      <c r="T17" s="229"/>
      <c r="U17" s="236"/>
      <c r="V17" s="219"/>
      <c r="W17" s="229"/>
      <c r="X17" s="216"/>
      <c r="Y17" s="231"/>
      <c r="Z17" s="225"/>
      <c r="AA17" s="225"/>
      <c r="AB17" s="212"/>
      <c r="AC17" s="231"/>
      <c r="AD17" s="225"/>
      <c r="AE17" s="225"/>
      <c r="AF17" s="212"/>
      <c r="AG17" s="196"/>
    </row>
    <row r="18" s="73" customFormat="true" ht="18.75" hidden="false" customHeight="true" outlineLevel="0" collapsed="false">
      <c r="A18" s="197"/>
      <c r="B18" s="198"/>
      <c r="C18" s="199"/>
      <c r="D18" s="200"/>
      <c r="E18" s="201"/>
      <c r="F18" s="200"/>
      <c r="G18" s="202"/>
      <c r="H18" s="237" t="s">
        <v>27</v>
      </c>
      <c r="I18" s="227" t="s">
        <v>7</v>
      </c>
      <c r="J18" s="219" t="s">
        <v>179</v>
      </c>
      <c r="K18" s="220"/>
      <c r="L18" s="228" t="s">
        <v>7</v>
      </c>
      <c r="M18" s="219" t="s">
        <v>187</v>
      </c>
      <c r="N18" s="229"/>
      <c r="O18" s="229"/>
      <c r="P18" s="229"/>
      <c r="Q18" s="229"/>
      <c r="R18" s="229"/>
      <c r="S18" s="229"/>
      <c r="T18" s="229"/>
      <c r="U18" s="229"/>
      <c r="V18" s="229"/>
      <c r="W18" s="229"/>
      <c r="X18" s="230"/>
      <c r="Y18" s="231"/>
      <c r="Z18" s="225"/>
      <c r="AA18" s="225"/>
      <c r="AB18" s="212"/>
      <c r="AC18" s="231"/>
      <c r="AD18" s="225"/>
      <c r="AE18" s="225"/>
      <c r="AF18" s="212"/>
    </row>
    <row r="19" s="73" customFormat="true" ht="18.75" hidden="false" customHeight="true" outlineLevel="0" collapsed="false">
      <c r="A19" s="197"/>
      <c r="B19" s="198"/>
      <c r="C19" s="199"/>
      <c r="D19" s="200"/>
      <c r="E19" s="201"/>
      <c r="F19" s="200"/>
      <c r="G19" s="202"/>
      <c r="H19" s="237" t="s">
        <v>193</v>
      </c>
      <c r="I19" s="227" t="s">
        <v>7</v>
      </c>
      <c r="J19" s="219" t="s">
        <v>179</v>
      </c>
      <c r="K19" s="219"/>
      <c r="L19" s="222" t="s">
        <v>7</v>
      </c>
      <c r="M19" s="219" t="s">
        <v>191</v>
      </c>
      <c r="N19" s="219"/>
      <c r="O19" s="236" t="s">
        <v>7</v>
      </c>
      <c r="P19" s="219" t="s">
        <v>192</v>
      </c>
      <c r="Q19" s="229"/>
      <c r="R19" s="236" t="s">
        <v>7</v>
      </c>
      <c r="S19" s="219" t="s">
        <v>194</v>
      </c>
      <c r="T19" s="229"/>
      <c r="U19" s="229"/>
      <c r="V19" s="229"/>
      <c r="W19" s="229"/>
      <c r="X19" s="230"/>
      <c r="Y19" s="231"/>
      <c r="Z19" s="225"/>
      <c r="AA19" s="225"/>
      <c r="AB19" s="212"/>
      <c r="AC19" s="231"/>
      <c r="AD19" s="225"/>
      <c r="AE19" s="225"/>
      <c r="AF19" s="212"/>
    </row>
    <row r="20" s="73" customFormat="true" ht="18.75" hidden="false" customHeight="true" outlineLevel="0" collapsed="false">
      <c r="A20" s="211" t="s">
        <v>7</v>
      </c>
      <c r="B20" s="198" t="n">
        <v>73</v>
      </c>
      <c r="C20" s="199" t="s">
        <v>120</v>
      </c>
      <c r="D20" s="211" t="s">
        <v>7</v>
      </c>
      <c r="E20" s="201" t="s">
        <v>195</v>
      </c>
      <c r="F20" s="200"/>
      <c r="G20" s="202"/>
      <c r="H20" s="237" t="s">
        <v>39</v>
      </c>
      <c r="I20" s="218" t="s">
        <v>7</v>
      </c>
      <c r="J20" s="219" t="s">
        <v>179</v>
      </c>
      <c r="K20" s="220"/>
      <c r="L20" s="222" t="s">
        <v>7</v>
      </c>
      <c r="M20" s="219" t="s">
        <v>187</v>
      </c>
      <c r="N20" s="229"/>
      <c r="O20" s="229"/>
      <c r="P20" s="229"/>
      <c r="Q20" s="229"/>
      <c r="R20" s="229"/>
      <c r="S20" s="229"/>
      <c r="T20" s="229"/>
      <c r="U20" s="229"/>
      <c r="V20" s="229"/>
      <c r="W20" s="229"/>
      <c r="X20" s="230"/>
      <c r="Y20" s="231"/>
      <c r="Z20" s="225"/>
      <c r="AA20" s="225"/>
      <c r="AB20" s="212"/>
      <c r="AC20" s="231"/>
      <c r="AD20" s="225"/>
      <c r="AE20" s="225"/>
      <c r="AF20" s="212"/>
    </row>
    <row r="21" s="73" customFormat="true" ht="18.75" hidden="false" customHeight="true" outlineLevel="0" collapsed="false">
      <c r="A21" s="197"/>
      <c r="B21" s="198"/>
      <c r="C21" s="199"/>
      <c r="D21" s="211" t="s">
        <v>7</v>
      </c>
      <c r="E21" s="201" t="s">
        <v>196</v>
      </c>
      <c r="F21" s="200"/>
      <c r="G21" s="202"/>
      <c r="H21" s="237" t="s">
        <v>42</v>
      </c>
      <c r="I21" s="218" t="s">
        <v>7</v>
      </c>
      <c r="J21" s="219" t="s">
        <v>179</v>
      </c>
      <c r="K21" s="220"/>
      <c r="L21" s="222" t="s">
        <v>7</v>
      </c>
      <c r="M21" s="219" t="s">
        <v>187</v>
      </c>
      <c r="N21" s="229"/>
      <c r="O21" s="229"/>
      <c r="P21" s="229"/>
      <c r="Q21" s="229"/>
      <c r="R21" s="229"/>
      <c r="S21" s="229"/>
      <c r="T21" s="229"/>
      <c r="U21" s="229"/>
      <c r="V21" s="229"/>
      <c r="W21" s="229"/>
      <c r="X21" s="230"/>
      <c r="Y21" s="231"/>
      <c r="Z21" s="225"/>
      <c r="AA21" s="225"/>
      <c r="AB21" s="212"/>
      <c r="AC21" s="231"/>
      <c r="AD21" s="225"/>
      <c r="AE21" s="225"/>
      <c r="AF21" s="212"/>
    </row>
    <row r="22" s="73" customFormat="true" ht="18.75" hidden="false" customHeight="true" outlineLevel="0" collapsed="false">
      <c r="A22" s="197"/>
      <c r="B22" s="198"/>
      <c r="C22" s="199"/>
      <c r="D22" s="200"/>
      <c r="E22" s="201" t="s">
        <v>197</v>
      </c>
      <c r="F22" s="200"/>
      <c r="G22" s="202"/>
      <c r="H22" s="237" t="s">
        <v>45</v>
      </c>
      <c r="I22" s="218" t="s">
        <v>7</v>
      </c>
      <c r="J22" s="219" t="s">
        <v>179</v>
      </c>
      <c r="K22" s="220"/>
      <c r="L22" s="222" t="s">
        <v>7</v>
      </c>
      <c r="M22" s="219" t="s">
        <v>198</v>
      </c>
      <c r="N22" s="219"/>
      <c r="O22" s="236" t="s">
        <v>7</v>
      </c>
      <c r="P22" s="238" t="s">
        <v>199</v>
      </c>
      <c r="Q22" s="219"/>
      <c r="R22" s="219"/>
      <c r="S22" s="220"/>
      <c r="T22" s="219"/>
      <c r="U22" s="220"/>
      <c r="V22" s="220"/>
      <c r="W22" s="220"/>
      <c r="X22" s="239"/>
      <c r="Y22" s="231"/>
      <c r="Z22" s="225"/>
      <c r="AA22" s="225"/>
      <c r="AB22" s="212"/>
      <c r="AC22" s="231"/>
      <c r="AD22" s="225"/>
      <c r="AE22" s="225"/>
      <c r="AF22" s="212"/>
    </row>
    <row r="23" s="73" customFormat="true" ht="18.75" hidden="false" customHeight="true" outlineLevel="0" collapsed="false">
      <c r="A23" s="197"/>
      <c r="B23" s="198"/>
      <c r="C23" s="199"/>
      <c r="D23" s="200"/>
      <c r="E23" s="201"/>
      <c r="F23" s="200"/>
      <c r="G23" s="202"/>
      <c r="H23" s="226" t="s">
        <v>35</v>
      </c>
      <c r="I23" s="218" t="s">
        <v>7</v>
      </c>
      <c r="J23" s="219" t="s">
        <v>179</v>
      </c>
      <c r="K23" s="220"/>
      <c r="L23" s="222" t="s">
        <v>7</v>
      </c>
      <c r="M23" s="219" t="s">
        <v>187</v>
      </c>
      <c r="N23" s="229"/>
      <c r="O23" s="229"/>
      <c r="P23" s="229"/>
      <c r="Q23" s="229"/>
      <c r="R23" s="229"/>
      <c r="S23" s="229"/>
      <c r="T23" s="229"/>
      <c r="U23" s="229"/>
      <c r="V23" s="229"/>
      <c r="W23" s="229"/>
      <c r="X23" s="230"/>
      <c r="Y23" s="231"/>
      <c r="Z23" s="225"/>
      <c r="AA23" s="225"/>
      <c r="AB23" s="212"/>
      <c r="AC23" s="231"/>
      <c r="AD23" s="225"/>
      <c r="AE23" s="225"/>
      <c r="AF23" s="212"/>
    </row>
    <row r="24" s="73" customFormat="true" ht="18.75" hidden="false" customHeight="true" outlineLevel="0" collapsed="false">
      <c r="A24" s="197"/>
      <c r="B24" s="198"/>
      <c r="C24" s="199"/>
      <c r="D24" s="200"/>
      <c r="E24" s="201"/>
      <c r="F24" s="200"/>
      <c r="G24" s="202"/>
      <c r="H24" s="240" t="s">
        <v>28</v>
      </c>
      <c r="I24" s="218" t="s">
        <v>7</v>
      </c>
      <c r="J24" s="219" t="s">
        <v>179</v>
      </c>
      <c r="K24" s="219"/>
      <c r="L24" s="222" t="s">
        <v>7</v>
      </c>
      <c r="M24" s="219" t="s">
        <v>191</v>
      </c>
      <c r="N24" s="219"/>
      <c r="O24" s="222" t="s">
        <v>7</v>
      </c>
      <c r="P24" s="219" t="s">
        <v>192</v>
      </c>
      <c r="Q24" s="223"/>
      <c r="R24" s="223"/>
      <c r="S24" s="223"/>
      <c r="T24" s="223"/>
      <c r="U24" s="241"/>
      <c r="V24" s="241"/>
      <c r="W24" s="241"/>
      <c r="X24" s="242"/>
      <c r="Y24" s="231"/>
      <c r="Z24" s="225"/>
      <c r="AA24" s="225"/>
      <c r="AB24" s="212"/>
      <c r="AC24" s="231"/>
      <c r="AD24" s="225"/>
      <c r="AE24" s="225"/>
      <c r="AF24" s="212"/>
    </row>
    <row r="25" s="73" customFormat="true" ht="18.75" hidden="false" customHeight="true" outlineLevel="0" collapsed="false">
      <c r="A25" s="197"/>
      <c r="B25" s="198"/>
      <c r="C25" s="199"/>
      <c r="D25" s="200"/>
      <c r="E25" s="201"/>
      <c r="F25" s="200"/>
      <c r="G25" s="202"/>
      <c r="H25" s="237" t="s">
        <v>200</v>
      </c>
      <c r="I25" s="218" t="s">
        <v>7</v>
      </c>
      <c r="J25" s="219" t="s">
        <v>179</v>
      </c>
      <c r="K25" s="219"/>
      <c r="L25" s="222" t="s">
        <v>7</v>
      </c>
      <c r="M25" s="219" t="s">
        <v>201</v>
      </c>
      <c r="N25" s="219"/>
      <c r="O25" s="222" t="s">
        <v>7</v>
      </c>
      <c r="P25" s="219" t="s">
        <v>202</v>
      </c>
      <c r="Q25" s="229"/>
      <c r="R25" s="222" t="s">
        <v>7</v>
      </c>
      <c r="S25" s="219" t="s">
        <v>203</v>
      </c>
      <c r="T25" s="229"/>
      <c r="U25" s="229"/>
      <c r="V25" s="229"/>
      <c r="W25" s="229"/>
      <c r="X25" s="230"/>
      <c r="Y25" s="231"/>
      <c r="Z25" s="225"/>
      <c r="AA25" s="225"/>
      <c r="AB25" s="212"/>
      <c r="AC25" s="231"/>
      <c r="AD25" s="225"/>
      <c r="AE25" s="225"/>
      <c r="AF25" s="212"/>
    </row>
    <row r="26" s="73" customFormat="true" ht="18.75" hidden="false" customHeight="true" outlineLevel="0" collapsed="false">
      <c r="A26" s="197"/>
      <c r="B26" s="198"/>
      <c r="C26" s="199"/>
      <c r="D26" s="200"/>
      <c r="E26" s="201"/>
      <c r="F26" s="200"/>
      <c r="G26" s="202"/>
      <c r="H26" s="243" t="s">
        <v>55</v>
      </c>
      <c r="I26" s="244" t="s">
        <v>7</v>
      </c>
      <c r="J26" s="245" t="s">
        <v>179</v>
      </c>
      <c r="K26" s="245"/>
      <c r="L26" s="246" t="s">
        <v>7</v>
      </c>
      <c r="M26" s="245" t="s">
        <v>204</v>
      </c>
      <c r="N26" s="247"/>
      <c r="O26" s="248" t="s">
        <v>7</v>
      </c>
      <c r="P26" s="249" t="s">
        <v>205</v>
      </c>
      <c r="Q26" s="245"/>
      <c r="R26" s="246"/>
      <c r="S26" s="250"/>
      <c r="T26" s="250"/>
      <c r="U26" s="246"/>
      <c r="V26" s="245"/>
      <c r="W26" s="251"/>
      <c r="X26" s="252"/>
      <c r="Y26" s="231"/>
      <c r="Z26" s="225"/>
      <c r="AA26" s="225"/>
      <c r="AB26" s="212"/>
      <c r="AC26" s="231"/>
      <c r="AD26" s="225"/>
      <c r="AE26" s="225"/>
      <c r="AF26" s="212"/>
    </row>
    <row r="27" s="73" customFormat="true" ht="18.75" hidden="false" customHeight="true" outlineLevel="0" collapsed="false">
      <c r="A27" s="197"/>
      <c r="B27" s="198"/>
      <c r="C27" s="199"/>
      <c r="D27" s="200"/>
      <c r="E27" s="201"/>
      <c r="F27" s="200"/>
      <c r="G27" s="202"/>
      <c r="H27" s="243"/>
      <c r="I27" s="253" t="s">
        <v>7</v>
      </c>
      <c r="J27" s="254" t="s">
        <v>206</v>
      </c>
      <c r="K27" s="255"/>
      <c r="L27" s="256" t="s">
        <v>7</v>
      </c>
      <c r="M27" s="257" t="s">
        <v>207</v>
      </c>
      <c r="N27" s="258"/>
      <c r="O27" s="259" t="s">
        <v>7</v>
      </c>
      <c r="P27" s="254" t="s">
        <v>208</v>
      </c>
      <c r="Q27" s="260"/>
      <c r="R27" s="259" t="s">
        <v>7</v>
      </c>
      <c r="S27" s="254" t="s">
        <v>209</v>
      </c>
      <c r="T27" s="261"/>
      <c r="U27" s="262"/>
      <c r="V27" s="258"/>
      <c r="W27" s="263"/>
      <c r="X27" s="264"/>
      <c r="Y27" s="231"/>
      <c r="Z27" s="225"/>
      <c r="AA27" s="225"/>
      <c r="AB27" s="212"/>
      <c r="AC27" s="231"/>
      <c r="AD27" s="225"/>
      <c r="AE27" s="225"/>
      <c r="AF27" s="212"/>
    </row>
    <row r="28" s="73" customFormat="true" ht="18.75" hidden="false" customHeight="true" outlineLevel="0" collapsed="false">
      <c r="A28" s="182"/>
      <c r="B28" s="183"/>
      <c r="C28" s="184"/>
      <c r="D28" s="185"/>
      <c r="E28" s="171"/>
      <c r="F28" s="185"/>
      <c r="G28" s="186"/>
      <c r="H28" s="265" t="s">
        <v>16</v>
      </c>
      <c r="I28" s="266" t="s">
        <v>7</v>
      </c>
      <c r="J28" s="267" t="s">
        <v>179</v>
      </c>
      <c r="K28" s="268"/>
      <c r="L28" s="269"/>
      <c r="M28" s="270" t="s">
        <v>7</v>
      </c>
      <c r="N28" s="268" t="s">
        <v>180</v>
      </c>
      <c r="O28" s="268"/>
      <c r="P28" s="269"/>
      <c r="Q28" s="270" t="s">
        <v>7</v>
      </c>
      <c r="R28" s="271" t="s">
        <v>181</v>
      </c>
      <c r="S28" s="271"/>
      <c r="T28" s="271"/>
      <c r="U28" s="271"/>
      <c r="V28" s="271"/>
      <c r="W28" s="271"/>
      <c r="X28" s="272"/>
      <c r="Y28" s="194" t="s">
        <v>7</v>
      </c>
      <c r="Z28" s="170" t="s">
        <v>182</v>
      </c>
      <c r="AA28" s="170"/>
      <c r="AB28" s="195"/>
      <c r="AC28" s="194" t="s">
        <v>7</v>
      </c>
      <c r="AD28" s="170" t="s">
        <v>182</v>
      </c>
      <c r="AE28" s="170"/>
      <c r="AF28" s="195"/>
      <c r="AG28" s="196"/>
    </row>
    <row r="29" s="73" customFormat="true" ht="18.75" hidden="false" customHeight="true" outlineLevel="0" collapsed="false">
      <c r="A29" s="197"/>
      <c r="B29" s="198"/>
      <c r="C29" s="199"/>
      <c r="D29" s="200"/>
      <c r="E29" s="201"/>
      <c r="F29" s="200"/>
      <c r="G29" s="202"/>
      <c r="H29" s="203" t="s">
        <v>183</v>
      </c>
      <c r="I29" s="204" t="s">
        <v>7</v>
      </c>
      <c r="J29" s="205" t="s">
        <v>184</v>
      </c>
      <c r="K29" s="206"/>
      <c r="L29" s="207"/>
      <c r="M29" s="208" t="s">
        <v>7</v>
      </c>
      <c r="N29" s="205" t="s">
        <v>185</v>
      </c>
      <c r="O29" s="208"/>
      <c r="P29" s="205"/>
      <c r="Q29" s="209"/>
      <c r="R29" s="209"/>
      <c r="S29" s="209"/>
      <c r="T29" s="209"/>
      <c r="U29" s="209"/>
      <c r="V29" s="209"/>
      <c r="W29" s="209"/>
      <c r="X29" s="210"/>
      <c r="Y29" s="211"/>
      <c r="Z29" s="72"/>
      <c r="AA29" s="72"/>
      <c r="AB29" s="212"/>
      <c r="AC29" s="211"/>
      <c r="AD29" s="72"/>
      <c r="AE29" s="72"/>
      <c r="AF29" s="212"/>
      <c r="AG29" s="196"/>
    </row>
    <row r="30" s="73" customFormat="true" ht="18.75" hidden="false" customHeight="true" outlineLevel="0" collapsed="false">
      <c r="A30" s="197"/>
      <c r="B30" s="198"/>
      <c r="C30" s="199"/>
      <c r="D30" s="200"/>
      <c r="E30" s="201"/>
      <c r="F30" s="200"/>
      <c r="G30" s="202"/>
      <c r="H30" s="213" t="s">
        <v>25</v>
      </c>
      <c r="I30" s="188" t="s">
        <v>7</v>
      </c>
      <c r="J30" s="189" t="s">
        <v>184</v>
      </c>
      <c r="K30" s="214"/>
      <c r="L30" s="190"/>
      <c r="M30" s="191" t="s">
        <v>7</v>
      </c>
      <c r="N30" s="189" t="s">
        <v>185</v>
      </c>
      <c r="O30" s="191"/>
      <c r="P30" s="189"/>
      <c r="Q30" s="215"/>
      <c r="R30" s="215"/>
      <c r="S30" s="215"/>
      <c r="T30" s="215"/>
      <c r="U30" s="215"/>
      <c r="V30" s="215"/>
      <c r="W30" s="215"/>
      <c r="X30" s="216"/>
      <c r="Y30" s="211"/>
      <c r="Z30" s="72"/>
      <c r="AA30" s="72"/>
      <c r="AB30" s="212"/>
      <c r="AC30" s="211"/>
      <c r="AD30" s="72"/>
      <c r="AE30" s="72"/>
      <c r="AF30" s="212"/>
      <c r="AG30" s="196"/>
    </row>
    <row r="31" s="73" customFormat="true" ht="18.75" hidden="false" customHeight="true" outlineLevel="0" collapsed="false">
      <c r="A31" s="197"/>
      <c r="B31" s="198"/>
      <c r="C31" s="199"/>
      <c r="D31" s="200"/>
      <c r="E31" s="201"/>
      <c r="F31" s="200"/>
      <c r="G31" s="202"/>
      <c r="H31" s="273" t="s">
        <v>26</v>
      </c>
      <c r="I31" s="188" t="s">
        <v>7</v>
      </c>
      <c r="J31" s="189" t="s">
        <v>184</v>
      </c>
      <c r="K31" s="214"/>
      <c r="L31" s="190"/>
      <c r="M31" s="191" t="s">
        <v>7</v>
      </c>
      <c r="N31" s="189" t="s">
        <v>185</v>
      </c>
      <c r="O31" s="191"/>
      <c r="P31" s="189"/>
      <c r="Q31" s="215"/>
      <c r="R31" s="215"/>
      <c r="S31" s="215"/>
      <c r="T31" s="215"/>
      <c r="U31" s="215"/>
      <c r="V31" s="215"/>
      <c r="W31" s="215"/>
      <c r="X31" s="216"/>
      <c r="Y31" s="211"/>
      <c r="Z31" s="72"/>
      <c r="AA31" s="72"/>
      <c r="AB31" s="212"/>
      <c r="AC31" s="211"/>
      <c r="AD31" s="72"/>
      <c r="AE31" s="72"/>
      <c r="AF31" s="212"/>
      <c r="AG31" s="196"/>
    </row>
    <row r="32" s="73" customFormat="true" ht="18.75" hidden="false" customHeight="true" outlineLevel="0" collapsed="false">
      <c r="A32" s="197"/>
      <c r="B32" s="198"/>
      <c r="C32" s="199"/>
      <c r="D32" s="200"/>
      <c r="E32" s="201"/>
      <c r="F32" s="200"/>
      <c r="G32" s="202"/>
      <c r="H32" s="226" t="s">
        <v>188</v>
      </c>
      <c r="I32" s="232" t="s">
        <v>7</v>
      </c>
      <c r="J32" s="229" t="s">
        <v>189</v>
      </c>
      <c r="K32" s="229"/>
      <c r="L32" s="229"/>
      <c r="M32" s="232" t="s">
        <v>7</v>
      </c>
      <c r="N32" s="229" t="s">
        <v>190</v>
      </c>
      <c r="O32" s="229"/>
      <c r="P32" s="229"/>
      <c r="Q32" s="233"/>
      <c r="R32" s="233"/>
      <c r="S32" s="233"/>
      <c r="T32" s="233"/>
      <c r="U32" s="233"/>
      <c r="V32" s="233"/>
      <c r="W32" s="233"/>
      <c r="X32" s="234"/>
      <c r="Y32" s="211" t="s">
        <v>7</v>
      </c>
      <c r="Z32" s="72" t="s">
        <v>186</v>
      </c>
      <c r="AA32" s="225"/>
      <c r="AB32" s="212"/>
      <c r="AC32" s="211" t="s">
        <v>7</v>
      </c>
      <c r="AD32" s="72" t="s">
        <v>186</v>
      </c>
      <c r="AE32" s="225"/>
      <c r="AF32" s="212"/>
      <c r="AG32" s="196"/>
    </row>
    <row r="33" s="73" customFormat="true" ht="18.75" hidden="false" customHeight="true" outlineLevel="0" collapsed="false">
      <c r="A33" s="211" t="s">
        <v>7</v>
      </c>
      <c r="B33" s="198" t="n">
        <v>68</v>
      </c>
      <c r="C33" s="199" t="s">
        <v>120</v>
      </c>
      <c r="D33" s="211" t="s">
        <v>7</v>
      </c>
      <c r="E33" s="201" t="s">
        <v>195</v>
      </c>
      <c r="F33" s="200"/>
      <c r="G33" s="202"/>
      <c r="H33" s="226"/>
      <c r="I33" s="232"/>
      <c r="J33" s="229"/>
      <c r="K33" s="229"/>
      <c r="L33" s="229"/>
      <c r="M33" s="232"/>
      <c r="N33" s="229"/>
      <c r="O33" s="229"/>
      <c r="P33" s="229"/>
      <c r="Q33" s="215"/>
      <c r="R33" s="215"/>
      <c r="S33" s="215"/>
      <c r="T33" s="215"/>
      <c r="U33" s="215"/>
      <c r="V33" s="215"/>
      <c r="W33" s="215"/>
      <c r="X33" s="216"/>
      <c r="Y33" s="231"/>
      <c r="Z33" s="225"/>
      <c r="AA33" s="225"/>
      <c r="AB33" s="212"/>
      <c r="AC33" s="231"/>
      <c r="AD33" s="225"/>
      <c r="AE33" s="225"/>
      <c r="AF33" s="212"/>
      <c r="AG33" s="196"/>
    </row>
    <row r="34" s="73" customFormat="true" ht="18.75" hidden="false" customHeight="true" outlineLevel="0" collapsed="false">
      <c r="A34" s="211"/>
      <c r="B34" s="198"/>
      <c r="C34" s="199"/>
      <c r="D34" s="211"/>
      <c r="E34" s="201"/>
      <c r="F34" s="200"/>
      <c r="G34" s="202"/>
      <c r="H34" s="240" t="s">
        <v>28</v>
      </c>
      <c r="I34" s="218" t="s">
        <v>7</v>
      </c>
      <c r="J34" s="219" t="s">
        <v>179</v>
      </c>
      <c r="K34" s="219"/>
      <c r="L34" s="222" t="s">
        <v>7</v>
      </c>
      <c r="M34" s="219" t="s">
        <v>191</v>
      </c>
      <c r="N34" s="219"/>
      <c r="O34" s="222" t="s">
        <v>7</v>
      </c>
      <c r="P34" s="219" t="s">
        <v>192</v>
      </c>
      <c r="Q34" s="223"/>
      <c r="R34" s="223"/>
      <c r="S34" s="223"/>
      <c r="T34" s="223"/>
      <c r="U34" s="241"/>
      <c r="V34" s="241"/>
      <c r="W34" s="241"/>
      <c r="X34" s="242"/>
      <c r="Y34" s="231"/>
      <c r="Z34" s="225"/>
      <c r="AA34" s="225"/>
      <c r="AB34" s="212"/>
      <c r="AC34" s="231"/>
      <c r="AD34" s="225"/>
      <c r="AE34" s="225"/>
      <c r="AF34" s="212"/>
      <c r="AG34" s="196"/>
    </row>
    <row r="35" s="73" customFormat="true" ht="18.75" hidden="false" customHeight="true" outlineLevel="0" collapsed="false">
      <c r="A35" s="197"/>
      <c r="B35" s="198"/>
      <c r="C35" s="199" t="s">
        <v>210</v>
      </c>
      <c r="D35" s="211" t="s">
        <v>7</v>
      </c>
      <c r="E35" s="201" t="s">
        <v>196</v>
      </c>
      <c r="F35" s="200"/>
      <c r="G35" s="202"/>
      <c r="H35" s="237" t="s">
        <v>200</v>
      </c>
      <c r="I35" s="218" t="s">
        <v>7</v>
      </c>
      <c r="J35" s="219" t="s">
        <v>179</v>
      </c>
      <c r="K35" s="219"/>
      <c r="L35" s="222" t="s">
        <v>7</v>
      </c>
      <c r="M35" s="219" t="s">
        <v>201</v>
      </c>
      <c r="N35" s="219"/>
      <c r="O35" s="222" t="s">
        <v>7</v>
      </c>
      <c r="P35" s="219" t="s">
        <v>202</v>
      </c>
      <c r="Q35" s="229"/>
      <c r="R35" s="222" t="s">
        <v>7</v>
      </c>
      <c r="S35" s="219" t="s">
        <v>203</v>
      </c>
      <c r="T35" s="229"/>
      <c r="U35" s="229"/>
      <c r="V35" s="229"/>
      <c r="W35" s="229"/>
      <c r="X35" s="230"/>
      <c r="Y35" s="231"/>
      <c r="Z35" s="225"/>
      <c r="AA35" s="225"/>
      <c r="AB35" s="212"/>
      <c r="AC35" s="231"/>
      <c r="AD35" s="225"/>
      <c r="AE35" s="225"/>
      <c r="AF35" s="212"/>
    </row>
    <row r="36" s="73" customFormat="true" ht="18.75" hidden="false" customHeight="true" outlineLevel="0" collapsed="false">
      <c r="A36" s="197"/>
      <c r="B36" s="198"/>
      <c r="C36" s="199"/>
      <c r="D36" s="211"/>
      <c r="E36" s="201"/>
      <c r="F36" s="200"/>
      <c r="G36" s="202"/>
      <c r="H36" s="243" t="s">
        <v>55</v>
      </c>
      <c r="I36" s="244" t="s">
        <v>7</v>
      </c>
      <c r="J36" s="245" t="s">
        <v>179</v>
      </c>
      <c r="K36" s="245"/>
      <c r="L36" s="246" t="s">
        <v>7</v>
      </c>
      <c r="M36" s="245" t="s">
        <v>204</v>
      </c>
      <c r="N36" s="247"/>
      <c r="O36" s="248" t="s">
        <v>7</v>
      </c>
      <c r="P36" s="249" t="s">
        <v>205</v>
      </c>
      <c r="Q36" s="245"/>
      <c r="R36" s="246"/>
      <c r="S36" s="250"/>
      <c r="T36" s="250"/>
      <c r="U36" s="246"/>
      <c r="V36" s="245"/>
      <c r="W36" s="251"/>
      <c r="X36" s="252"/>
      <c r="Y36" s="231"/>
      <c r="Z36" s="225"/>
      <c r="AA36" s="225"/>
      <c r="AB36" s="212"/>
      <c r="AC36" s="231"/>
      <c r="AD36" s="225"/>
      <c r="AE36" s="225"/>
      <c r="AF36" s="212"/>
    </row>
    <row r="37" s="73" customFormat="true" ht="18.75" hidden="false" customHeight="true" outlineLevel="0" collapsed="false">
      <c r="A37" s="197"/>
      <c r="B37" s="198"/>
      <c r="C37" s="199"/>
      <c r="D37" s="211"/>
      <c r="E37" s="201"/>
      <c r="F37" s="200"/>
      <c r="G37" s="202"/>
      <c r="H37" s="243"/>
      <c r="I37" s="253" t="s">
        <v>7</v>
      </c>
      <c r="J37" s="254" t="s">
        <v>206</v>
      </c>
      <c r="K37" s="255"/>
      <c r="L37" s="256" t="s">
        <v>7</v>
      </c>
      <c r="M37" s="257" t="s">
        <v>207</v>
      </c>
      <c r="N37" s="258"/>
      <c r="O37" s="259" t="s">
        <v>7</v>
      </c>
      <c r="P37" s="254" t="s">
        <v>208</v>
      </c>
      <c r="Q37" s="260"/>
      <c r="R37" s="259" t="s">
        <v>7</v>
      </c>
      <c r="S37" s="254" t="s">
        <v>209</v>
      </c>
      <c r="T37" s="261"/>
      <c r="U37" s="262"/>
      <c r="V37" s="258"/>
      <c r="W37" s="263"/>
      <c r="X37" s="264"/>
      <c r="Y37" s="231"/>
      <c r="Z37" s="225"/>
      <c r="AA37" s="225"/>
      <c r="AB37" s="212"/>
      <c r="AC37" s="231"/>
      <c r="AD37" s="225"/>
      <c r="AE37" s="225"/>
      <c r="AF37" s="212"/>
    </row>
    <row r="38" s="73" customFormat="true" ht="18.75" hidden="false" customHeight="true" outlineLevel="0" collapsed="false">
      <c r="A38" s="182"/>
      <c r="B38" s="183"/>
      <c r="C38" s="184"/>
      <c r="D38" s="185"/>
      <c r="E38" s="171"/>
      <c r="F38" s="185"/>
      <c r="G38" s="186"/>
      <c r="H38" s="265" t="s">
        <v>16</v>
      </c>
      <c r="I38" s="266" t="s">
        <v>7</v>
      </c>
      <c r="J38" s="268" t="s">
        <v>179</v>
      </c>
      <c r="K38" s="268"/>
      <c r="L38" s="269"/>
      <c r="M38" s="270" t="s">
        <v>7</v>
      </c>
      <c r="N38" s="268" t="s">
        <v>180</v>
      </c>
      <c r="O38" s="268"/>
      <c r="P38" s="269"/>
      <c r="Q38" s="270" t="s">
        <v>7</v>
      </c>
      <c r="R38" s="271" t="s">
        <v>181</v>
      </c>
      <c r="S38" s="271"/>
      <c r="T38" s="271"/>
      <c r="U38" s="271"/>
      <c r="V38" s="271"/>
      <c r="W38" s="271"/>
      <c r="X38" s="272"/>
      <c r="Y38" s="194" t="s">
        <v>7</v>
      </c>
      <c r="Z38" s="170" t="s">
        <v>182</v>
      </c>
      <c r="AA38" s="170"/>
      <c r="AB38" s="195"/>
      <c r="AC38" s="194" t="s">
        <v>7</v>
      </c>
      <c r="AD38" s="170" t="s">
        <v>182</v>
      </c>
      <c r="AE38" s="170"/>
      <c r="AF38" s="195"/>
      <c r="AG38" s="196"/>
    </row>
    <row r="39" s="73" customFormat="true" ht="18.75" hidden="false" customHeight="true" outlineLevel="0" collapsed="false">
      <c r="A39" s="197"/>
      <c r="B39" s="198"/>
      <c r="C39" s="199"/>
      <c r="D39" s="200"/>
      <c r="E39" s="201"/>
      <c r="F39" s="200"/>
      <c r="G39" s="202"/>
      <c r="H39" s="203" t="s">
        <v>183</v>
      </c>
      <c r="I39" s="204" t="s">
        <v>7</v>
      </c>
      <c r="J39" s="205" t="s">
        <v>184</v>
      </c>
      <c r="K39" s="206"/>
      <c r="L39" s="207"/>
      <c r="M39" s="208" t="s">
        <v>7</v>
      </c>
      <c r="N39" s="205" t="s">
        <v>185</v>
      </c>
      <c r="O39" s="208"/>
      <c r="P39" s="205"/>
      <c r="Q39" s="209"/>
      <c r="R39" s="209"/>
      <c r="S39" s="209"/>
      <c r="T39" s="209"/>
      <c r="U39" s="209"/>
      <c r="V39" s="209"/>
      <c r="W39" s="209"/>
      <c r="X39" s="210"/>
      <c r="Y39" s="211"/>
      <c r="Z39" s="72"/>
      <c r="AA39" s="72"/>
      <c r="AB39" s="212"/>
      <c r="AC39" s="211"/>
      <c r="AD39" s="72"/>
      <c r="AE39" s="72"/>
      <c r="AF39" s="212"/>
      <c r="AG39" s="196"/>
    </row>
    <row r="40" s="73" customFormat="true" ht="18.75" hidden="false" customHeight="true" outlineLevel="0" collapsed="false">
      <c r="A40" s="197"/>
      <c r="B40" s="198"/>
      <c r="C40" s="199"/>
      <c r="D40" s="200"/>
      <c r="E40" s="201"/>
      <c r="F40" s="200"/>
      <c r="G40" s="202"/>
      <c r="H40" s="217" t="s">
        <v>25</v>
      </c>
      <c r="I40" s="218" t="s">
        <v>7</v>
      </c>
      <c r="J40" s="219" t="s">
        <v>184</v>
      </c>
      <c r="K40" s="220"/>
      <c r="L40" s="221"/>
      <c r="M40" s="222" t="s">
        <v>7</v>
      </c>
      <c r="N40" s="219" t="s">
        <v>185</v>
      </c>
      <c r="O40" s="222"/>
      <c r="P40" s="219"/>
      <c r="Q40" s="223"/>
      <c r="R40" s="223"/>
      <c r="S40" s="223"/>
      <c r="T40" s="223"/>
      <c r="U40" s="223"/>
      <c r="V40" s="223"/>
      <c r="W40" s="223"/>
      <c r="X40" s="224"/>
      <c r="Y40" s="211"/>
      <c r="Z40" s="72"/>
      <c r="AA40" s="72"/>
      <c r="AB40" s="212"/>
      <c r="AC40" s="211"/>
      <c r="AD40" s="72"/>
      <c r="AE40" s="72"/>
      <c r="AF40" s="212"/>
      <c r="AG40" s="196"/>
    </row>
    <row r="41" s="73" customFormat="true" ht="18.75" hidden="false" customHeight="true" outlineLevel="0" collapsed="false">
      <c r="A41" s="197"/>
      <c r="B41" s="198"/>
      <c r="C41" s="199"/>
      <c r="D41" s="200"/>
      <c r="E41" s="201"/>
      <c r="F41" s="200"/>
      <c r="G41" s="202"/>
      <c r="H41" s="217" t="s">
        <v>26</v>
      </c>
      <c r="I41" s="218" t="s">
        <v>7</v>
      </c>
      <c r="J41" s="219" t="s">
        <v>184</v>
      </c>
      <c r="K41" s="220"/>
      <c r="L41" s="221"/>
      <c r="M41" s="222" t="s">
        <v>7</v>
      </c>
      <c r="N41" s="219" t="s">
        <v>185</v>
      </c>
      <c r="O41" s="222"/>
      <c r="P41" s="219"/>
      <c r="Q41" s="223"/>
      <c r="R41" s="223"/>
      <c r="S41" s="223"/>
      <c r="T41" s="223"/>
      <c r="U41" s="223"/>
      <c r="V41" s="223"/>
      <c r="W41" s="223"/>
      <c r="X41" s="224"/>
      <c r="Y41" s="211"/>
      <c r="Z41" s="72"/>
      <c r="AA41" s="72"/>
      <c r="AB41" s="212"/>
      <c r="AC41" s="211"/>
      <c r="AD41" s="72"/>
      <c r="AE41" s="72"/>
      <c r="AF41" s="212"/>
      <c r="AG41" s="196"/>
    </row>
    <row r="42" s="73" customFormat="true" ht="18.75" hidden="false" customHeight="true" outlineLevel="0" collapsed="false">
      <c r="A42" s="197"/>
      <c r="B42" s="198"/>
      <c r="C42" s="199"/>
      <c r="D42" s="200"/>
      <c r="E42" s="201"/>
      <c r="F42" s="200"/>
      <c r="G42" s="202"/>
      <c r="H42" s="237" t="s">
        <v>24</v>
      </c>
      <c r="I42" s="218" t="s">
        <v>7</v>
      </c>
      <c r="J42" s="219" t="s">
        <v>179</v>
      </c>
      <c r="K42" s="220"/>
      <c r="L42" s="222" t="s">
        <v>7</v>
      </c>
      <c r="M42" s="219" t="s">
        <v>187</v>
      </c>
      <c r="N42" s="229"/>
      <c r="O42" s="229"/>
      <c r="P42" s="229"/>
      <c r="Q42" s="229"/>
      <c r="R42" s="229"/>
      <c r="S42" s="229"/>
      <c r="T42" s="229"/>
      <c r="U42" s="229"/>
      <c r="V42" s="229"/>
      <c r="W42" s="229"/>
      <c r="X42" s="230"/>
      <c r="Y42" s="211" t="s">
        <v>7</v>
      </c>
      <c r="Z42" s="72" t="s">
        <v>186</v>
      </c>
      <c r="AA42" s="225"/>
      <c r="AB42" s="212"/>
      <c r="AC42" s="211" t="s">
        <v>7</v>
      </c>
      <c r="AD42" s="72" t="s">
        <v>186</v>
      </c>
      <c r="AE42" s="225"/>
      <c r="AF42" s="212"/>
      <c r="AG42" s="196"/>
    </row>
    <row r="43" s="73" customFormat="true" ht="18.75" hidden="false" customHeight="true" outlineLevel="0" collapsed="false">
      <c r="A43" s="197"/>
      <c r="B43" s="198"/>
      <c r="C43" s="199"/>
      <c r="D43" s="200"/>
      <c r="E43" s="201"/>
      <c r="F43" s="200"/>
      <c r="G43" s="202"/>
      <c r="H43" s="226" t="s">
        <v>188</v>
      </c>
      <c r="I43" s="232" t="s">
        <v>7</v>
      </c>
      <c r="J43" s="229" t="s">
        <v>189</v>
      </c>
      <c r="K43" s="229"/>
      <c r="L43" s="229"/>
      <c r="M43" s="232" t="s">
        <v>7</v>
      </c>
      <c r="N43" s="229" t="s">
        <v>190</v>
      </c>
      <c r="O43" s="229"/>
      <c r="P43" s="229"/>
      <c r="Q43" s="233"/>
      <c r="R43" s="233"/>
      <c r="S43" s="233"/>
      <c r="T43" s="233"/>
      <c r="U43" s="233"/>
      <c r="V43" s="233"/>
      <c r="W43" s="233"/>
      <c r="X43" s="234"/>
      <c r="Y43" s="231"/>
      <c r="Z43" s="225"/>
      <c r="AA43" s="225"/>
      <c r="AB43" s="212"/>
      <c r="AC43" s="231"/>
      <c r="AD43" s="225"/>
      <c r="AE43" s="225"/>
      <c r="AF43" s="212"/>
      <c r="AG43" s="196"/>
    </row>
    <row r="44" s="73" customFormat="true" ht="18.75" hidden="false" customHeight="true" outlineLevel="0" collapsed="false">
      <c r="A44" s="197"/>
      <c r="B44" s="198"/>
      <c r="C44" s="199"/>
      <c r="D44" s="211" t="s">
        <v>7</v>
      </c>
      <c r="E44" s="201" t="s">
        <v>211</v>
      </c>
      <c r="F44" s="200"/>
      <c r="G44" s="202"/>
      <c r="H44" s="226"/>
      <c r="I44" s="232"/>
      <c r="J44" s="229"/>
      <c r="K44" s="229"/>
      <c r="L44" s="229"/>
      <c r="M44" s="232"/>
      <c r="N44" s="229"/>
      <c r="O44" s="229"/>
      <c r="P44" s="229"/>
      <c r="Q44" s="215"/>
      <c r="R44" s="215"/>
      <c r="S44" s="215"/>
      <c r="T44" s="215"/>
      <c r="U44" s="215"/>
      <c r="V44" s="215"/>
      <c r="W44" s="215"/>
      <c r="X44" s="216"/>
      <c r="Y44" s="231"/>
      <c r="Z44" s="225"/>
      <c r="AA44" s="225"/>
      <c r="AB44" s="212"/>
      <c r="AC44" s="231"/>
      <c r="AD44" s="225"/>
      <c r="AE44" s="225"/>
      <c r="AF44" s="212"/>
      <c r="AG44" s="196"/>
    </row>
    <row r="45" s="73" customFormat="true" ht="18.75" hidden="false" customHeight="true" outlineLevel="0" collapsed="false">
      <c r="A45" s="211" t="s">
        <v>7</v>
      </c>
      <c r="B45" s="198" t="n">
        <v>75</v>
      </c>
      <c r="C45" s="199" t="s">
        <v>212</v>
      </c>
      <c r="D45" s="211" t="s">
        <v>7</v>
      </c>
      <c r="E45" s="201" t="s">
        <v>213</v>
      </c>
      <c r="F45" s="200"/>
      <c r="G45" s="202"/>
      <c r="H45" s="237" t="s">
        <v>27</v>
      </c>
      <c r="I45" s="218" t="s">
        <v>7</v>
      </c>
      <c r="J45" s="219" t="s">
        <v>179</v>
      </c>
      <c r="K45" s="220"/>
      <c r="L45" s="222" t="s">
        <v>7</v>
      </c>
      <c r="M45" s="219" t="s">
        <v>187</v>
      </c>
      <c r="N45" s="229"/>
      <c r="O45" s="229"/>
      <c r="P45" s="229"/>
      <c r="Q45" s="229"/>
      <c r="R45" s="229"/>
      <c r="S45" s="229"/>
      <c r="T45" s="229"/>
      <c r="U45" s="229"/>
      <c r="V45" s="229"/>
      <c r="W45" s="229"/>
      <c r="X45" s="230"/>
      <c r="Y45" s="231"/>
      <c r="Z45" s="225"/>
      <c r="AA45" s="225"/>
      <c r="AB45" s="212"/>
      <c r="AC45" s="231"/>
      <c r="AD45" s="225"/>
      <c r="AE45" s="225"/>
      <c r="AF45" s="212"/>
    </row>
    <row r="46" s="73" customFormat="true" ht="18.75" hidden="false" customHeight="true" outlineLevel="0" collapsed="false">
      <c r="A46" s="197"/>
      <c r="B46" s="198"/>
      <c r="C46" s="199" t="s">
        <v>214</v>
      </c>
      <c r="D46" s="200"/>
      <c r="E46" s="201" t="s">
        <v>197</v>
      </c>
      <c r="F46" s="200"/>
      <c r="G46" s="202"/>
      <c r="H46" s="237" t="s">
        <v>45</v>
      </c>
      <c r="I46" s="218" t="s">
        <v>7</v>
      </c>
      <c r="J46" s="219" t="s">
        <v>179</v>
      </c>
      <c r="K46" s="220"/>
      <c r="L46" s="222" t="s">
        <v>7</v>
      </c>
      <c r="M46" s="219" t="s">
        <v>198</v>
      </c>
      <c r="N46" s="219"/>
      <c r="O46" s="236" t="s">
        <v>7</v>
      </c>
      <c r="P46" s="238" t="s">
        <v>199</v>
      </c>
      <c r="Q46" s="219"/>
      <c r="R46" s="219"/>
      <c r="S46" s="220"/>
      <c r="T46" s="219"/>
      <c r="U46" s="220"/>
      <c r="V46" s="220"/>
      <c r="W46" s="220"/>
      <c r="X46" s="239"/>
      <c r="Y46" s="231"/>
      <c r="Z46" s="225"/>
      <c r="AA46" s="225"/>
      <c r="AB46" s="212"/>
      <c r="AC46" s="231"/>
      <c r="AD46" s="225"/>
      <c r="AE46" s="225"/>
      <c r="AF46" s="212"/>
    </row>
    <row r="47" s="73" customFormat="true" ht="18.75" hidden="false" customHeight="true" outlineLevel="0" collapsed="false">
      <c r="A47" s="197"/>
      <c r="B47" s="198"/>
      <c r="C47" s="199"/>
      <c r="D47" s="200"/>
      <c r="E47" s="201"/>
      <c r="F47" s="200"/>
      <c r="G47" s="202"/>
      <c r="H47" s="226" t="s">
        <v>35</v>
      </c>
      <c r="I47" s="218" t="s">
        <v>7</v>
      </c>
      <c r="J47" s="219" t="s">
        <v>179</v>
      </c>
      <c r="K47" s="220"/>
      <c r="L47" s="222" t="s">
        <v>7</v>
      </c>
      <c r="M47" s="219" t="s">
        <v>187</v>
      </c>
      <c r="N47" s="229"/>
      <c r="O47" s="229"/>
      <c r="P47" s="229"/>
      <c r="Q47" s="229"/>
      <c r="R47" s="229"/>
      <c r="S47" s="229"/>
      <c r="T47" s="229"/>
      <c r="U47" s="229"/>
      <c r="V47" s="229"/>
      <c r="W47" s="229"/>
      <c r="X47" s="230"/>
      <c r="Y47" s="231"/>
      <c r="Z47" s="225"/>
      <c r="AA47" s="225"/>
      <c r="AB47" s="212"/>
      <c r="AC47" s="231"/>
      <c r="AD47" s="225"/>
      <c r="AE47" s="225"/>
      <c r="AF47" s="212"/>
    </row>
    <row r="48" s="73" customFormat="true" ht="18.75" hidden="false" customHeight="true" outlineLevel="0" collapsed="false">
      <c r="A48" s="197"/>
      <c r="B48" s="198"/>
      <c r="C48" s="199"/>
      <c r="D48" s="200"/>
      <c r="E48" s="201"/>
      <c r="F48" s="200"/>
      <c r="G48" s="202"/>
      <c r="H48" s="240" t="s">
        <v>28</v>
      </c>
      <c r="I48" s="218" t="s">
        <v>7</v>
      </c>
      <c r="J48" s="219" t="s">
        <v>179</v>
      </c>
      <c r="K48" s="219"/>
      <c r="L48" s="222" t="s">
        <v>7</v>
      </c>
      <c r="M48" s="219" t="s">
        <v>191</v>
      </c>
      <c r="N48" s="219"/>
      <c r="O48" s="222" t="s">
        <v>7</v>
      </c>
      <c r="P48" s="219" t="s">
        <v>192</v>
      </c>
      <c r="Q48" s="223"/>
      <c r="R48" s="223"/>
      <c r="S48" s="223"/>
      <c r="T48" s="223"/>
      <c r="U48" s="241"/>
      <c r="V48" s="241"/>
      <c r="W48" s="241"/>
      <c r="X48" s="242"/>
      <c r="Y48" s="231"/>
      <c r="Z48" s="225"/>
      <c r="AA48" s="225"/>
      <c r="AB48" s="212"/>
      <c r="AC48" s="231"/>
      <c r="AD48" s="225"/>
      <c r="AE48" s="225"/>
      <c r="AF48" s="212"/>
    </row>
    <row r="49" s="73" customFormat="true" ht="18.75" hidden="false" customHeight="true" outlineLevel="0" collapsed="false">
      <c r="A49" s="197"/>
      <c r="B49" s="198"/>
      <c r="C49" s="199"/>
      <c r="D49" s="200"/>
      <c r="E49" s="201"/>
      <c r="F49" s="200"/>
      <c r="G49" s="202"/>
      <c r="H49" s="237" t="s">
        <v>200</v>
      </c>
      <c r="I49" s="218" t="s">
        <v>7</v>
      </c>
      <c r="J49" s="219" t="s">
        <v>179</v>
      </c>
      <c r="K49" s="219"/>
      <c r="L49" s="222" t="s">
        <v>7</v>
      </c>
      <c r="M49" s="219" t="s">
        <v>201</v>
      </c>
      <c r="N49" s="219"/>
      <c r="O49" s="222" t="s">
        <v>7</v>
      </c>
      <c r="P49" s="219" t="s">
        <v>202</v>
      </c>
      <c r="Q49" s="229"/>
      <c r="R49" s="222" t="s">
        <v>7</v>
      </c>
      <c r="S49" s="219" t="s">
        <v>203</v>
      </c>
      <c r="T49" s="229"/>
      <c r="U49" s="229"/>
      <c r="V49" s="229"/>
      <c r="W49" s="229"/>
      <c r="X49" s="230"/>
      <c r="Y49" s="231"/>
      <c r="Z49" s="225"/>
      <c r="AA49" s="225"/>
      <c r="AB49" s="212"/>
      <c r="AC49" s="231"/>
      <c r="AD49" s="225"/>
      <c r="AE49" s="225"/>
      <c r="AF49" s="212"/>
    </row>
    <row r="50" s="73" customFormat="true" ht="18.75" hidden="false" customHeight="true" outlineLevel="0" collapsed="false">
      <c r="A50" s="197"/>
      <c r="B50" s="198"/>
      <c r="C50" s="199"/>
      <c r="D50" s="200"/>
      <c r="E50" s="201"/>
      <c r="F50" s="200"/>
      <c r="G50" s="202"/>
      <c r="H50" s="243" t="s">
        <v>55</v>
      </c>
      <c r="I50" s="244" t="s">
        <v>7</v>
      </c>
      <c r="J50" s="245" t="s">
        <v>179</v>
      </c>
      <c r="K50" s="245"/>
      <c r="L50" s="246" t="s">
        <v>7</v>
      </c>
      <c r="M50" s="245" t="s">
        <v>204</v>
      </c>
      <c r="N50" s="247"/>
      <c r="O50" s="248" t="s">
        <v>7</v>
      </c>
      <c r="P50" s="249" t="s">
        <v>205</v>
      </c>
      <c r="Q50" s="245"/>
      <c r="R50" s="246"/>
      <c r="S50" s="250"/>
      <c r="T50" s="250"/>
      <c r="U50" s="246"/>
      <c r="V50" s="245"/>
      <c r="W50" s="251"/>
      <c r="X50" s="252"/>
      <c r="Y50" s="231"/>
      <c r="Z50" s="225"/>
      <c r="AA50" s="225"/>
      <c r="AB50" s="212"/>
      <c r="AC50" s="231"/>
      <c r="AD50" s="225"/>
      <c r="AE50" s="225"/>
      <c r="AF50" s="212"/>
    </row>
    <row r="51" s="73" customFormat="true" ht="18.75" hidden="false" customHeight="true" outlineLevel="0" collapsed="false">
      <c r="A51" s="197"/>
      <c r="B51" s="198"/>
      <c r="C51" s="199"/>
      <c r="D51" s="200"/>
      <c r="E51" s="201"/>
      <c r="F51" s="200"/>
      <c r="G51" s="202"/>
      <c r="H51" s="243"/>
      <c r="I51" s="253" t="s">
        <v>7</v>
      </c>
      <c r="J51" s="254" t="s">
        <v>206</v>
      </c>
      <c r="K51" s="255"/>
      <c r="L51" s="256" t="s">
        <v>7</v>
      </c>
      <c r="M51" s="257" t="s">
        <v>207</v>
      </c>
      <c r="N51" s="258"/>
      <c r="O51" s="259" t="s">
        <v>7</v>
      </c>
      <c r="P51" s="254" t="s">
        <v>208</v>
      </c>
      <c r="Q51" s="260"/>
      <c r="R51" s="259" t="s">
        <v>7</v>
      </c>
      <c r="S51" s="254" t="s">
        <v>209</v>
      </c>
      <c r="T51" s="261"/>
      <c r="U51" s="262"/>
      <c r="V51" s="258"/>
      <c r="W51" s="263"/>
      <c r="X51" s="264"/>
      <c r="Y51" s="231"/>
      <c r="Z51" s="225"/>
      <c r="AA51" s="225"/>
      <c r="AB51" s="212"/>
      <c r="AC51" s="231"/>
      <c r="AD51" s="225"/>
      <c r="AE51" s="225"/>
      <c r="AF51" s="212"/>
    </row>
    <row r="52" s="73" customFormat="true" ht="18.75" hidden="false" customHeight="true" outlineLevel="0" collapsed="false">
      <c r="A52" s="182"/>
      <c r="B52" s="183"/>
      <c r="C52" s="184"/>
      <c r="D52" s="185"/>
      <c r="E52" s="171"/>
      <c r="F52" s="185"/>
      <c r="G52" s="186"/>
      <c r="H52" s="265" t="s">
        <v>16</v>
      </c>
      <c r="I52" s="266" t="s">
        <v>7</v>
      </c>
      <c r="J52" s="268" t="s">
        <v>179</v>
      </c>
      <c r="K52" s="268"/>
      <c r="L52" s="269"/>
      <c r="M52" s="270" t="s">
        <v>7</v>
      </c>
      <c r="N52" s="268" t="s">
        <v>180</v>
      </c>
      <c r="O52" s="268"/>
      <c r="P52" s="269"/>
      <c r="Q52" s="270" t="s">
        <v>7</v>
      </c>
      <c r="R52" s="271" t="s">
        <v>181</v>
      </c>
      <c r="S52" s="271"/>
      <c r="T52" s="271"/>
      <c r="U52" s="271"/>
      <c r="V52" s="271"/>
      <c r="W52" s="271"/>
      <c r="X52" s="272"/>
      <c r="Y52" s="194" t="s">
        <v>7</v>
      </c>
      <c r="Z52" s="170" t="s">
        <v>182</v>
      </c>
      <c r="AA52" s="170"/>
      <c r="AB52" s="195"/>
      <c r="AC52" s="194" t="s">
        <v>7</v>
      </c>
      <c r="AD52" s="170" t="s">
        <v>182</v>
      </c>
      <c r="AE52" s="170"/>
      <c r="AF52" s="195"/>
      <c r="AG52" s="196"/>
    </row>
    <row r="53" s="73" customFormat="true" ht="18.75" hidden="false" customHeight="true" outlineLevel="0" collapsed="false">
      <c r="A53" s="197"/>
      <c r="B53" s="198"/>
      <c r="C53" s="199"/>
      <c r="D53" s="200"/>
      <c r="E53" s="201"/>
      <c r="F53" s="200"/>
      <c r="G53" s="202"/>
      <c r="H53" s="203" t="s">
        <v>183</v>
      </c>
      <c r="I53" s="204" t="s">
        <v>7</v>
      </c>
      <c r="J53" s="205" t="s">
        <v>184</v>
      </c>
      <c r="K53" s="206"/>
      <c r="L53" s="207"/>
      <c r="M53" s="208" t="s">
        <v>7</v>
      </c>
      <c r="N53" s="205" t="s">
        <v>185</v>
      </c>
      <c r="O53" s="208"/>
      <c r="P53" s="205"/>
      <c r="Q53" s="209"/>
      <c r="R53" s="209"/>
      <c r="S53" s="209"/>
      <c r="T53" s="209"/>
      <c r="U53" s="209"/>
      <c r="V53" s="209"/>
      <c r="W53" s="209"/>
      <c r="X53" s="210"/>
      <c r="Y53" s="211"/>
      <c r="Z53" s="72"/>
      <c r="AA53" s="72"/>
      <c r="AB53" s="212"/>
      <c r="AC53" s="211"/>
      <c r="AD53" s="72"/>
      <c r="AE53" s="72"/>
      <c r="AF53" s="212"/>
      <c r="AG53" s="196"/>
    </row>
    <row r="54" s="73" customFormat="true" ht="18.75" hidden="false" customHeight="true" outlineLevel="0" collapsed="false">
      <c r="A54" s="197"/>
      <c r="B54" s="198"/>
      <c r="C54" s="199"/>
      <c r="D54" s="200"/>
      <c r="E54" s="201"/>
      <c r="F54" s="200"/>
      <c r="G54" s="202"/>
      <c r="H54" s="217" t="s">
        <v>25</v>
      </c>
      <c r="I54" s="218" t="s">
        <v>7</v>
      </c>
      <c r="J54" s="219" t="s">
        <v>184</v>
      </c>
      <c r="K54" s="220"/>
      <c r="L54" s="221"/>
      <c r="M54" s="222" t="s">
        <v>7</v>
      </c>
      <c r="N54" s="219" t="s">
        <v>185</v>
      </c>
      <c r="O54" s="222"/>
      <c r="P54" s="219"/>
      <c r="Q54" s="223"/>
      <c r="R54" s="223"/>
      <c r="S54" s="223"/>
      <c r="T54" s="223"/>
      <c r="U54" s="223"/>
      <c r="V54" s="223"/>
      <c r="W54" s="223"/>
      <c r="X54" s="224"/>
      <c r="Y54" s="211"/>
      <c r="Z54" s="72"/>
      <c r="AA54" s="72"/>
      <c r="AB54" s="212"/>
      <c r="AC54" s="211"/>
      <c r="AD54" s="72"/>
      <c r="AE54" s="72"/>
      <c r="AF54" s="212"/>
      <c r="AG54" s="196"/>
    </row>
    <row r="55" s="73" customFormat="true" ht="18.75" hidden="false" customHeight="true" outlineLevel="0" collapsed="false">
      <c r="A55" s="197"/>
      <c r="B55" s="198"/>
      <c r="C55" s="199"/>
      <c r="D55" s="200"/>
      <c r="E55" s="201"/>
      <c r="F55" s="200"/>
      <c r="G55" s="202"/>
      <c r="H55" s="217" t="s">
        <v>26</v>
      </c>
      <c r="I55" s="218" t="s">
        <v>7</v>
      </c>
      <c r="J55" s="219" t="s">
        <v>184</v>
      </c>
      <c r="K55" s="220"/>
      <c r="L55" s="221"/>
      <c r="M55" s="222" t="s">
        <v>7</v>
      </c>
      <c r="N55" s="219" t="s">
        <v>185</v>
      </c>
      <c r="O55" s="222"/>
      <c r="P55" s="219"/>
      <c r="Q55" s="223"/>
      <c r="R55" s="223"/>
      <c r="S55" s="223"/>
      <c r="T55" s="223"/>
      <c r="U55" s="223"/>
      <c r="V55" s="223"/>
      <c r="W55" s="223"/>
      <c r="X55" s="224"/>
      <c r="Y55" s="211"/>
      <c r="Z55" s="72"/>
      <c r="AA55" s="72"/>
      <c r="AB55" s="212"/>
      <c r="AC55" s="211"/>
      <c r="AD55" s="72"/>
      <c r="AE55" s="72"/>
      <c r="AF55" s="212"/>
      <c r="AG55" s="196"/>
    </row>
    <row r="56" s="73" customFormat="true" ht="18.75" hidden="false" customHeight="true" outlineLevel="0" collapsed="false">
      <c r="A56" s="197"/>
      <c r="B56" s="198"/>
      <c r="C56" s="199" t="s">
        <v>212</v>
      </c>
      <c r="D56" s="211" t="s">
        <v>7</v>
      </c>
      <c r="E56" s="201" t="s">
        <v>211</v>
      </c>
      <c r="F56" s="200"/>
      <c r="G56" s="202"/>
      <c r="H56" s="226" t="s">
        <v>188</v>
      </c>
      <c r="I56" s="232" t="s">
        <v>7</v>
      </c>
      <c r="J56" s="229" t="s">
        <v>189</v>
      </c>
      <c r="K56" s="229"/>
      <c r="L56" s="229"/>
      <c r="M56" s="232" t="s">
        <v>7</v>
      </c>
      <c r="N56" s="229" t="s">
        <v>190</v>
      </c>
      <c r="O56" s="229"/>
      <c r="P56" s="229"/>
      <c r="Q56" s="233"/>
      <c r="R56" s="233"/>
      <c r="S56" s="233"/>
      <c r="T56" s="233"/>
      <c r="U56" s="233"/>
      <c r="V56" s="233"/>
      <c r="W56" s="233"/>
      <c r="X56" s="234"/>
      <c r="Y56" s="211" t="s">
        <v>7</v>
      </c>
      <c r="Z56" s="72" t="s">
        <v>186</v>
      </c>
      <c r="AA56" s="225"/>
      <c r="AB56" s="212"/>
      <c r="AC56" s="211" t="s">
        <v>7</v>
      </c>
      <c r="AD56" s="72" t="s">
        <v>186</v>
      </c>
      <c r="AE56" s="225"/>
      <c r="AF56" s="212"/>
      <c r="AG56" s="196"/>
    </row>
    <row r="57" s="73" customFormat="true" ht="18.75" hidden="false" customHeight="true" outlineLevel="0" collapsed="false">
      <c r="A57" s="211" t="s">
        <v>7</v>
      </c>
      <c r="B57" s="198" t="n">
        <v>69</v>
      </c>
      <c r="C57" s="199" t="s">
        <v>214</v>
      </c>
      <c r="D57" s="211" t="s">
        <v>7</v>
      </c>
      <c r="E57" s="201" t="s">
        <v>213</v>
      </c>
      <c r="F57" s="200"/>
      <c r="G57" s="202"/>
      <c r="H57" s="226"/>
      <c r="I57" s="232"/>
      <c r="J57" s="229"/>
      <c r="K57" s="229"/>
      <c r="L57" s="229"/>
      <c r="M57" s="232"/>
      <c r="N57" s="229"/>
      <c r="O57" s="229"/>
      <c r="P57" s="229"/>
      <c r="Q57" s="215"/>
      <c r="R57" s="215"/>
      <c r="S57" s="215"/>
      <c r="T57" s="215"/>
      <c r="U57" s="215"/>
      <c r="V57" s="215"/>
      <c r="W57" s="215"/>
      <c r="X57" s="216"/>
      <c r="Y57" s="231"/>
      <c r="Z57" s="225"/>
      <c r="AA57" s="225"/>
      <c r="AB57" s="212"/>
      <c r="AC57" s="231"/>
      <c r="AD57" s="225"/>
      <c r="AE57" s="225"/>
      <c r="AF57" s="212"/>
      <c r="AG57" s="196"/>
    </row>
    <row r="58" s="73" customFormat="true" ht="18.75" hidden="false" customHeight="true" outlineLevel="0" collapsed="false">
      <c r="A58" s="211"/>
      <c r="B58" s="198"/>
      <c r="C58" s="199"/>
      <c r="D58" s="211"/>
      <c r="E58" s="201"/>
      <c r="F58" s="200"/>
      <c r="G58" s="202"/>
      <c r="H58" s="240" t="s">
        <v>28</v>
      </c>
      <c r="I58" s="218" t="s">
        <v>7</v>
      </c>
      <c r="J58" s="219" t="s">
        <v>179</v>
      </c>
      <c r="K58" s="219"/>
      <c r="L58" s="222" t="s">
        <v>7</v>
      </c>
      <c r="M58" s="219" t="s">
        <v>191</v>
      </c>
      <c r="N58" s="219"/>
      <c r="O58" s="222" t="s">
        <v>7</v>
      </c>
      <c r="P58" s="219" t="s">
        <v>192</v>
      </c>
      <c r="Q58" s="223"/>
      <c r="R58" s="223"/>
      <c r="S58" s="223"/>
      <c r="T58" s="223"/>
      <c r="U58" s="241"/>
      <c r="V58" s="241"/>
      <c r="W58" s="241"/>
      <c r="X58" s="242"/>
      <c r="Y58" s="231"/>
      <c r="Z58" s="225"/>
      <c r="AA58" s="225"/>
      <c r="AB58" s="212"/>
      <c r="AC58" s="231"/>
      <c r="AD58" s="225"/>
      <c r="AE58" s="225"/>
      <c r="AF58" s="212"/>
      <c r="AG58" s="196"/>
    </row>
    <row r="59" s="73" customFormat="true" ht="18.75" hidden="false" customHeight="true" outlineLevel="0" collapsed="false">
      <c r="A59" s="197"/>
      <c r="B59" s="198"/>
      <c r="C59" s="199" t="s">
        <v>210</v>
      </c>
      <c r="D59" s="200"/>
      <c r="E59" s="201" t="s">
        <v>197</v>
      </c>
      <c r="F59" s="200"/>
      <c r="G59" s="202"/>
      <c r="H59" s="237" t="s">
        <v>200</v>
      </c>
      <c r="I59" s="218" t="s">
        <v>7</v>
      </c>
      <c r="J59" s="219" t="s">
        <v>179</v>
      </c>
      <c r="K59" s="219"/>
      <c r="L59" s="222" t="s">
        <v>7</v>
      </c>
      <c r="M59" s="219" t="s">
        <v>201</v>
      </c>
      <c r="N59" s="219"/>
      <c r="O59" s="222" t="s">
        <v>7</v>
      </c>
      <c r="P59" s="219" t="s">
        <v>202</v>
      </c>
      <c r="Q59" s="229"/>
      <c r="R59" s="222" t="s">
        <v>7</v>
      </c>
      <c r="S59" s="219" t="s">
        <v>203</v>
      </c>
      <c r="T59" s="229"/>
      <c r="U59" s="229"/>
      <c r="V59" s="229"/>
      <c r="W59" s="229"/>
      <c r="X59" s="230"/>
      <c r="Y59" s="231"/>
      <c r="Z59" s="225"/>
      <c r="AA59" s="225"/>
      <c r="AB59" s="212"/>
      <c r="AC59" s="231"/>
      <c r="AD59" s="225"/>
      <c r="AE59" s="225"/>
      <c r="AF59" s="212"/>
    </row>
    <row r="60" s="73" customFormat="true" ht="18.75" hidden="false" customHeight="true" outlineLevel="0" collapsed="false">
      <c r="A60" s="197"/>
      <c r="B60" s="198"/>
      <c r="C60" s="199"/>
      <c r="D60" s="200"/>
      <c r="E60" s="201"/>
      <c r="F60" s="200"/>
      <c r="G60" s="202"/>
      <c r="H60" s="243" t="s">
        <v>55</v>
      </c>
      <c r="I60" s="244" t="s">
        <v>7</v>
      </c>
      <c r="J60" s="245" t="s">
        <v>179</v>
      </c>
      <c r="K60" s="245"/>
      <c r="L60" s="246" t="s">
        <v>7</v>
      </c>
      <c r="M60" s="245" t="s">
        <v>204</v>
      </c>
      <c r="N60" s="247"/>
      <c r="O60" s="248" t="s">
        <v>7</v>
      </c>
      <c r="P60" s="249" t="s">
        <v>205</v>
      </c>
      <c r="Q60" s="245"/>
      <c r="R60" s="246"/>
      <c r="S60" s="250"/>
      <c r="T60" s="250"/>
      <c r="U60" s="246"/>
      <c r="V60" s="245"/>
      <c r="W60" s="251"/>
      <c r="X60" s="252"/>
      <c r="Y60" s="231"/>
      <c r="Z60" s="225"/>
      <c r="AA60" s="225"/>
      <c r="AB60" s="212"/>
      <c r="AC60" s="231"/>
      <c r="AD60" s="225"/>
      <c r="AE60" s="225"/>
      <c r="AF60" s="212"/>
    </row>
    <row r="61" s="73" customFormat="true" ht="18.75" hidden="false" customHeight="true" outlineLevel="0" collapsed="false">
      <c r="A61" s="197"/>
      <c r="B61" s="198"/>
      <c r="C61" s="199"/>
      <c r="D61" s="200"/>
      <c r="E61" s="201"/>
      <c r="F61" s="200"/>
      <c r="G61" s="202"/>
      <c r="H61" s="243"/>
      <c r="I61" s="253" t="s">
        <v>7</v>
      </c>
      <c r="J61" s="254" t="s">
        <v>206</v>
      </c>
      <c r="K61" s="255"/>
      <c r="L61" s="256" t="s">
        <v>7</v>
      </c>
      <c r="M61" s="257" t="s">
        <v>207</v>
      </c>
      <c r="N61" s="258"/>
      <c r="O61" s="259" t="s">
        <v>7</v>
      </c>
      <c r="P61" s="254" t="s">
        <v>208</v>
      </c>
      <c r="Q61" s="260"/>
      <c r="R61" s="259" t="s">
        <v>7</v>
      </c>
      <c r="S61" s="254" t="s">
        <v>209</v>
      </c>
      <c r="T61" s="261"/>
      <c r="U61" s="262"/>
      <c r="V61" s="258"/>
      <c r="W61" s="263"/>
      <c r="X61" s="264"/>
      <c r="Y61" s="231"/>
      <c r="Z61" s="225"/>
      <c r="AA61" s="225"/>
      <c r="AB61" s="212"/>
      <c r="AC61" s="231"/>
      <c r="AD61" s="225"/>
      <c r="AE61" s="225"/>
      <c r="AF61" s="212"/>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s>
  <dataValidations count="1">
    <dataValidation allowBlank="true" errorStyle="stop" operator="between" showDropDown="false" showErrorMessage="true" showInputMessage="true" sqref="I8:I10 M8:M10 Q8:Q10 U8:U9 Y10:Y13 AC10:AC13 I12:I25 M12:M13 O12:O13 L14 M15:M16 L17:L27 O17 R17 U17 O19 R19 A20 D20:D21 O22 O24:O27 R25:R27 U26:U27 I28 M28 Q28 Y28:Y32 AC28:AC32 I30:I35 M30:M33 O30:O31 A33:A34 D33:D37 L34:L37 O34:O37 R35:R37 U36:U37 I38 M38 Q38 Y38:Y42 AC38:AC42 I40:I49 M40:M41 O40:O41 L42 M43:M44 D44:D45 A45 L45:L51 O46 O48:O51 R49:R51 U50:U51 I52 M52 Q52 Y52:Y56 AC52:AC56 I54:I59 M54:M57 O54:O55 D56:D58 A57:A58 L58:L61 O58:O61 R59:R61 U60:U61"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51"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38"/>
  <sheetViews>
    <sheetView showFormulas="false" showGridLines="true" showRowColHeaders="true" showZeros="true" rightToLeft="false" tabSelected="false" showOutlineSymbols="true" defaultGridColor="true" view="pageBreakPreview" topLeftCell="A23" colorId="64" zoomScale="85" zoomScaleNormal="100" zoomScalePageLayoutView="85" workbookViewId="0">
      <selection pane="topLeft" activeCell="B35" activeCellId="0" sqref="B35"/>
    </sheetView>
  </sheetViews>
  <sheetFormatPr defaultColWidth="9.00390625" defaultRowHeight="20.25" customHeight="true" zeroHeight="false" outlineLevelRow="0" outlineLevelCol="0"/>
  <cols>
    <col collapsed="false" customWidth="true" hidden="false" outlineLevel="0" max="1" min="1" style="274" width="2.33"/>
    <col collapsed="false" customWidth="true" hidden="false" outlineLevel="0" max="2" min="2" style="275" width="25"/>
    <col collapsed="false" customWidth="true" hidden="false" outlineLevel="0" max="3" min="3" style="275" width="41.78"/>
    <col collapsed="false" customWidth="true" hidden="false" outlineLevel="0" max="4" min="4" style="275" width="15.22"/>
    <col collapsed="false" customWidth="true" hidden="false" outlineLevel="0" max="5" min="5" style="275" width="44.22"/>
    <col collapsed="false" customWidth="true" hidden="false" outlineLevel="0" max="6" min="6" style="275" width="42"/>
    <col collapsed="false" customWidth="true" hidden="false" outlineLevel="0" max="7" min="7" style="275" width="58"/>
    <col collapsed="false" customWidth="false" hidden="false" outlineLevel="0" max="16384" min="8" style="275" width="9"/>
  </cols>
  <sheetData>
    <row r="1" s="279" customFormat="true" ht="20.25" hidden="false" customHeight="true" outlineLevel="0" collapsed="false">
      <c r="A1" s="276"/>
      <c r="B1" s="277" t="s">
        <v>215</v>
      </c>
      <c r="C1" s="278"/>
      <c r="D1" s="278"/>
      <c r="E1" s="278"/>
      <c r="F1" s="278"/>
      <c r="G1" s="278"/>
      <c r="H1" s="278"/>
      <c r="I1" s="278"/>
      <c r="J1" s="278"/>
      <c r="K1" s="278"/>
    </row>
    <row r="2" customFormat="false" ht="18.75" hidden="false" customHeight="true" outlineLevel="0" collapsed="false">
      <c r="A2" s="280"/>
      <c r="B2" s="281"/>
      <c r="C2" s="281"/>
      <c r="D2" s="282"/>
      <c r="E2" s="282"/>
      <c r="F2" s="282"/>
      <c r="G2" s="283"/>
      <c r="H2" s="282"/>
      <c r="I2" s="282"/>
      <c r="J2" s="282"/>
      <c r="K2" s="282"/>
    </row>
    <row r="3" customFormat="false" ht="31.5" hidden="false" customHeight="true" outlineLevel="0" collapsed="false">
      <c r="A3" s="284"/>
      <c r="B3" s="285" t="s">
        <v>216</v>
      </c>
      <c r="C3" s="285"/>
      <c r="D3" s="285"/>
      <c r="E3" s="285"/>
      <c r="F3" s="285"/>
      <c r="G3" s="285"/>
      <c r="H3" s="282"/>
      <c r="I3" s="282"/>
      <c r="J3" s="282"/>
      <c r="K3" s="282"/>
    </row>
    <row r="4" customFormat="false" ht="20.25" hidden="false" customHeight="true" outlineLevel="0" collapsed="false">
      <c r="A4" s="284"/>
      <c r="B4" s="286" t="s">
        <v>217</v>
      </c>
      <c r="C4" s="287"/>
      <c r="D4" s="287"/>
      <c r="E4" s="287"/>
      <c r="F4" s="287"/>
      <c r="G4" s="287"/>
      <c r="H4" s="282"/>
      <c r="I4" s="282"/>
      <c r="J4" s="282"/>
      <c r="K4" s="282"/>
    </row>
    <row r="5" customFormat="false" ht="20.25" hidden="false" customHeight="true" outlineLevel="0" collapsed="false">
      <c r="A5" s="284"/>
      <c r="B5" s="286" t="s">
        <v>218</v>
      </c>
      <c r="C5" s="287"/>
      <c r="D5" s="287"/>
      <c r="E5" s="287"/>
      <c r="F5" s="287"/>
      <c r="G5" s="287"/>
      <c r="H5" s="282"/>
      <c r="I5" s="282"/>
      <c r="J5" s="282"/>
      <c r="K5" s="282"/>
    </row>
    <row r="6" customFormat="false" ht="20.25" hidden="false" customHeight="true" outlineLevel="0" collapsed="false">
      <c r="A6" s="288"/>
      <c r="B6" s="286" t="s">
        <v>219</v>
      </c>
      <c r="C6" s="288"/>
      <c r="D6" s="288"/>
      <c r="E6" s="288"/>
      <c r="F6" s="288"/>
      <c r="G6" s="288"/>
      <c r="H6" s="282"/>
      <c r="I6" s="282"/>
      <c r="J6" s="282"/>
      <c r="K6" s="282"/>
    </row>
    <row r="7" customFormat="false" ht="20.25" hidden="false" customHeight="true" outlineLevel="0" collapsed="false">
      <c r="A7" s="288"/>
      <c r="B7" s="286" t="s">
        <v>220</v>
      </c>
      <c r="C7" s="288"/>
      <c r="D7" s="288"/>
      <c r="E7" s="288"/>
      <c r="F7" s="288"/>
      <c r="G7" s="288"/>
      <c r="H7" s="282"/>
      <c r="I7" s="282"/>
      <c r="J7" s="282"/>
      <c r="K7" s="282"/>
    </row>
    <row r="8" customFormat="false" ht="20.25" hidden="false" customHeight="true" outlineLevel="0" collapsed="false">
      <c r="A8" s="288"/>
      <c r="B8" s="286" t="s">
        <v>221</v>
      </c>
      <c r="C8" s="288"/>
      <c r="D8" s="288"/>
      <c r="E8" s="288"/>
      <c r="F8" s="288"/>
      <c r="G8" s="288"/>
      <c r="H8" s="282"/>
      <c r="I8" s="282"/>
      <c r="J8" s="282"/>
      <c r="K8" s="282"/>
    </row>
    <row r="9" customFormat="false" ht="20.25" hidden="false" customHeight="true" outlineLevel="0" collapsed="false">
      <c r="A9" s="288"/>
      <c r="B9" s="286" t="s">
        <v>222</v>
      </c>
      <c r="C9" s="288"/>
      <c r="D9" s="288"/>
      <c r="E9" s="288"/>
      <c r="F9" s="288"/>
      <c r="G9" s="288"/>
      <c r="H9" s="282"/>
      <c r="I9" s="282"/>
      <c r="J9" s="282"/>
      <c r="K9" s="282"/>
    </row>
    <row r="10" customFormat="false" ht="50.25" hidden="false" customHeight="true" outlineLevel="0" collapsed="false">
      <c r="A10" s="288"/>
      <c r="B10" s="289" t="s">
        <v>223</v>
      </c>
      <c r="C10" s="289"/>
      <c r="D10" s="289"/>
      <c r="E10" s="289"/>
      <c r="F10" s="289"/>
      <c r="G10" s="289"/>
      <c r="H10" s="282"/>
      <c r="I10" s="282"/>
      <c r="J10" s="282"/>
      <c r="K10" s="282"/>
    </row>
    <row r="11" s="290" customFormat="true" ht="21" hidden="false" customHeight="true" outlineLevel="0" collapsed="false">
      <c r="A11" s="288"/>
      <c r="B11" s="289" t="s">
        <v>224</v>
      </c>
      <c r="C11" s="289"/>
      <c r="D11" s="289"/>
      <c r="E11" s="289"/>
      <c r="F11" s="289"/>
      <c r="G11" s="289"/>
      <c r="H11" s="282"/>
      <c r="I11" s="282"/>
      <c r="J11" s="282"/>
      <c r="K11" s="282"/>
    </row>
    <row r="12" customFormat="false" ht="20.25" hidden="false" customHeight="true" outlineLevel="0" collapsed="false">
      <c r="A12" s="288"/>
      <c r="B12" s="286" t="s">
        <v>225</v>
      </c>
      <c r="C12" s="288"/>
      <c r="D12" s="288"/>
      <c r="E12" s="288"/>
      <c r="F12" s="288"/>
      <c r="G12" s="288"/>
      <c r="H12" s="282"/>
      <c r="I12" s="282"/>
      <c r="J12" s="282"/>
      <c r="K12" s="282"/>
    </row>
    <row r="13" customFormat="false" ht="20.25" hidden="false" customHeight="true" outlineLevel="0" collapsed="false">
      <c r="A13" s="288"/>
      <c r="B13" s="286" t="s">
        <v>226</v>
      </c>
      <c r="C13" s="288"/>
      <c r="D13" s="288"/>
      <c r="E13" s="288"/>
      <c r="F13" s="288"/>
      <c r="G13" s="288"/>
      <c r="H13" s="282"/>
      <c r="I13" s="282"/>
      <c r="J13" s="282"/>
      <c r="K13" s="282"/>
    </row>
    <row r="14" customFormat="false" ht="20.25" hidden="false" customHeight="true" outlineLevel="0" collapsed="false">
      <c r="A14" s="288"/>
      <c r="B14" s="286" t="s">
        <v>227</v>
      </c>
      <c r="C14" s="288"/>
      <c r="D14" s="288"/>
      <c r="E14" s="288"/>
      <c r="F14" s="288"/>
      <c r="G14" s="288"/>
      <c r="H14" s="282"/>
      <c r="I14" s="282"/>
      <c r="J14" s="282"/>
      <c r="K14" s="282"/>
    </row>
    <row r="15" customFormat="false" ht="20.25" hidden="false" customHeight="true" outlineLevel="0" collapsed="false">
      <c r="A15" s="288"/>
      <c r="B15" s="286" t="s">
        <v>228</v>
      </c>
      <c r="C15" s="288"/>
      <c r="D15" s="288"/>
      <c r="E15" s="288"/>
      <c r="F15" s="288"/>
      <c r="G15" s="288"/>
      <c r="H15" s="282"/>
      <c r="I15" s="282"/>
      <c r="J15" s="282"/>
      <c r="K15" s="282"/>
    </row>
    <row r="16" customFormat="false" ht="20.25" hidden="false" customHeight="true" outlineLevel="0" collapsed="false">
      <c r="A16" s="288"/>
      <c r="B16" s="286" t="s">
        <v>229</v>
      </c>
      <c r="C16" s="288"/>
      <c r="D16" s="288"/>
      <c r="E16" s="288"/>
      <c r="F16" s="288"/>
      <c r="G16" s="288"/>
      <c r="H16" s="282"/>
      <c r="I16" s="282"/>
      <c r="J16" s="282"/>
      <c r="K16" s="282"/>
    </row>
    <row r="17" customFormat="false" ht="20.25" hidden="false" customHeight="true" outlineLevel="0" collapsed="false">
      <c r="A17" s="288"/>
      <c r="B17" s="286" t="s">
        <v>230</v>
      </c>
      <c r="C17" s="288"/>
      <c r="D17" s="288"/>
      <c r="E17" s="288"/>
      <c r="F17" s="288"/>
      <c r="G17" s="288"/>
      <c r="H17" s="282"/>
      <c r="I17" s="282"/>
      <c r="J17" s="282"/>
      <c r="K17" s="282"/>
    </row>
    <row r="18" customFormat="false" ht="20.25" hidden="false" customHeight="true" outlineLevel="0" collapsed="false">
      <c r="A18" s="288"/>
      <c r="B18" s="286" t="s">
        <v>231</v>
      </c>
      <c r="C18" s="288"/>
      <c r="D18" s="288"/>
      <c r="E18" s="288"/>
      <c r="F18" s="288"/>
      <c r="G18" s="288"/>
      <c r="H18" s="282"/>
      <c r="I18" s="282"/>
      <c r="J18" s="282"/>
      <c r="K18" s="282"/>
    </row>
    <row r="19" customFormat="false" ht="45" hidden="false" customHeight="true" outlineLevel="0" collapsed="false">
      <c r="A19" s="288"/>
      <c r="B19" s="289" t="s">
        <v>232</v>
      </c>
      <c r="C19" s="289"/>
      <c r="D19" s="289"/>
      <c r="E19" s="289"/>
      <c r="F19" s="289"/>
      <c r="G19" s="289"/>
      <c r="H19" s="282"/>
      <c r="I19" s="282"/>
      <c r="J19" s="282"/>
      <c r="K19" s="282"/>
    </row>
    <row r="20" customFormat="false" ht="20.25" hidden="false" customHeight="true" outlineLevel="0" collapsed="false">
      <c r="A20" s="288"/>
      <c r="B20" s="286" t="s">
        <v>233</v>
      </c>
      <c r="C20" s="288"/>
      <c r="D20" s="288"/>
      <c r="E20" s="288"/>
      <c r="F20" s="286"/>
      <c r="G20" s="286"/>
      <c r="H20" s="282"/>
      <c r="I20" s="282"/>
      <c r="J20" s="282"/>
      <c r="K20" s="282"/>
    </row>
    <row r="21" s="293" customFormat="true" ht="19.5" hidden="false" customHeight="true" outlineLevel="0" collapsed="false">
      <c r="A21" s="291"/>
      <c r="B21" s="286" t="s">
        <v>234</v>
      </c>
      <c r="C21" s="292"/>
      <c r="D21" s="292"/>
      <c r="E21" s="292"/>
      <c r="F21" s="292"/>
      <c r="G21" s="292"/>
      <c r="H21" s="292"/>
      <c r="I21" s="292"/>
      <c r="J21" s="292"/>
      <c r="K21" s="292"/>
    </row>
    <row r="22" s="293" customFormat="true" ht="19.5" hidden="false" customHeight="true" outlineLevel="0" collapsed="false">
      <c r="A22" s="291"/>
      <c r="B22" s="286" t="s">
        <v>235</v>
      </c>
      <c r="C22" s="292"/>
      <c r="D22" s="292"/>
      <c r="E22" s="292"/>
      <c r="F22" s="292"/>
      <c r="G22" s="292"/>
      <c r="H22" s="292"/>
      <c r="I22" s="292"/>
      <c r="J22" s="292"/>
      <c r="K22" s="292"/>
    </row>
    <row r="23" s="293" customFormat="true" ht="19.5" hidden="false" customHeight="true" outlineLevel="0" collapsed="false">
      <c r="A23" s="291"/>
      <c r="B23" s="286" t="s">
        <v>236</v>
      </c>
      <c r="C23" s="292"/>
      <c r="D23" s="292"/>
      <c r="E23" s="292"/>
      <c r="F23" s="292"/>
      <c r="G23" s="292"/>
      <c r="H23" s="292"/>
      <c r="I23" s="292"/>
      <c r="J23" s="292"/>
      <c r="K23" s="292"/>
    </row>
    <row r="24" s="293" customFormat="true" ht="19.5" hidden="false" customHeight="true" outlineLevel="0" collapsed="false">
      <c r="A24" s="291"/>
      <c r="B24" s="286" t="s">
        <v>237</v>
      </c>
      <c r="C24" s="292"/>
      <c r="D24" s="292"/>
      <c r="E24" s="292"/>
      <c r="F24" s="292"/>
      <c r="G24" s="292"/>
      <c r="H24" s="292"/>
      <c r="I24" s="292"/>
      <c r="J24" s="292"/>
      <c r="K24" s="292"/>
    </row>
    <row r="25" s="293" customFormat="true" ht="19.5" hidden="false" customHeight="true" outlineLevel="0" collapsed="false">
      <c r="A25" s="291"/>
      <c r="B25" s="286" t="s">
        <v>238</v>
      </c>
      <c r="C25" s="292"/>
      <c r="D25" s="292"/>
      <c r="E25" s="292"/>
      <c r="F25" s="292"/>
      <c r="G25" s="292"/>
      <c r="H25" s="292"/>
      <c r="I25" s="292"/>
      <c r="J25" s="292"/>
      <c r="K25" s="292"/>
    </row>
    <row r="26" s="293" customFormat="true" ht="19.5" hidden="false" customHeight="true" outlineLevel="0" collapsed="false">
      <c r="A26" s="291"/>
      <c r="B26" s="286" t="s">
        <v>239</v>
      </c>
      <c r="C26" s="292"/>
      <c r="D26" s="292"/>
      <c r="E26" s="292"/>
      <c r="F26" s="292"/>
      <c r="G26" s="292"/>
      <c r="H26" s="292"/>
      <c r="I26" s="292"/>
      <c r="J26" s="292"/>
      <c r="K26" s="292"/>
    </row>
    <row r="27" s="293" customFormat="true" ht="19.5" hidden="false" customHeight="true" outlineLevel="0" collapsed="false">
      <c r="A27" s="291"/>
      <c r="B27" s="286" t="s">
        <v>240</v>
      </c>
      <c r="C27" s="292"/>
      <c r="D27" s="292"/>
      <c r="E27" s="292"/>
      <c r="F27" s="292"/>
      <c r="G27" s="292"/>
      <c r="H27" s="292"/>
      <c r="I27" s="292"/>
      <c r="J27" s="292"/>
      <c r="K27" s="292"/>
    </row>
    <row r="28" s="293" customFormat="true" ht="20.25" hidden="false" customHeight="true" outlineLevel="0" collapsed="false">
      <c r="A28" s="291"/>
      <c r="B28" s="286" t="s">
        <v>241</v>
      </c>
      <c r="C28" s="292"/>
      <c r="D28" s="292"/>
      <c r="E28" s="292"/>
      <c r="F28" s="292"/>
      <c r="G28" s="292"/>
      <c r="H28" s="292"/>
      <c r="I28" s="292"/>
      <c r="J28" s="292"/>
      <c r="K28" s="292"/>
    </row>
    <row r="29" customFormat="false" ht="20.25" hidden="false" customHeight="true" outlineLevel="0" collapsed="false">
      <c r="A29" s="282"/>
      <c r="B29" s="286" t="s">
        <v>242</v>
      </c>
      <c r="C29" s="288"/>
      <c r="D29" s="288"/>
      <c r="E29" s="288"/>
      <c r="F29" s="288"/>
      <c r="G29" s="288"/>
      <c r="H29" s="282"/>
      <c r="I29" s="282"/>
      <c r="J29" s="282"/>
      <c r="K29" s="282"/>
    </row>
    <row r="30" customFormat="false" ht="19.5" hidden="false" customHeight="true" outlineLevel="0" collapsed="false">
      <c r="A30" s="282"/>
      <c r="B30" s="286" t="s">
        <v>243</v>
      </c>
      <c r="C30" s="288"/>
      <c r="D30" s="288"/>
      <c r="E30" s="288"/>
      <c r="F30" s="288"/>
      <c r="G30" s="288"/>
      <c r="H30" s="282"/>
      <c r="I30" s="282"/>
      <c r="J30" s="282"/>
      <c r="K30" s="282"/>
    </row>
    <row r="31" s="295" customFormat="true" ht="20.25" hidden="false" customHeight="true" outlineLevel="0" collapsed="false">
      <c r="A31" s="294"/>
      <c r="B31" s="289" t="s">
        <v>244</v>
      </c>
      <c r="C31" s="289"/>
      <c r="D31" s="289"/>
      <c r="E31" s="289"/>
      <c r="F31" s="289"/>
      <c r="G31" s="289"/>
      <c r="H31" s="294"/>
      <c r="I31" s="294"/>
      <c r="J31" s="294"/>
      <c r="K31" s="294"/>
    </row>
    <row r="32" s="295" customFormat="true" ht="20.25" hidden="false" customHeight="true" outlineLevel="0" collapsed="false">
      <c r="A32" s="294"/>
      <c r="B32" s="286" t="s">
        <v>245</v>
      </c>
      <c r="C32" s="292"/>
      <c r="D32" s="292"/>
      <c r="E32" s="292"/>
      <c r="F32" s="294"/>
      <c r="G32" s="294"/>
      <c r="H32" s="294"/>
      <c r="I32" s="294"/>
      <c r="J32" s="294"/>
      <c r="K32" s="294"/>
    </row>
    <row r="33" s="295" customFormat="true" ht="20.25" hidden="false" customHeight="true" outlineLevel="0" collapsed="false">
      <c r="A33" s="294"/>
      <c r="B33" s="286" t="s">
        <v>246</v>
      </c>
      <c r="C33" s="292"/>
      <c r="D33" s="292"/>
      <c r="E33" s="292"/>
      <c r="F33" s="294"/>
      <c r="G33" s="294"/>
      <c r="H33" s="294"/>
      <c r="I33" s="294"/>
      <c r="J33" s="294"/>
      <c r="K33" s="294"/>
    </row>
    <row r="34" s="295" customFormat="true" ht="20.25" hidden="false" customHeight="true" outlineLevel="0" collapsed="false">
      <c r="A34" s="294"/>
      <c r="B34" s="286" t="s">
        <v>247</v>
      </c>
      <c r="C34" s="292"/>
      <c r="D34" s="292"/>
      <c r="E34" s="292"/>
      <c r="F34" s="294"/>
      <c r="G34" s="294"/>
      <c r="H34" s="294"/>
      <c r="I34" s="294"/>
      <c r="J34" s="294"/>
      <c r="K34" s="294"/>
    </row>
    <row r="35" s="295" customFormat="true" ht="20.25" hidden="false" customHeight="true" outlineLevel="0" collapsed="false">
      <c r="A35" s="294"/>
      <c r="B35" s="289" t="s">
        <v>248</v>
      </c>
      <c r="C35" s="289"/>
      <c r="D35" s="289"/>
      <c r="E35" s="289"/>
      <c r="F35" s="289"/>
      <c r="G35" s="289"/>
      <c r="H35" s="294"/>
      <c r="I35" s="294"/>
      <c r="J35" s="294"/>
      <c r="K35" s="294"/>
    </row>
    <row r="36" customFormat="false" ht="20.25" hidden="false" customHeight="true" outlineLevel="0" collapsed="false">
      <c r="A36" s="280"/>
      <c r="B36" s="289" t="s">
        <v>249</v>
      </c>
      <c r="C36" s="289"/>
      <c r="D36" s="289"/>
      <c r="E36" s="289"/>
      <c r="F36" s="289"/>
      <c r="G36" s="289"/>
      <c r="H36" s="282"/>
      <c r="I36" s="282"/>
      <c r="J36" s="282"/>
      <c r="K36" s="282"/>
    </row>
    <row r="37" customFormat="false" ht="20.25" hidden="false" customHeight="true" outlineLevel="0" collapsed="false">
      <c r="A37" s="280"/>
      <c r="B37" s="289" t="s">
        <v>250</v>
      </c>
      <c r="C37" s="289"/>
      <c r="D37" s="289"/>
      <c r="E37" s="289"/>
      <c r="F37" s="289"/>
      <c r="G37" s="289"/>
      <c r="H37" s="282"/>
      <c r="I37" s="282"/>
      <c r="J37" s="282"/>
      <c r="K37" s="282"/>
    </row>
    <row r="38" s="296" customFormat="true" ht="20.25" hidden="false" customHeight="true" outlineLevel="0" collapsed="false">
      <c r="A38" s="294"/>
      <c r="B38" s="289" t="s">
        <v>251</v>
      </c>
      <c r="C38" s="289"/>
      <c r="D38" s="289"/>
      <c r="E38" s="289"/>
      <c r="F38" s="289"/>
      <c r="G38" s="289"/>
      <c r="H38" s="294"/>
      <c r="I38" s="294"/>
      <c r="J38" s="294"/>
      <c r="K38" s="294"/>
    </row>
    <row r="39" s="279" customFormat="true" ht="20.25" hidden="false" customHeight="true" outlineLevel="0" collapsed="false">
      <c r="A39" s="276"/>
      <c r="B39" s="286" t="s">
        <v>252</v>
      </c>
      <c r="C39" s="288"/>
      <c r="D39" s="288"/>
      <c r="E39" s="288"/>
      <c r="F39" s="278"/>
      <c r="G39" s="278"/>
      <c r="H39" s="278"/>
      <c r="I39" s="278"/>
      <c r="J39" s="278"/>
      <c r="K39" s="278"/>
    </row>
    <row r="40" customFormat="false" ht="9.75" hidden="false" customHeight="true" outlineLevel="0" collapsed="false">
      <c r="A40" s="284"/>
      <c r="B40" s="282"/>
      <c r="C40" s="282"/>
      <c r="D40" s="282"/>
      <c r="E40" s="282"/>
      <c r="F40" s="287"/>
      <c r="G40" s="287"/>
      <c r="H40" s="282"/>
      <c r="I40" s="282"/>
      <c r="J40" s="282"/>
      <c r="K40" s="282"/>
    </row>
    <row r="41" customFormat="false" ht="20.25" hidden="false" customHeight="true" outlineLevel="0" collapsed="false">
      <c r="A41" s="280"/>
      <c r="B41" s="277" t="s">
        <v>253</v>
      </c>
      <c r="C41" s="278"/>
      <c r="D41" s="278"/>
      <c r="E41" s="278"/>
      <c r="F41" s="282"/>
      <c r="G41" s="282"/>
      <c r="H41" s="282"/>
      <c r="I41" s="282"/>
      <c r="J41" s="282"/>
      <c r="K41" s="282"/>
    </row>
    <row r="42" customFormat="false" ht="9" hidden="false" customHeight="true" outlineLevel="0" collapsed="false">
      <c r="A42" s="280"/>
      <c r="B42" s="282"/>
      <c r="C42" s="282"/>
      <c r="D42" s="282"/>
      <c r="E42" s="282"/>
      <c r="F42" s="282"/>
      <c r="G42" s="282"/>
      <c r="H42" s="282"/>
      <c r="I42" s="282"/>
      <c r="J42" s="282"/>
      <c r="K42" s="282"/>
    </row>
    <row r="43" customFormat="false" ht="20.25" hidden="false" customHeight="true" outlineLevel="0" collapsed="false">
      <c r="A43" s="280"/>
      <c r="B43" s="286" t="s">
        <v>254</v>
      </c>
      <c r="C43" s="287"/>
      <c r="D43" s="287"/>
      <c r="E43" s="287"/>
      <c r="F43" s="282"/>
      <c r="G43" s="282"/>
      <c r="H43" s="282"/>
      <c r="I43" s="282"/>
      <c r="J43" s="282"/>
      <c r="K43" s="282"/>
    </row>
    <row r="44" customFormat="false" ht="20.25" hidden="false" customHeight="true" outlineLevel="0" collapsed="false">
      <c r="A44" s="280"/>
      <c r="B44" s="282"/>
      <c r="C44" s="282"/>
      <c r="D44" s="282"/>
      <c r="E44" s="282"/>
      <c r="F44" s="282"/>
      <c r="G44" s="282"/>
      <c r="H44" s="282"/>
      <c r="I44" s="282"/>
      <c r="J44" s="282"/>
      <c r="K44" s="282"/>
    </row>
    <row r="45" customFormat="false" ht="20.25" hidden="false" customHeight="true" outlineLevel="0" collapsed="false">
      <c r="A45" s="280"/>
      <c r="B45" s="282"/>
      <c r="C45" s="282"/>
      <c r="D45" s="282"/>
      <c r="E45" s="282"/>
      <c r="F45" s="282"/>
      <c r="G45" s="282"/>
    </row>
    <row r="46" customFormat="false" ht="20.25" hidden="false" customHeight="true" outlineLevel="0" collapsed="false">
      <c r="A46" s="280"/>
      <c r="B46" s="282"/>
      <c r="C46" s="282"/>
      <c r="D46" s="282"/>
      <c r="E46" s="282"/>
      <c r="F46" s="282"/>
      <c r="G46" s="282"/>
    </row>
    <row r="47" customFormat="false" ht="20.25" hidden="false" customHeight="true" outlineLevel="0" collapsed="false">
      <c r="A47" s="280"/>
      <c r="B47" s="282"/>
      <c r="C47" s="282"/>
      <c r="D47" s="282"/>
      <c r="E47" s="282"/>
      <c r="F47" s="282"/>
      <c r="G47" s="282"/>
    </row>
    <row r="48" customFormat="false" ht="20.25" hidden="false" customHeight="true" outlineLevel="0" collapsed="false">
      <c r="A48" s="280"/>
      <c r="B48" s="282"/>
      <c r="C48" s="282"/>
      <c r="D48" s="282"/>
      <c r="E48" s="282"/>
      <c r="F48" s="282"/>
      <c r="G48" s="282"/>
    </row>
    <row r="49" customFormat="false" ht="20.25" hidden="false" customHeight="true" outlineLevel="0" collapsed="false">
      <c r="A49" s="280"/>
      <c r="B49" s="282"/>
      <c r="C49" s="282"/>
      <c r="D49" s="282"/>
      <c r="E49" s="282"/>
      <c r="F49" s="282"/>
      <c r="G49" s="282"/>
    </row>
    <row r="50" customFormat="false" ht="20.25" hidden="false" customHeight="true" outlineLevel="0" collapsed="false">
      <c r="A50" s="280"/>
      <c r="B50" s="282"/>
      <c r="C50" s="282"/>
      <c r="D50" s="282"/>
      <c r="E50" s="282"/>
      <c r="F50" s="282"/>
      <c r="G50" s="282"/>
    </row>
    <row r="51" customFormat="false" ht="20.25" hidden="false" customHeight="true" outlineLevel="0" collapsed="false">
      <c r="A51" s="280"/>
      <c r="B51" s="282"/>
      <c r="C51" s="282"/>
      <c r="D51" s="282"/>
      <c r="E51" s="282"/>
      <c r="F51" s="282"/>
      <c r="G51" s="282"/>
    </row>
    <row r="52" customFormat="false" ht="20.25" hidden="false" customHeight="true" outlineLevel="0" collapsed="false">
      <c r="A52" s="280"/>
      <c r="B52" s="282"/>
      <c r="C52" s="282"/>
      <c r="D52" s="282"/>
      <c r="E52" s="282"/>
      <c r="F52" s="282"/>
      <c r="G52" s="282"/>
    </row>
    <row r="53" customFormat="false" ht="20.25" hidden="false" customHeight="true" outlineLevel="0" collapsed="false">
      <c r="A53" s="280"/>
      <c r="B53" s="282"/>
      <c r="C53" s="282"/>
      <c r="D53" s="282"/>
      <c r="E53" s="282"/>
      <c r="F53" s="282"/>
      <c r="G53" s="282"/>
    </row>
    <row r="54" customFormat="false" ht="20.25" hidden="false" customHeight="true" outlineLevel="0" collapsed="false">
      <c r="A54" s="280"/>
      <c r="B54" s="282"/>
      <c r="C54" s="282"/>
      <c r="D54" s="282"/>
      <c r="E54" s="282"/>
      <c r="F54" s="282"/>
      <c r="G54" s="282"/>
    </row>
    <row r="55" customFormat="false" ht="20.25" hidden="false" customHeight="true" outlineLevel="0" collapsed="false">
      <c r="A55" s="280"/>
      <c r="B55" s="282"/>
      <c r="C55" s="282"/>
      <c r="D55" s="282"/>
      <c r="E55" s="282"/>
      <c r="F55" s="282"/>
      <c r="G55" s="282"/>
    </row>
    <row r="56" customFormat="false" ht="20.25" hidden="false" customHeight="true" outlineLevel="0" collapsed="false">
      <c r="A56" s="280"/>
      <c r="B56" s="282"/>
      <c r="C56" s="282"/>
      <c r="D56" s="282"/>
      <c r="E56" s="282"/>
      <c r="F56" s="282"/>
      <c r="G56" s="282"/>
    </row>
    <row r="57" customFormat="false" ht="20.25" hidden="false" customHeight="true" outlineLevel="0" collapsed="false">
      <c r="A57" s="280"/>
      <c r="B57" s="282"/>
      <c r="C57" s="282"/>
      <c r="D57" s="282"/>
      <c r="E57" s="282"/>
      <c r="F57" s="282"/>
      <c r="G57" s="282"/>
    </row>
    <row r="58" customFormat="false" ht="20.25" hidden="false" customHeight="true" outlineLevel="0" collapsed="false">
      <c r="A58" s="280"/>
      <c r="B58" s="282"/>
      <c r="C58" s="282"/>
      <c r="D58" s="282"/>
      <c r="E58" s="282"/>
      <c r="F58" s="282"/>
      <c r="G58" s="282"/>
    </row>
    <row r="59" customFormat="false" ht="20.25" hidden="false" customHeight="true" outlineLevel="0" collapsed="false">
      <c r="A59" s="280"/>
      <c r="B59" s="282"/>
      <c r="C59" s="282"/>
      <c r="D59" s="282"/>
      <c r="E59" s="282"/>
      <c r="F59" s="282"/>
      <c r="G59" s="282"/>
    </row>
    <row r="60" customFormat="false" ht="20.25" hidden="false" customHeight="true" outlineLevel="0" collapsed="false">
      <c r="A60" s="280"/>
      <c r="B60" s="282"/>
      <c r="C60" s="282"/>
      <c r="D60" s="282"/>
      <c r="E60" s="282"/>
      <c r="F60" s="282"/>
      <c r="G60" s="282"/>
    </row>
    <row r="61" customFormat="false" ht="20.25" hidden="false" customHeight="true" outlineLevel="0" collapsed="false">
      <c r="A61" s="280"/>
      <c r="B61" s="282"/>
      <c r="C61" s="282"/>
      <c r="D61" s="282"/>
      <c r="E61" s="282"/>
      <c r="F61" s="282"/>
      <c r="G61" s="282"/>
    </row>
    <row r="62" customFormat="false" ht="20.25" hidden="false" customHeight="true" outlineLevel="0" collapsed="false">
      <c r="A62" s="280"/>
      <c r="B62" s="282"/>
      <c r="C62" s="282"/>
      <c r="D62" s="282"/>
      <c r="E62" s="282"/>
      <c r="F62" s="282"/>
      <c r="G62" s="282"/>
    </row>
    <row r="63" customFormat="false" ht="20.25" hidden="false" customHeight="true" outlineLevel="0" collapsed="false">
      <c r="A63" s="280"/>
      <c r="B63" s="282"/>
      <c r="C63" s="282"/>
      <c r="D63" s="282"/>
      <c r="E63" s="282"/>
      <c r="F63" s="282"/>
      <c r="G63" s="282"/>
    </row>
    <row r="64" customFormat="false" ht="20.25" hidden="false" customHeight="true" outlineLevel="0" collapsed="false">
      <c r="A64" s="280"/>
      <c r="B64" s="282"/>
      <c r="C64" s="282"/>
      <c r="D64" s="282"/>
      <c r="E64" s="282"/>
      <c r="F64" s="282"/>
      <c r="G64" s="282"/>
    </row>
    <row r="65" customFormat="false" ht="20.25" hidden="false" customHeight="true" outlineLevel="0" collapsed="false">
      <c r="A65" s="280"/>
      <c r="B65" s="282"/>
      <c r="C65" s="282"/>
      <c r="D65" s="282"/>
      <c r="E65" s="282"/>
      <c r="F65" s="282"/>
      <c r="G65" s="282"/>
    </row>
    <row r="66" customFormat="false" ht="20.25" hidden="false" customHeight="true" outlineLevel="0" collapsed="false">
      <c r="A66" s="280"/>
      <c r="B66" s="282"/>
      <c r="C66" s="282"/>
      <c r="D66" s="282"/>
      <c r="E66" s="282"/>
      <c r="F66" s="282"/>
      <c r="G66" s="282"/>
    </row>
    <row r="67" customFormat="false" ht="20.25" hidden="false" customHeight="true" outlineLevel="0" collapsed="false">
      <c r="A67" s="280"/>
      <c r="B67" s="282"/>
      <c r="C67" s="282"/>
      <c r="D67" s="282"/>
      <c r="E67" s="282"/>
      <c r="F67" s="282"/>
      <c r="G67" s="282"/>
    </row>
    <row r="68" customFormat="false" ht="20.25" hidden="false" customHeight="true" outlineLevel="0" collapsed="false">
      <c r="A68" s="280"/>
      <c r="B68" s="282"/>
      <c r="C68" s="282"/>
      <c r="D68" s="282"/>
      <c r="E68" s="282"/>
      <c r="F68" s="282"/>
      <c r="G68" s="282"/>
    </row>
    <row r="69" customFormat="false" ht="20.25" hidden="false" customHeight="true" outlineLevel="0" collapsed="false">
      <c r="A69" s="280"/>
      <c r="B69" s="282"/>
      <c r="C69" s="282"/>
      <c r="D69" s="282"/>
      <c r="E69" s="282"/>
      <c r="F69" s="282"/>
      <c r="G69" s="282"/>
    </row>
    <row r="70" customFormat="false" ht="20.25" hidden="false" customHeight="true" outlineLevel="0" collapsed="false">
      <c r="A70" s="280"/>
      <c r="B70" s="282"/>
      <c r="C70" s="282"/>
      <c r="D70" s="282"/>
      <c r="E70" s="282"/>
      <c r="F70" s="282"/>
      <c r="G70" s="282"/>
    </row>
    <row r="71" customFormat="false" ht="20.25" hidden="false" customHeight="true" outlineLevel="0" collapsed="false">
      <c r="A71" s="280"/>
      <c r="B71" s="282"/>
      <c r="C71" s="282"/>
      <c r="D71" s="282"/>
      <c r="E71" s="282"/>
      <c r="F71" s="282"/>
      <c r="G71" s="282"/>
    </row>
    <row r="72" customFormat="false" ht="20.25" hidden="false" customHeight="true" outlineLevel="0" collapsed="false">
      <c r="A72" s="280"/>
      <c r="B72" s="282"/>
      <c r="C72" s="282"/>
      <c r="D72" s="282"/>
      <c r="E72" s="282"/>
      <c r="F72" s="282"/>
      <c r="G72" s="282"/>
    </row>
    <row r="73" customFormat="false" ht="20.25" hidden="false" customHeight="true" outlineLevel="0" collapsed="false">
      <c r="A73" s="280"/>
      <c r="B73" s="282"/>
      <c r="C73" s="282"/>
      <c r="D73" s="282"/>
      <c r="E73" s="282"/>
      <c r="F73" s="282"/>
      <c r="G73" s="282"/>
    </row>
    <row r="74" customFormat="false" ht="20.25" hidden="false" customHeight="true" outlineLevel="0" collapsed="false">
      <c r="A74" s="280"/>
      <c r="B74" s="282"/>
      <c r="C74" s="282"/>
      <c r="D74" s="282"/>
      <c r="E74" s="282"/>
      <c r="F74" s="282"/>
      <c r="G74" s="282"/>
    </row>
    <row r="75" customFormat="false" ht="20.25" hidden="false" customHeight="true" outlineLevel="0" collapsed="false">
      <c r="A75" s="280"/>
      <c r="B75" s="282"/>
      <c r="C75" s="282"/>
      <c r="D75" s="282"/>
      <c r="E75" s="282"/>
      <c r="F75" s="282"/>
      <c r="G75" s="282"/>
    </row>
    <row r="76" customFormat="false" ht="20.25" hidden="false" customHeight="true" outlineLevel="0" collapsed="false">
      <c r="A76" s="280"/>
      <c r="B76" s="282"/>
      <c r="C76" s="282"/>
      <c r="D76" s="282"/>
      <c r="E76" s="282"/>
      <c r="F76" s="282"/>
      <c r="G76" s="282"/>
    </row>
    <row r="77" customFormat="false" ht="20.25" hidden="false" customHeight="true" outlineLevel="0" collapsed="false">
      <c r="A77" s="280"/>
      <c r="B77" s="282"/>
      <c r="C77" s="282"/>
      <c r="D77" s="282"/>
      <c r="E77" s="282"/>
      <c r="F77" s="282"/>
      <c r="G77" s="282"/>
    </row>
    <row r="78" customFormat="false" ht="20.25" hidden="false" customHeight="true" outlineLevel="0" collapsed="false">
      <c r="A78" s="280"/>
      <c r="B78" s="282"/>
      <c r="C78" s="282"/>
      <c r="D78" s="282"/>
      <c r="E78" s="282"/>
      <c r="F78" s="282"/>
      <c r="G78" s="282"/>
    </row>
    <row r="79" customFormat="false" ht="20.25" hidden="false" customHeight="true" outlineLevel="0" collapsed="false">
      <c r="A79" s="280"/>
      <c r="B79" s="282"/>
      <c r="C79" s="282"/>
      <c r="D79" s="282"/>
      <c r="E79" s="282"/>
      <c r="F79" s="282"/>
      <c r="G79" s="282"/>
    </row>
    <row r="80" customFormat="false" ht="20.25" hidden="false" customHeight="true" outlineLevel="0" collapsed="false">
      <c r="A80" s="280"/>
      <c r="B80" s="282"/>
      <c r="C80" s="282"/>
      <c r="D80" s="282"/>
      <c r="E80" s="282"/>
      <c r="F80" s="282"/>
      <c r="G80" s="282"/>
    </row>
    <row r="81" customFormat="false" ht="20.25" hidden="false" customHeight="true" outlineLevel="0" collapsed="false">
      <c r="A81" s="280"/>
      <c r="B81" s="282"/>
      <c r="C81" s="282"/>
      <c r="D81" s="282"/>
      <c r="E81" s="282"/>
      <c r="F81" s="282"/>
      <c r="G81" s="282"/>
    </row>
    <row r="82" customFormat="false" ht="20.25" hidden="false" customHeight="true" outlineLevel="0" collapsed="false">
      <c r="A82" s="280"/>
      <c r="B82" s="282"/>
      <c r="C82" s="282"/>
      <c r="D82" s="282"/>
      <c r="E82" s="282"/>
      <c r="F82" s="282"/>
      <c r="G82" s="282"/>
    </row>
    <row r="83" customFormat="false" ht="20.25" hidden="false" customHeight="true" outlineLevel="0" collapsed="false">
      <c r="A83" s="280"/>
      <c r="B83" s="282"/>
      <c r="C83" s="282"/>
      <c r="D83" s="282"/>
      <c r="E83" s="282"/>
      <c r="F83" s="282"/>
      <c r="G83" s="282"/>
    </row>
    <row r="84" customFormat="false" ht="20.25" hidden="false" customHeight="true" outlineLevel="0" collapsed="false">
      <c r="A84" s="280"/>
      <c r="B84" s="282"/>
      <c r="C84" s="282"/>
      <c r="D84" s="282"/>
      <c r="E84" s="282"/>
      <c r="F84" s="282"/>
      <c r="G84" s="282"/>
    </row>
    <row r="85" customFormat="false" ht="20.25" hidden="false" customHeight="true" outlineLevel="0" collapsed="false">
      <c r="A85" s="280"/>
      <c r="B85" s="282"/>
      <c r="C85" s="282"/>
      <c r="D85" s="282"/>
      <c r="E85" s="282"/>
      <c r="F85" s="282"/>
      <c r="G85" s="282"/>
    </row>
    <row r="86" customFormat="false" ht="20.25" hidden="false" customHeight="true" outlineLevel="0" collapsed="false">
      <c r="A86" s="280"/>
      <c r="B86" s="282"/>
      <c r="C86" s="282"/>
      <c r="D86" s="282"/>
      <c r="E86" s="282"/>
      <c r="F86" s="282"/>
      <c r="G86" s="282"/>
    </row>
    <row r="87" customFormat="false" ht="20.25" hidden="false" customHeight="true" outlineLevel="0" collapsed="false">
      <c r="A87" s="280"/>
      <c r="B87" s="282"/>
      <c r="C87" s="282"/>
      <c r="D87" s="282"/>
      <c r="E87" s="282"/>
      <c r="F87" s="282"/>
      <c r="G87" s="282"/>
    </row>
    <row r="88" customFormat="false" ht="20.25" hidden="false" customHeight="true" outlineLevel="0" collapsed="false">
      <c r="A88" s="280"/>
      <c r="B88" s="282"/>
      <c r="C88" s="282"/>
      <c r="D88" s="282"/>
      <c r="E88" s="282"/>
      <c r="F88" s="282"/>
      <c r="G88" s="282"/>
    </row>
    <row r="89" customFormat="false" ht="20.25" hidden="false" customHeight="true" outlineLevel="0" collapsed="false">
      <c r="A89" s="280"/>
      <c r="B89" s="282"/>
      <c r="C89" s="282"/>
      <c r="D89" s="282"/>
      <c r="E89" s="282"/>
      <c r="F89" s="282"/>
      <c r="G89" s="282"/>
    </row>
    <row r="90" customFormat="false" ht="20.25" hidden="false" customHeight="true" outlineLevel="0" collapsed="false">
      <c r="A90" s="280"/>
      <c r="B90" s="282"/>
      <c r="C90" s="282"/>
      <c r="D90" s="282"/>
      <c r="E90" s="282"/>
      <c r="F90" s="282"/>
      <c r="G90" s="282"/>
    </row>
    <row r="91" customFormat="false" ht="20.25" hidden="false" customHeight="true" outlineLevel="0" collapsed="false">
      <c r="A91" s="280"/>
      <c r="B91" s="282"/>
      <c r="C91" s="282"/>
      <c r="D91" s="282"/>
      <c r="E91" s="282"/>
      <c r="F91" s="282"/>
      <c r="G91" s="282"/>
    </row>
    <row r="92" customFormat="false" ht="20.25" hidden="false" customHeight="true" outlineLevel="0" collapsed="false">
      <c r="A92" s="280"/>
      <c r="B92" s="282"/>
      <c r="C92" s="282"/>
      <c r="D92" s="282"/>
      <c r="E92" s="282"/>
      <c r="F92" s="282"/>
      <c r="G92" s="282"/>
    </row>
    <row r="93" customFormat="false" ht="20.25" hidden="false" customHeight="true" outlineLevel="0" collapsed="false">
      <c r="A93" s="280"/>
      <c r="B93" s="282"/>
      <c r="C93" s="282"/>
      <c r="D93" s="282"/>
      <c r="E93" s="282"/>
      <c r="F93" s="282"/>
      <c r="G93" s="282"/>
    </row>
    <row r="94" customFormat="false" ht="20.25" hidden="false" customHeight="true" outlineLevel="0" collapsed="false">
      <c r="A94" s="280"/>
      <c r="B94" s="282"/>
      <c r="C94" s="282"/>
      <c r="D94" s="282"/>
      <c r="E94" s="282"/>
      <c r="F94" s="282"/>
      <c r="G94" s="282"/>
    </row>
    <row r="95" customFormat="false" ht="20.25" hidden="false" customHeight="true" outlineLevel="0" collapsed="false">
      <c r="A95" s="280"/>
      <c r="B95" s="282"/>
      <c r="C95" s="282"/>
      <c r="D95" s="282"/>
      <c r="E95" s="282"/>
      <c r="F95" s="282"/>
      <c r="G95" s="282"/>
    </row>
    <row r="96" customFormat="false" ht="20.25" hidden="false" customHeight="true" outlineLevel="0" collapsed="false">
      <c r="A96" s="280"/>
      <c r="B96" s="282"/>
      <c r="C96" s="282"/>
      <c r="D96" s="282"/>
      <c r="E96" s="282"/>
      <c r="F96" s="282"/>
      <c r="G96" s="282"/>
    </row>
    <row r="97" customFormat="false" ht="20.25" hidden="false" customHeight="true" outlineLevel="0" collapsed="false">
      <c r="A97" s="280"/>
      <c r="B97" s="282"/>
      <c r="C97" s="282"/>
      <c r="D97" s="282"/>
      <c r="E97" s="282"/>
      <c r="F97" s="282"/>
      <c r="G97" s="282"/>
    </row>
    <row r="98" customFormat="false" ht="20.25" hidden="false" customHeight="true" outlineLevel="0" collapsed="false">
      <c r="A98" s="280"/>
      <c r="B98" s="282"/>
      <c r="C98" s="282"/>
      <c r="D98" s="282"/>
      <c r="E98" s="282"/>
      <c r="F98" s="282"/>
      <c r="G98" s="282"/>
    </row>
    <row r="99" customFormat="false" ht="20.25" hidden="false" customHeight="true" outlineLevel="0" collapsed="false">
      <c r="A99" s="280"/>
      <c r="B99" s="282"/>
      <c r="C99" s="282"/>
      <c r="D99" s="282"/>
      <c r="E99" s="282"/>
      <c r="F99" s="282"/>
      <c r="G99" s="282"/>
    </row>
    <row r="100" customFormat="false" ht="20.25" hidden="false" customHeight="true" outlineLevel="0" collapsed="false">
      <c r="A100" s="280"/>
      <c r="B100" s="282"/>
      <c r="C100" s="282"/>
      <c r="D100" s="282"/>
      <c r="E100" s="282"/>
      <c r="F100" s="282"/>
      <c r="G100" s="282"/>
    </row>
    <row r="101" customFormat="false" ht="20.25" hidden="false" customHeight="true" outlineLevel="0" collapsed="false">
      <c r="A101" s="280"/>
      <c r="B101" s="282"/>
      <c r="C101" s="282"/>
      <c r="D101" s="282"/>
      <c r="E101" s="282"/>
      <c r="F101" s="282"/>
      <c r="G101" s="282"/>
    </row>
    <row r="102" customFormat="false" ht="20.25" hidden="false" customHeight="true" outlineLevel="0" collapsed="false">
      <c r="A102" s="280"/>
      <c r="B102" s="282"/>
      <c r="C102" s="282"/>
      <c r="D102" s="282"/>
      <c r="E102" s="282"/>
      <c r="F102" s="282"/>
      <c r="G102" s="282"/>
    </row>
    <row r="103" customFormat="false" ht="20.25" hidden="false" customHeight="true" outlineLevel="0" collapsed="false">
      <c r="A103" s="280"/>
      <c r="B103" s="282"/>
      <c r="C103" s="282"/>
      <c r="D103" s="282"/>
      <c r="E103" s="282"/>
      <c r="F103" s="282"/>
      <c r="G103" s="282"/>
    </row>
    <row r="104" customFormat="false" ht="20.25" hidden="false" customHeight="true" outlineLevel="0" collapsed="false">
      <c r="A104" s="280"/>
      <c r="B104" s="282"/>
      <c r="C104" s="282"/>
      <c r="D104" s="282"/>
      <c r="E104" s="282"/>
      <c r="F104" s="282"/>
      <c r="G104" s="282"/>
    </row>
    <row r="105" customFormat="false" ht="20.25" hidden="false" customHeight="true" outlineLevel="0" collapsed="false">
      <c r="A105" s="280"/>
      <c r="B105" s="282"/>
      <c r="C105" s="282"/>
      <c r="D105" s="282"/>
      <c r="E105" s="282"/>
      <c r="F105" s="282"/>
      <c r="G105" s="282"/>
    </row>
    <row r="106" customFormat="false" ht="20.25" hidden="false" customHeight="true" outlineLevel="0" collapsed="false">
      <c r="A106" s="280"/>
      <c r="B106" s="282"/>
      <c r="C106" s="282"/>
      <c r="D106" s="282"/>
      <c r="E106" s="282"/>
      <c r="F106" s="282"/>
      <c r="G106" s="282"/>
    </row>
    <row r="107" customFormat="false" ht="20.25" hidden="false" customHeight="true" outlineLevel="0" collapsed="false">
      <c r="A107" s="280"/>
      <c r="B107" s="282"/>
      <c r="C107" s="282"/>
      <c r="D107" s="282"/>
      <c r="E107" s="282"/>
      <c r="F107" s="282"/>
      <c r="G107" s="282"/>
    </row>
    <row r="108" customFormat="false" ht="20.25" hidden="false" customHeight="true" outlineLevel="0" collapsed="false">
      <c r="A108" s="280"/>
      <c r="B108" s="282"/>
      <c r="C108" s="282"/>
      <c r="D108" s="282"/>
      <c r="E108" s="282"/>
      <c r="F108" s="282"/>
      <c r="G108" s="282"/>
    </row>
    <row r="109" customFormat="false" ht="20.25" hidden="false" customHeight="true" outlineLevel="0" collapsed="false">
      <c r="A109" s="280"/>
      <c r="B109" s="282"/>
      <c r="C109" s="282"/>
      <c r="D109" s="282"/>
      <c r="E109" s="282"/>
      <c r="F109" s="282"/>
      <c r="G109" s="282"/>
    </row>
    <row r="110" customFormat="false" ht="20.25" hidden="false" customHeight="true" outlineLevel="0" collapsed="false">
      <c r="A110" s="280"/>
      <c r="B110" s="282"/>
      <c r="C110" s="282"/>
      <c r="D110" s="282"/>
      <c r="E110" s="282"/>
      <c r="F110" s="282"/>
      <c r="G110" s="282"/>
    </row>
    <row r="111" customFormat="false" ht="20.25" hidden="false" customHeight="true" outlineLevel="0" collapsed="false">
      <c r="A111" s="280"/>
      <c r="B111" s="282"/>
      <c r="C111" s="282"/>
      <c r="D111" s="282"/>
      <c r="E111" s="282"/>
      <c r="F111" s="282"/>
      <c r="G111" s="282"/>
    </row>
    <row r="112" customFormat="false" ht="20.25" hidden="false" customHeight="true" outlineLevel="0" collapsed="false">
      <c r="A112" s="280"/>
      <c r="B112" s="282"/>
      <c r="C112" s="282"/>
      <c r="D112" s="282"/>
      <c r="E112" s="282"/>
      <c r="F112" s="282"/>
      <c r="G112" s="282"/>
    </row>
    <row r="113" customFormat="false" ht="20.25" hidden="false" customHeight="true" outlineLevel="0" collapsed="false">
      <c r="A113" s="280"/>
      <c r="B113" s="282"/>
      <c r="C113" s="282"/>
      <c r="D113" s="282"/>
      <c r="E113" s="282"/>
      <c r="F113" s="282"/>
      <c r="G113" s="282"/>
    </row>
    <row r="114" customFormat="false" ht="20.25" hidden="false" customHeight="true" outlineLevel="0" collapsed="false">
      <c r="A114" s="280"/>
      <c r="B114" s="282"/>
      <c r="C114" s="282"/>
      <c r="D114" s="282"/>
      <c r="E114" s="282"/>
      <c r="F114" s="282"/>
      <c r="G114" s="282"/>
    </row>
    <row r="115" customFormat="false" ht="20.25" hidden="false" customHeight="true" outlineLevel="0" collapsed="false">
      <c r="A115" s="280"/>
      <c r="B115" s="282"/>
      <c r="C115" s="282"/>
      <c r="D115" s="282"/>
      <c r="E115" s="282"/>
      <c r="F115" s="282"/>
      <c r="G115" s="282"/>
    </row>
    <row r="116" customFormat="false" ht="20.25" hidden="false" customHeight="true" outlineLevel="0" collapsed="false">
      <c r="A116" s="280"/>
      <c r="B116" s="282"/>
      <c r="C116" s="282"/>
      <c r="D116" s="282"/>
      <c r="E116" s="282"/>
      <c r="F116" s="282"/>
      <c r="G116" s="282"/>
    </row>
    <row r="117" customFormat="false" ht="20.25" hidden="false" customHeight="true" outlineLevel="0" collapsed="false">
      <c r="A117" s="280"/>
      <c r="B117" s="282"/>
      <c r="C117" s="282"/>
      <c r="D117" s="282"/>
      <c r="E117" s="282"/>
      <c r="F117" s="282"/>
      <c r="G117" s="282"/>
    </row>
    <row r="118" customFormat="false" ht="20.25" hidden="false" customHeight="true" outlineLevel="0" collapsed="false">
      <c r="A118" s="280"/>
      <c r="B118" s="282"/>
      <c r="C118" s="282"/>
      <c r="D118" s="282"/>
      <c r="E118" s="282"/>
      <c r="F118" s="282"/>
      <c r="G118" s="282"/>
    </row>
    <row r="119" customFormat="false" ht="20.25" hidden="false" customHeight="true" outlineLevel="0" collapsed="false">
      <c r="A119" s="280"/>
      <c r="B119" s="282"/>
      <c r="C119" s="282"/>
      <c r="D119" s="282"/>
      <c r="E119" s="282"/>
      <c r="F119" s="282"/>
      <c r="G119" s="282"/>
    </row>
    <row r="120" customFormat="false" ht="20.25" hidden="false" customHeight="true" outlineLevel="0" collapsed="false">
      <c r="A120" s="280"/>
      <c r="B120" s="282"/>
      <c r="C120" s="282"/>
      <c r="D120" s="282"/>
      <c r="E120" s="282"/>
      <c r="F120" s="282"/>
      <c r="G120" s="282"/>
    </row>
    <row r="121" customFormat="false" ht="20.25" hidden="false" customHeight="true" outlineLevel="0" collapsed="false">
      <c r="A121" s="280"/>
      <c r="B121" s="282"/>
      <c r="C121" s="282"/>
      <c r="D121" s="282"/>
      <c r="E121" s="282"/>
      <c r="F121" s="282"/>
      <c r="G121" s="282"/>
    </row>
    <row r="122" customFormat="false" ht="20.25" hidden="false" customHeight="true" outlineLevel="0" collapsed="false">
      <c r="A122" s="280"/>
      <c r="B122" s="282"/>
      <c r="C122" s="282"/>
      <c r="D122" s="282"/>
      <c r="E122" s="282"/>
      <c r="F122" s="282"/>
      <c r="G122" s="282"/>
    </row>
    <row r="123" customFormat="false" ht="20.25" hidden="false" customHeight="true" outlineLevel="0" collapsed="false">
      <c r="A123" s="280"/>
      <c r="B123" s="282"/>
      <c r="C123" s="282"/>
      <c r="D123" s="282"/>
      <c r="E123" s="282"/>
      <c r="F123" s="282"/>
      <c r="G123" s="282"/>
    </row>
    <row r="124" customFormat="false" ht="20.25" hidden="false" customHeight="true" outlineLevel="0" collapsed="false">
      <c r="A124" s="280"/>
      <c r="B124" s="282"/>
      <c r="C124" s="282"/>
      <c r="D124" s="282"/>
      <c r="E124" s="282"/>
      <c r="F124" s="282"/>
      <c r="G124" s="282"/>
    </row>
    <row r="125" customFormat="false" ht="20.25" hidden="false" customHeight="true" outlineLevel="0" collapsed="false">
      <c r="A125" s="280"/>
      <c r="B125" s="282"/>
      <c r="C125" s="282"/>
      <c r="D125" s="282"/>
      <c r="E125" s="282"/>
      <c r="F125" s="282"/>
      <c r="G125" s="282"/>
    </row>
    <row r="126" customFormat="false" ht="20.25" hidden="false" customHeight="true" outlineLevel="0" collapsed="false">
      <c r="A126" s="280"/>
      <c r="B126" s="282"/>
      <c r="C126" s="282"/>
      <c r="D126" s="282"/>
      <c r="E126" s="282"/>
      <c r="F126" s="282"/>
      <c r="G126" s="282"/>
    </row>
    <row r="127" customFormat="false" ht="20.25" hidden="false" customHeight="true" outlineLevel="0" collapsed="false">
      <c r="A127" s="280"/>
      <c r="B127" s="282"/>
      <c r="C127" s="282"/>
      <c r="D127" s="282"/>
      <c r="E127" s="282"/>
      <c r="F127" s="282"/>
      <c r="G127" s="282"/>
    </row>
    <row r="128" customFormat="false" ht="20.25" hidden="false" customHeight="true" outlineLevel="0" collapsed="false">
      <c r="A128" s="280"/>
      <c r="B128" s="282"/>
      <c r="C128" s="282"/>
      <c r="D128" s="282"/>
      <c r="E128" s="282"/>
      <c r="F128" s="282"/>
      <c r="G128" s="282"/>
    </row>
    <row r="129" customFormat="false" ht="20.25" hidden="false" customHeight="true" outlineLevel="0" collapsed="false">
      <c r="A129" s="280"/>
      <c r="B129" s="282"/>
      <c r="C129" s="282"/>
      <c r="D129" s="282"/>
      <c r="E129" s="282"/>
      <c r="F129" s="282"/>
      <c r="G129" s="282"/>
    </row>
    <row r="130" customFormat="false" ht="20.25" hidden="false" customHeight="true" outlineLevel="0" collapsed="false">
      <c r="A130" s="280"/>
      <c r="B130" s="282"/>
      <c r="C130" s="282"/>
      <c r="D130" s="282"/>
      <c r="E130" s="282"/>
      <c r="F130" s="282"/>
      <c r="G130" s="282"/>
    </row>
    <row r="131" customFormat="false" ht="20.25" hidden="false" customHeight="true" outlineLevel="0" collapsed="false">
      <c r="A131" s="280"/>
      <c r="B131" s="282"/>
      <c r="C131" s="282"/>
      <c r="D131" s="282"/>
      <c r="E131" s="282"/>
      <c r="F131" s="282"/>
      <c r="G131" s="282"/>
    </row>
    <row r="132" customFormat="false" ht="20.25" hidden="false" customHeight="true" outlineLevel="0" collapsed="false">
      <c r="A132" s="280"/>
      <c r="B132" s="282"/>
      <c r="C132" s="282"/>
      <c r="D132" s="282"/>
      <c r="E132" s="282"/>
      <c r="F132" s="282"/>
      <c r="G132" s="282"/>
    </row>
    <row r="133" customFormat="false" ht="20.25" hidden="false" customHeight="true" outlineLevel="0" collapsed="false">
      <c r="A133" s="280"/>
      <c r="B133" s="282"/>
      <c r="C133" s="282"/>
      <c r="D133" s="282"/>
      <c r="E133" s="282"/>
      <c r="F133" s="282"/>
      <c r="G133" s="282"/>
    </row>
    <row r="134" customFormat="false" ht="20.25" hidden="false" customHeight="true" outlineLevel="0" collapsed="false">
      <c r="A134" s="280"/>
      <c r="B134" s="282"/>
      <c r="C134" s="282"/>
      <c r="D134" s="282"/>
      <c r="E134" s="282"/>
      <c r="F134" s="282"/>
      <c r="G134" s="282"/>
    </row>
    <row r="135" customFormat="false" ht="20.25" hidden="false" customHeight="true" outlineLevel="0" collapsed="false">
      <c r="A135" s="280"/>
      <c r="B135" s="282"/>
      <c r="C135" s="282"/>
      <c r="D135" s="282"/>
      <c r="E135" s="282"/>
      <c r="F135" s="282"/>
      <c r="G135" s="282"/>
    </row>
    <row r="136" customFormat="false" ht="20.25" hidden="false" customHeight="true" outlineLevel="0" collapsed="false">
      <c r="A136" s="280"/>
      <c r="B136" s="282"/>
      <c r="C136" s="282"/>
      <c r="D136" s="282"/>
      <c r="E136" s="282"/>
      <c r="F136" s="282"/>
      <c r="G136" s="282"/>
    </row>
    <row r="137" customFormat="false" ht="20.25" hidden="false" customHeight="true" outlineLevel="0" collapsed="false">
      <c r="A137" s="280"/>
      <c r="B137" s="282"/>
      <c r="C137" s="282"/>
      <c r="D137" s="282"/>
      <c r="E137" s="282"/>
      <c r="F137" s="282"/>
      <c r="G137" s="282"/>
    </row>
    <row r="138" customFormat="false" ht="20.25" hidden="false" customHeight="true" outlineLevel="0" collapsed="false">
      <c r="A138" s="280"/>
      <c r="B138" s="282"/>
      <c r="C138" s="282"/>
      <c r="D138" s="282"/>
      <c r="E138" s="282"/>
      <c r="F138" s="282"/>
      <c r="G138" s="282"/>
    </row>
    <row r="139" customFormat="false" ht="20.25" hidden="false" customHeight="true" outlineLevel="0" collapsed="false">
      <c r="A139" s="280"/>
      <c r="B139" s="282"/>
      <c r="C139" s="282"/>
      <c r="D139" s="282"/>
      <c r="E139" s="282"/>
      <c r="F139" s="282"/>
      <c r="G139" s="282"/>
    </row>
    <row r="140" customFormat="false" ht="20.25" hidden="false" customHeight="true" outlineLevel="0" collapsed="false">
      <c r="A140" s="280"/>
      <c r="B140" s="282"/>
      <c r="C140" s="282"/>
      <c r="D140" s="282"/>
      <c r="E140" s="282"/>
      <c r="F140" s="282"/>
      <c r="G140" s="282"/>
    </row>
    <row r="141" customFormat="false" ht="20.25" hidden="false" customHeight="true" outlineLevel="0" collapsed="false">
      <c r="A141" s="280"/>
      <c r="B141" s="282"/>
      <c r="C141" s="282"/>
      <c r="D141" s="282"/>
      <c r="E141" s="282"/>
      <c r="F141" s="282"/>
      <c r="G141" s="282"/>
    </row>
    <row r="142" customFormat="false" ht="20.25" hidden="false" customHeight="true" outlineLevel="0" collapsed="false">
      <c r="A142" s="280"/>
      <c r="B142" s="282"/>
      <c r="C142" s="282"/>
      <c r="D142" s="282"/>
      <c r="E142" s="282"/>
      <c r="F142" s="282"/>
      <c r="G142" s="282"/>
    </row>
    <row r="143" customFormat="false" ht="20.25" hidden="false" customHeight="true" outlineLevel="0" collapsed="false">
      <c r="A143" s="280"/>
      <c r="B143" s="282"/>
      <c r="C143" s="282"/>
      <c r="D143" s="282"/>
      <c r="E143" s="282"/>
      <c r="F143" s="282"/>
      <c r="G143" s="282"/>
    </row>
    <row r="144" customFormat="false" ht="20.25" hidden="false" customHeight="true" outlineLevel="0" collapsed="false">
      <c r="A144" s="280"/>
      <c r="B144" s="282"/>
      <c r="C144" s="282"/>
      <c r="D144" s="282"/>
      <c r="E144" s="282"/>
      <c r="F144" s="282"/>
      <c r="G144" s="282"/>
    </row>
    <row r="145" customFormat="false" ht="20.25" hidden="false" customHeight="true" outlineLevel="0" collapsed="false">
      <c r="A145" s="280"/>
      <c r="B145" s="282"/>
      <c r="C145" s="282"/>
      <c r="D145" s="282"/>
      <c r="E145" s="282"/>
      <c r="F145" s="282"/>
      <c r="G145" s="282"/>
    </row>
    <row r="146" customFormat="false" ht="20.25" hidden="false" customHeight="true" outlineLevel="0" collapsed="false">
      <c r="A146" s="280"/>
      <c r="B146" s="282"/>
      <c r="C146" s="282"/>
      <c r="D146" s="282"/>
      <c r="E146" s="282"/>
      <c r="F146" s="282"/>
      <c r="G146" s="282"/>
    </row>
    <row r="147" customFormat="false" ht="20.25" hidden="false" customHeight="true" outlineLevel="0" collapsed="false">
      <c r="A147" s="280"/>
      <c r="B147" s="282"/>
      <c r="C147" s="282"/>
      <c r="D147" s="282"/>
      <c r="E147" s="282"/>
      <c r="F147" s="282"/>
      <c r="G147" s="282"/>
    </row>
    <row r="148" customFormat="false" ht="20.25" hidden="false" customHeight="true" outlineLevel="0" collapsed="false">
      <c r="A148" s="280"/>
      <c r="B148" s="282"/>
      <c r="C148" s="282"/>
      <c r="D148" s="282"/>
      <c r="E148" s="282"/>
      <c r="F148" s="282"/>
      <c r="G148" s="282"/>
    </row>
    <row r="149" customFormat="false" ht="20.25" hidden="false" customHeight="true" outlineLevel="0" collapsed="false">
      <c r="A149" s="280"/>
      <c r="B149" s="282"/>
      <c r="C149" s="282"/>
      <c r="D149" s="282"/>
      <c r="E149" s="282"/>
      <c r="F149" s="282"/>
      <c r="G149" s="282"/>
    </row>
    <row r="150" customFormat="false" ht="20.25" hidden="false" customHeight="true" outlineLevel="0" collapsed="false">
      <c r="A150" s="280"/>
      <c r="B150" s="282"/>
      <c r="C150" s="282"/>
      <c r="D150" s="282"/>
      <c r="E150" s="282"/>
      <c r="F150" s="282"/>
      <c r="G150" s="282"/>
    </row>
    <row r="151" customFormat="false" ht="20.25" hidden="false" customHeight="true" outlineLevel="0" collapsed="false">
      <c r="A151" s="280"/>
      <c r="B151" s="282"/>
      <c r="C151" s="282"/>
      <c r="D151" s="282"/>
      <c r="E151" s="282"/>
      <c r="F151" s="282"/>
      <c r="G151" s="282"/>
    </row>
    <row r="152" customFormat="false" ht="20.25" hidden="false" customHeight="true" outlineLevel="0" collapsed="false">
      <c r="A152" s="280"/>
      <c r="B152" s="282"/>
      <c r="C152" s="282"/>
      <c r="D152" s="282"/>
      <c r="E152" s="282"/>
      <c r="F152" s="282"/>
      <c r="G152" s="282"/>
    </row>
    <row r="153" customFormat="false" ht="20.25" hidden="false" customHeight="true" outlineLevel="0" collapsed="false">
      <c r="A153" s="280"/>
      <c r="B153" s="282"/>
      <c r="C153" s="282"/>
      <c r="D153" s="282"/>
      <c r="E153" s="282"/>
      <c r="F153" s="282"/>
      <c r="G153" s="282"/>
    </row>
    <row r="154" customFormat="false" ht="20.25" hidden="false" customHeight="true" outlineLevel="0" collapsed="false">
      <c r="A154" s="280"/>
      <c r="B154" s="282"/>
      <c r="C154" s="282"/>
      <c r="D154" s="282"/>
      <c r="E154" s="282"/>
      <c r="F154" s="282"/>
      <c r="G154" s="282"/>
    </row>
    <row r="155" customFormat="false" ht="20.25" hidden="false" customHeight="true" outlineLevel="0" collapsed="false">
      <c r="A155" s="280"/>
      <c r="B155" s="282"/>
      <c r="C155" s="282"/>
      <c r="D155" s="282"/>
      <c r="E155" s="282"/>
      <c r="F155" s="282"/>
      <c r="G155" s="282"/>
    </row>
    <row r="156" customFormat="false" ht="20.25" hidden="false" customHeight="true" outlineLevel="0" collapsed="false">
      <c r="A156" s="280"/>
      <c r="B156" s="282"/>
      <c r="C156" s="282"/>
      <c r="D156" s="282"/>
      <c r="E156" s="282"/>
      <c r="F156" s="282"/>
      <c r="G156" s="282"/>
    </row>
    <row r="157" customFormat="false" ht="20.25" hidden="false" customHeight="true" outlineLevel="0" collapsed="false">
      <c r="A157" s="280"/>
      <c r="B157" s="282"/>
      <c r="C157" s="282"/>
      <c r="D157" s="282"/>
      <c r="E157" s="282"/>
      <c r="F157" s="282"/>
      <c r="G157" s="282"/>
    </row>
    <row r="158" customFormat="false" ht="20.25" hidden="false" customHeight="true" outlineLevel="0" collapsed="false">
      <c r="A158" s="280"/>
      <c r="B158" s="282"/>
      <c r="C158" s="282"/>
      <c r="D158" s="282"/>
      <c r="E158" s="282"/>
      <c r="F158" s="282"/>
      <c r="G158" s="282"/>
    </row>
    <row r="159" customFormat="false" ht="20.25" hidden="false" customHeight="true" outlineLevel="0" collapsed="false">
      <c r="A159" s="280"/>
      <c r="B159" s="282"/>
      <c r="C159" s="282"/>
      <c r="D159" s="282"/>
      <c r="E159" s="282"/>
      <c r="F159" s="282"/>
      <c r="G159" s="282"/>
    </row>
    <row r="160" customFormat="false" ht="20.25" hidden="false" customHeight="true" outlineLevel="0" collapsed="false">
      <c r="A160" s="280"/>
      <c r="B160" s="282"/>
      <c r="C160" s="282"/>
      <c r="D160" s="282"/>
      <c r="E160" s="282"/>
      <c r="F160" s="282"/>
      <c r="G160" s="282"/>
    </row>
    <row r="161" customFormat="false" ht="20.25" hidden="false" customHeight="true" outlineLevel="0" collapsed="false">
      <c r="A161" s="280"/>
      <c r="B161" s="282"/>
      <c r="C161" s="282"/>
      <c r="D161" s="282"/>
      <c r="E161" s="282"/>
      <c r="F161" s="282"/>
      <c r="G161" s="282"/>
    </row>
    <row r="162" customFormat="false" ht="20.25" hidden="false" customHeight="true" outlineLevel="0" collapsed="false">
      <c r="A162" s="280"/>
      <c r="B162" s="282"/>
      <c r="C162" s="282"/>
      <c r="D162" s="282"/>
      <c r="E162" s="282"/>
      <c r="F162" s="282"/>
      <c r="G162" s="282"/>
    </row>
    <row r="163" customFormat="false" ht="20.25" hidden="false" customHeight="true" outlineLevel="0" collapsed="false">
      <c r="A163" s="280"/>
      <c r="B163" s="282"/>
      <c r="C163" s="282"/>
      <c r="D163" s="282"/>
      <c r="E163" s="282"/>
      <c r="F163" s="282"/>
      <c r="G163" s="282"/>
    </row>
    <row r="164" customFormat="false" ht="20.25" hidden="false" customHeight="true" outlineLevel="0" collapsed="false">
      <c r="A164" s="280"/>
      <c r="B164" s="282"/>
      <c r="C164" s="282"/>
      <c r="D164" s="282"/>
      <c r="E164" s="282"/>
      <c r="F164" s="282"/>
      <c r="G164" s="282"/>
    </row>
    <row r="165" customFormat="false" ht="20.25" hidden="false" customHeight="true" outlineLevel="0" collapsed="false">
      <c r="A165" s="280"/>
      <c r="B165" s="282"/>
      <c r="C165" s="282"/>
      <c r="D165" s="282"/>
      <c r="E165" s="282"/>
      <c r="F165" s="282"/>
      <c r="G165" s="282"/>
    </row>
    <row r="166" customFormat="false" ht="20.25" hidden="false" customHeight="true" outlineLevel="0" collapsed="false">
      <c r="A166" s="280"/>
      <c r="B166" s="282"/>
      <c r="C166" s="282"/>
      <c r="D166" s="282"/>
      <c r="E166" s="282"/>
      <c r="F166" s="282"/>
      <c r="G166" s="282"/>
    </row>
    <row r="167" customFormat="false" ht="20.25" hidden="false" customHeight="true" outlineLevel="0" collapsed="false">
      <c r="A167" s="280"/>
      <c r="B167" s="282"/>
      <c r="C167" s="282"/>
      <c r="D167" s="282"/>
      <c r="E167" s="282"/>
      <c r="F167" s="282"/>
      <c r="G167" s="282"/>
    </row>
    <row r="168" customFormat="false" ht="20.25" hidden="false" customHeight="true" outlineLevel="0" collapsed="false">
      <c r="A168" s="280"/>
      <c r="B168" s="282"/>
      <c r="C168" s="282"/>
      <c r="D168" s="282"/>
      <c r="E168" s="282"/>
      <c r="F168" s="282"/>
      <c r="G168" s="282"/>
    </row>
    <row r="169" customFormat="false" ht="20.25" hidden="false" customHeight="true" outlineLevel="0" collapsed="false">
      <c r="A169" s="280"/>
      <c r="B169" s="282"/>
      <c r="C169" s="282"/>
      <c r="D169" s="282"/>
      <c r="E169" s="282"/>
      <c r="F169" s="282"/>
      <c r="G169" s="282"/>
    </row>
    <row r="170" customFormat="false" ht="20.25" hidden="false" customHeight="true" outlineLevel="0" collapsed="false">
      <c r="A170" s="280"/>
      <c r="B170" s="282"/>
      <c r="C170" s="282"/>
      <c r="D170" s="282"/>
      <c r="E170" s="282"/>
      <c r="F170" s="282"/>
      <c r="G170" s="282"/>
    </row>
    <row r="171" customFormat="false" ht="20.25" hidden="false" customHeight="true" outlineLevel="0" collapsed="false">
      <c r="A171" s="280"/>
      <c r="B171" s="282"/>
      <c r="C171" s="282"/>
      <c r="D171" s="282"/>
      <c r="E171" s="282"/>
      <c r="F171" s="282"/>
      <c r="G171" s="282"/>
    </row>
    <row r="172" customFormat="false" ht="20.25" hidden="false" customHeight="true" outlineLevel="0" collapsed="false">
      <c r="A172" s="280"/>
      <c r="B172" s="282"/>
      <c r="C172" s="282"/>
      <c r="D172" s="282"/>
      <c r="E172" s="282"/>
      <c r="F172" s="282"/>
      <c r="G172" s="282"/>
    </row>
    <row r="173" customFormat="false" ht="20.25" hidden="false" customHeight="true" outlineLevel="0" collapsed="false">
      <c r="A173" s="280"/>
      <c r="B173" s="282"/>
      <c r="C173" s="282"/>
      <c r="D173" s="282"/>
      <c r="E173" s="282"/>
      <c r="F173" s="282"/>
      <c r="G173" s="282"/>
    </row>
    <row r="174" customFormat="false" ht="20.25" hidden="false" customHeight="true" outlineLevel="0" collapsed="false">
      <c r="A174" s="280"/>
      <c r="B174" s="282"/>
      <c r="C174" s="282"/>
      <c r="D174" s="282"/>
      <c r="E174" s="282"/>
      <c r="F174" s="282"/>
      <c r="G174" s="282"/>
    </row>
    <row r="175" customFormat="false" ht="20.25" hidden="false" customHeight="true" outlineLevel="0" collapsed="false">
      <c r="A175" s="280"/>
      <c r="B175" s="282"/>
      <c r="C175" s="282"/>
      <c r="D175" s="282"/>
      <c r="E175" s="282"/>
      <c r="F175" s="282"/>
      <c r="G175" s="282"/>
    </row>
    <row r="176" customFormat="false" ht="20.25" hidden="false" customHeight="true" outlineLevel="0" collapsed="false">
      <c r="A176" s="280"/>
      <c r="B176" s="282"/>
      <c r="C176" s="282"/>
      <c r="D176" s="282"/>
      <c r="E176" s="282"/>
      <c r="F176" s="282"/>
      <c r="G176" s="282"/>
    </row>
    <row r="177" customFormat="false" ht="20.25" hidden="false" customHeight="true" outlineLevel="0" collapsed="false">
      <c r="A177" s="280"/>
      <c r="B177" s="282"/>
      <c r="C177" s="282"/>
      <c r="D177" s="282"/>
      <c r="E177" s="282"/>
      <c r="F177" s="282"/>
      <c r="G177" s="282"/>
    </row>
    <row r="178" customFormat="false" ht="20.25" hidden="false" customHeight="true" outlineLevel="0" collapsed="false">
      <c r="A178" s="280"/>
      <c r="B178" s="282"/>
      <c r="C178" s="282"/>
      <c r="D178" s="282"/>
      <c r="E178" s="282"/>
      <c r="F178" s="282"/>
      <c r="G178" s="282"/>
    </row>
    <row r="179" customFormat="false" ht="20.25" hidden="false" customHeight="true" outlineLevel="0" collapsed="false">
      <c r="A179" s="280"/>
      <c r="B179" s="282"/>
      <c r="C179" s="282"/>
      <c r="D179" s="282"/>
      <c r="E179" s="282"/>
      <c r="F179" s="282"/>
      <c r="G179" s="282"/>
    </row>
    <row r="180" customFormat="false" ht="20.25" hidden="false" customHeight="true" outlineLevel="0" collapsed="false">
      <c r="A180" s="280"/>
      <c r="B180" s="282"/>
      <c r="C180" s="282"/>
      <c r="D180" s="282"/>
      <c r="E180" s="282"/>
      <c r="F180" s="282"/>
      <c r="G180" s="282"/>
    </row>
    <row r="181" customFormat="false" ht="20.25" hidden="false" customHeight="true" outlineLevel="0" collapsed="false">
      <c r="A181" s="280"/>
      <c r="B181" s="282"/>
      <c r="C181" s="282"/>
      <c r="D181" s="282"/>
      <c r="E181" s="282"/>
      <c r="F181" s="282"/>
      <c r="G181" s="282"/>
    </row>
    <row r="182" customFormat="false" ht="20.25" hidden="false" customHeight="true" outlineLevel="0" collapsed="false">
      <c r="A182" s="280"/>
      <c r="B182" s="282"/>
      <c r="C182" s="282"/>
      <c r="D182" s="282"/>
      <c r="E182" s="282"/>
      <c r="F182" s="282"/>
      <c r="G182" s="282"/>
    </row>
    <row r="183" customFormat="false" ht="20.25" hidden="false" customHeight="true" outlineLevel="0" collapsed="false">
      <c r="A183" s="280"/>
      <c r="B183" s="282"/>
      <c r="C183" s="282"/>
      <c r="D183" s="282"/>
      <c r="E183" s="282"/>
      <c r="F183" s="282"/>
      <c r="G183" s="282"/>
    </row>
    <row r="184" customFormat="false" ht="20.25" hidden="false" customHeight="true" outlineLevel="0" collapsed="false">
      <c r="A184" s="280"/>
      <c r="B184" s="282"/>
      <c r="C184" s="282"/>
      <c r="D184" s="282"/>
      <c r="E184" s="282"/>
      <c r="F184" s="282"/>
      <c r="G184" s="282"/>
    </row>
    <row r="185" customFormat="false" ht="20.25" hidden="false" customHeight="true" outlineLevel="0" collapsed="false">
      <c r="A185" s="280"/>
      <c r="B185" s="282"/>
      <c r="C185" s="282"/>
      <c r="D185" s="282"/>
      <c r="E185" s="282"/>
      <c r="F185" s="282"/>
      <c r="G185" s="282"/>
    </row>
    <row r="186" customFormat="false" ht="20.25" hidden="false" customHeight="true" outlineLevel="0" collapsed="false">
      <c r="A186" s="280"/>
      <c r="B186" s="282"/>
      <c r="C186" s="282"/>
      <c r="D186" s="282"/>
      <c r="E186" s="282"/>
      <c r="F186" s="282"/>
      <c r="G186" s="282"/>
    </row>
    <row r="187" customFormat="false" ht="20.25" hidden="false" customHeight="true" outlineLevel="0" collapsed="false">
      <c r="A187" s="280"/>
      <c r="B187" s="282"/>
      <c r="C187" s="282"/>
      <c r="D187" s="282"/>
      <c r="E187" s="282"/>
      <c r="F187" s="282"/>
      <c r="G187" s="282"/>
    </row>
    <row r="188" customFormat="false" ht="20.25" hidden="false" customHeight="true" outlineLevel="0" collapsed="false">
      <c r="A188" s="280"/>
      <c r="B188" s="282"/>
      <c r="C188" s="282"/>
      <c r="D188" s="282"/>
      <c r="E188" s="282"/>
      <c r="F188" s="282"/>
      <c r="G188" s="282"/>
    </row>
    <row r="189" customFormat="false" ht="20.25" hidden="false" customHeight="true" outlineLevel="0" collapsed="false">
      <c r="A189" s="280"/>
      <c r="B189" s="282"/>
      <c r="C189" s="282"/>
      <c r="D189" s="282"/>
      <c r="E189" s="282"/>
      <c r="F189" s="282"/>
      <c r="G189" s="282"/>
    </row>
    <row r="190" customFormat="false" ht="20.25" hidden="false" customHeight="true" outlineLevel="0" collapsed="false">
      <c r="A190" s="280"/>
      <c r="B190" s="282"/>
      <c r="C190" s="282"/>
      <c r="D190" s="282"/>
      <c r="E190" s="282"/>
      <c r="F190" s="282"/>
      <c r="G190" s="282"/>
    </row>
    <row r="191" customFormat="false" ht="20.25" hidden="false" customHeight="true" outlineLevel="0" collapsed="false">
      <c r="A191" s="280"/>
      <c r="B191" s="282"/>
      <c r="C191" s="282"/>
      <c r="D191" s="282"/>
      <c r="E191" s="282"/>
      <c r="F191" s="282"/>
      <c r="G191" s="282"/>
    </row>
    <row r="192" customFormat="false" ht="20.25" hidden="false" customHeight="true" outlineLevel="0" collapsed="false">
      <c r="A192" s="280"/>
      <c r="B192" s="282"/>
      <c r="C192" s="282"/>
      <c r="D192" s="282"/>
      <c r="E192" s="282"/>
      <c r="F192" s="282"/>
      <c r="G192" s="282"/>
    </row>
    <row r="193" customFormat="false" ht="20.25" hidden="false" customHeight="true" outlineLevel="0" collapsed="false">
      <c r="A193" s="280"/>
      <c r="B193" s="282"/>
      <c r="C193" s="282"/>
      <c r="D193" s="282"/>
      <c r="E193" s="282"/>
      <c r="F193" s="282"/>
      <c r="G193" s="282"/>
    </row>
    <row r="194" customFormat="false" ht="20.25" hidden="false" customHeight="true" outlineLevel="0" collapsed="false">
      <c r="A194" s="280"/>
      <c r="B194" s="282"/>
      <c r="C194" s="282"/>
      <c r="D194" s="282"/>
      <c r="E194" s="282"/>
      <c r="F194" s="282"/>
      <c r="G194" s="282"/>
    </row>
    <row r="195" customFormat="false" ht="20.25" hidden="false" customHeight="true" outlineLevel="0" collapsed="false">
      <c r="A195" s="280"/>
      <c r="B195" s="282"/>
      <c r="C195" s="282"/>
      <c r="D195" s="282"/>
      <c r="E195" s="282"/>
      <c r="F195" s="282"/>
      <c r="G195" s="282"/>
    </row>
    <row r="196" customFormat="false" ht="20.25" hidden="false" customHeight="true" outlineLevel="0" collapsed="false">
      <c r="A196" s="280"/>
      <c r="B196" s="282"/>
      <c r="C196" s="282"/>
      <c r="D196" s="282"/>
      <c r="E196" s="282"/>
      <c r="F196" s="282"/>
      <c r="G196" s="282"/>
    </row>
    <row r="197" customFormat="false" ht="20.25" hidden="false" customHeight="true" outlineLevel="0" collapsed="false">
      <c r="A197" s="280"/>
      <c r="B197" s="282"/>
      <c r="C197" s="282"/>
      <c r="D197" s="282"/>
      <c r="E197" s="282"/>
      <c r="F197" s="282"/>
      <c r="G197" s="282"/>
    </row>
    <row r="198" customFormat="false" ht="20.25" hidden="false" customHeight="true" outlineLevel="0" collapsed="false">
      <c r="A198" s="280"/>
      <c r="B198" s="282"/>
      <c r="C198" s="282"/>
      <c r="D198" s="282"/>
      <c r="E198" s="282"/>
      <c r="F198" s="282"/>
      <c r="G198" s="282"/>
    </row>
    <row r="199" customFormat="false" ht="20.25" hidden="false" customHeight="true" outlineLevel="0" collapsed="false">
      <c r="A199" s="280"/>
      <c r="B199" s="282"/>
      <c r="C199" s="282"/>
      <c r="D199" s="282"/>
      <c r="E199" s="282"/>
      <c r="F199" s="282"/>
      <c r="G199" s="282"/>
    </row>
    <row r="200" customFormat="false" ht="20.25" hidden="false" customHeight="true" outlineLevel="0" collapsed="false">
      <c r="A200" s="280"/>
      <c r="B200" s="282"/>
      <c r="C200" s="282"/>
      <c r="D200" s="282"/>
      <c r="E200" s="282"/>
      <c r="F200" s="282"/>
      <c r="G200" s="282"/>
    </row>
    <row r="201" customFormat="false" ht="20.25" hidden="false" customHeight="true" outlineLevel="0" collapsed="false">
      <c r="A201" s="280"/>
      <c r="B201" s="282"/>
      <c r="C201" s="282"/>
      <c r="D201" s="282"/>
      <c r="E201" s="282"/>
      <c r="F201" s="282"/>
      <c r="G201" s="282"/>
    </row>
    <row r="202" customFormat="false" ht="20.25" hidden="false" customHeight="true" outlineLevel="0" collapsed="false">
      <c r="A202" s="280"/>
      <c r="B202" s="282"/>
      <c r="C202" s="282"/>
      <c r="D202" s="282"/>
      <c r="E202" s="282"/>
      <c r="F202" s="282"/>
      <c r="G202" s="282"/>
    </row>
    <row r="203" customFormat="false" ht="20.25" hidden="false" customHeight="true" outlineLevel="0" collapsed="false">
      <c r="A203" s="280"/>
      <c r="B203" s="282"/>
      <c r="C203" s="282"/>
      <c r="D203" s="282"/>
      <c r="E203" s="282"/>
      <c r="F203" s="282"/>
      <c r="G203" s="282"/>
    </row>
    <row r="204" customFormat="false" ht="20.25" hidden="false" customHeight="true" outlineLevel="0" collapsed="false">
      <c r="A204" s="280"/>
      <c r="B204" s="282"/>
      <c r="C204" s="282"/>
      <c r="D204" s="282"/>
      <c r="E204" s="282"/>
      <c r="F204" s="282"/>
      <c r="G204" s="282"/>
    </row>
    <row r="205" customFormat="false" ht="20.25" hidden="false" customHeight="true" outlineLevel="0" collapsed="false">
      <c r="A205" s="280"/>
      <c r="B205" s="282"/>
      <c r="C205" s="282"/>
      <c r="D205" s="282"/>
      <c r="E205" s="282"/>
      <c r="F205" s="282"/>
      <c r="G205" s="282"/>
    </row>
    <row r="206" customFormat="false" ht="20.25" hidden="false" customHeight="true" outlineLevel="0" collapsed="false">
      <c r="A206" s="280"/>
      <c r="B206" s="282"/>
      <c r="C206" s="282"/>
      <c r="D206" s="282"/>
      <c r="E206" s="282"/>
      <c r="F206" s="282"/>
      <c r="G206" s="282"/>
    </row>
    <row r="207" customFormat="false" ht="20.25" hidden="false" customHeight="true" outlineLevel="0" collapsed="false">
      <c r="A207" s="280"/>
      <c r="B207" s="282"/>
      <c r="C207" s="282"/>
      <c r="D207" s="282"/>
      <c r="E207" s="282"/>
      <c r="F207" s="282"/>
      <c r="G207" s="282"/>
    </row>
    <row r="208" customFormat="false" ht="20.25" hidden="false" customHeight="true" outlineLevel="0" collapsed="false">
      <c r="A208" s="280"/>
      <c r="B208" s="282"/>
      <c r="C208" s="282"/>
      <c r="D208" s="282"/>
      <c r="E208" s="282"/>
      <c r="F208" s="282"/>
      <c r="G208" s="282"/>
    </row>
    <row r="209" customFormat="false" ht="20.25" hidden="false" customHeight="true" outlineLevel="0" collapsed="false">
      <c r="A209" s="280"/>
      <c r="B209" s="282"/>
      <c r="C209" s="282"/>
      <c r="D209" s="282"/>
      <c r="E209" s="282"/>
      <c r="F209" s="282"/>
      <c r="G209" s="282"/>
    </row>
    <row r="210" customFormat="false" ht="20.25" hidden="false" customHeight="true" outlineLevel="0" collapsed="false">
      <c r="A210" s="280"/>
      <c r="B210" s="282"/>
      <c r="C210" s="282"/>
      <c r="D210" s="282"/>
      <c r="E210" s="282"/>
      <c r="F210" s="282"/>
      <c r="G210" s="282"/>
    </row>
    <row r="211" customFormat="false" ht="20.25" hidden="false" customHeight="true" outlineLevel="0" collapsed="false">
      <c r="A211" s="280"/>
      <c r="B211" s="282"/>
      <c r="C211" s="282"/>
      <c r="D211" s="282"/>
      <c r="E211" s="282"/>
      <c r="F211" s="282"/>
      <c r="G211" s="282"/>
    </row>
    <row r="212" customFormat="false" ht="20.25" hidden="false" customHeight="true" outlineLevel="0" collapsed="false">
      <c r="A212" s="280"/>
      <c r="B212" s="282"/>
      <c r="C212" s="282"/>
      <c r="D212" s="282"/>
      <c r="E212" s="282"/>
      <c r="F212" s="282"/>
      <c r="G212" s="282"/>
    </row>
    <row r="213" customFormat="false" ht="20.25" hidden="false" customHeight="true" outlineLevel="0" collapsed="false">
      <c r="A213" s="280"/>
      <c r="B213" s="282"/>
      <c r="C213" s="282"/>
      <c r="D213" s="282"/>
      <c r="E213" s="282"/>
      <c r="F213" s="282"/>
      <c r="G213" s="282"/>
    </row>
    <row r="214" customFormat="false" ht="20.25" hidden="false" customHeight="true" outlineLevel="0" collapsed="false">
      <c r="A214" s="280"/>
      <c r="B214" s="282"/>
      <c r="C214" s="282"/>
      <c r="D214" s="282"/>
      <c r="E214" s="282"/>
      <c r="F214" s="282"/>
      <c r="G214" s="282"/>
    </row>
    <row r="215" customFormat="false" ht="20.25" hidden="false" customHeight="true" outlineLevel="0" collapsed="false">
      <c r="A215" s="280"/>
      <c r="B215" s="282"/>
      <c r="C215" s="282"/>
      <c r="D215" s="282"/>
      <c r="E215" s="282"/>
      <c r="F215" s="282"/>
      <c r="G215" s="282"/>
    </row>
    <row r="216" customFormat="false" ht="20.25" hidden="false" customHeight="true" outlineLevel="0" collapsed="false">
      <c r="A216" s="280"/>
      <c r="B216" s="282"/>
      <c r="C216" s="282"/>
      <c r="D216" s="282"/>
      <c r="E216" s="282"/>
      <c r="F216" s="282"/>
      <c r="G216" s="282"/>
    </row>
    <row r="217" customFormat="false" ht="20.25" hidden="false" customHeight="true" outlineLevel="0" collapsed="false">
      <c r="A217" s="280"/>
      <c r="B217" s="282"/>
      <c r="C217" s="282"/>
      <c r="D217" s="282"/>
      <c r="E217" s="282"/>
      <c r="F217" s="282"/>
      <c r="G217" s="282"/>
    </row>
    <row r="218" customFormat="false" ht="20.25" hidden="false" customHeight="true" outlineLevel="0" collapsed="false">
      <c r="A218" s="280"/>
      <c r="B218" s="282"/>
      <c r="C218" s="282"/>
      <c r="D218" s="282"/>
      <c r="E218" s="282"/>
      <c r="F218" s="282"/>
      <c r="G218" s="282"/>
    </row>
    <row r="219" customFormat="false" ht="20.25" hidden="false" customHeight="true" outlineLevel="0" collapsed="false">
      <c r="A219" s="280"/>
      <c r="B219" s="282"/>
      <c r="C219" s="282"/>
      <c r="D219" s="282"/>
      <c r="E219" s="282"/>
      <c r="F219" s="282"/>
      <c r="G219" s="282"/>
    </row>
    <row r="220" customFormat="false" ht="20.25" hidden="false" customHeight="true" outlineLevel="0" collapsed="false">
      <c r="A220" s="280"/>
      <c r="B220" s="282"/>
      <c r="C220" s="282"/>
      <c r="D220" s="282"/>
      <c r="E220" s="282"/>
      <c r="F220" s="282"/>
      <c r="G220" s="282"/>
    </row>
    <row r="221" customFormat="false" ht="20.25" hidden="false" customHeight="true" outlineLevel="0" collapsed="false">
      <c r="A221" s="280"/>
      <c r="B221" s="282"/>
      <c r="C221" s="282"/>
      <c r="D221" s="282"/>
      <c r="E221" s="282"/>
      <c r="F221" s="282"/>
      <c r="G221" s="282"/>
    </row>
    <row r="222" customFormat="false" ht="20.25" hidden="false" customHeight="true" outlineLevel="0" collapsed="false">
      <c r="A222" s="280"/>
      <c r="B222" s="282"/>
      <c r="C222" s="282"/>
      <c r="D222" s="282"/>
      <c r="E222" s="282"/>
      <c r="F222" s="282"/>
      <c r="G222" s="282"/>
    </row>
    <row r="223" customFormat="false" ht="20.25" hidden="false" customHeight="true" outlineLevel="0" collapsed="false">
      <c r="A223" s="280"/>
      <c r="B223" s="282"/>
      <c r="C223" s="282"/>
      <c r="D223" s="282"/>
      <c r="E223" s="282"/>
      <c r="F223" s="282"/>
      <c r="G223" s="282"/>
    </row>
    <row r="224" customFormat="false" ht="20.25" hidden="false" customHeight="true" outlineLevel="0" collapsed="false">
      <c r="A224" s="280"/>
      <c r="B224" s="282"/>
      <c r="C224" s="282"/>
      <c r="D224" s="282"/>
      <c r="E224" s="282"/>
      <c r="F224" s="282"/>
      <c r="G224" s="282"/>
    </row>
    <row r="225" customFormat="false" ht="20.25" hidden="false" customHeight="true" outlineLevel="0" collapsed="false">
      <c r="A225" s="280"/>
      <c r="B225" s="282"/>
      <c r="C225" s="282"/>
      <c r="D225" s="282"/>
      <c r="E225" s="282"/>
      <c r="F225" s="282"/>
      <c r="G225" s="282"/>
    </row>
    <row r="226" customFormat="false" ht="20.25" hidden="false" customHeight="true" outlineLevel="0" collapsed="false">
      <c r="A226" s="280"/>
      <c r="B226" s="282"/>
      <c r="C226" s="282"/>
      <c r="D226" s="282"/>
      <c r="E226" s="282"/>
      <c r="F226" s="282"/>
      <c r="G226" s="282"/>
    </row>
    <row r="227" customFormat="false" ht="20.25" hidden="false" customHeight="true" outlineLevel="0" collapsed="false">
      <c r="A227" s="280"/>
      <c r="B227" s="282"/>
      <c r="C227" s="282"/>
      <c r="D227" s="282"/>
      <c r="E227" s="282"/>
      <c r="F227" s="282"/>
      <c r="G227" s="282"/>
    </row>
    <row r="228" customFormat="false" ht="20.25" hidden="false" customHeight="true" outlineLevel="0" collapsed="false">
      <c r="A228" s="280"/>
      <c r="B228" s="282"/>
      <c r="C228" s="282"/>
      <c r="D228" s="282"/>
      <c r="E228" s="282"/>
      <c r="F228" s="282"/>
      <c r="G228" s="282"/>
    </row>
    <row r="229" customFormat="false" ht="20.25" hidden="false" customHeight="true" outlineLevel="0" collapsed="false">
      <c r="A229" s="280"/>
      <c r="B229" s="282"/>
      <c r="C229" s="282"/>
      <c r="D229" s="282"/>
      <c r="E229" s="282"/>
      <c r="F229" s="282"/>
      <c r="G229" s="282"/>
    </row>
    <row r="230" customFormat="false" ht="20.25" hidden="false" customHeight="true" outlineLevel="0" collapsed="false">
      <c r="A230" s="280"/>
      <c r="B230" s="282"/>
      <c r="C230" s="282"/>
      <c r="D230" s="282"/>
      <c r="E230" s="282"/>
      <c r="F230" s="282"/>
      <c r="G230" s="282"/>
    </row>
    <row r="231" customFormat="false" ht="20.25" hidden="false" customHeight="true" outlineLevel="0" collapsed="false">
      <c r="A231" s="280"/>
      <c r="B231" s="282"/>
      <c r="C231" s="282"/>
      <c r="D231" s="282"/>
      <c r="E231" s="282"/>
      <c r="F231" s="282"/>
      <c r="G231" s="282"/>
    </row>
    <row r="232" customFormat="false" ht="20.25" hidden="false" customHeight="true" outlineLevel="0" collapsed="false">
      <c r="A232" s="280"/>
      <c r="B232" s="282"/>
      <c r="C232" s="282"/>
      <c r="D232" s="282"/>
      <c r="E232" s="282"/>
      <c r="F232" s="282"/>
      <c r="G232" s="282"/>
    </row>
    <row r="233" customFormat="false" ht="20.25" hidden="false" customHeight="true" outlineLevel="0" collapsed="false">
      <c r="A233" s="280"/>
      <c r="B233" s="282"/>
      <c r="C233" s="282"/>
      <c r="D233" s="282"/>
      <c r="E233" s="282"/>
      <c r="F233" s="282"/>
      <c r="G233" s="282"/>
    </row>
    <row r="234" customFormat="false" ht="20.25" hidden="false" customHeight="true" outlineLevel="0" collapsed="false">
      <c r="A234" s="280"/>
      <c r="B234" s="282"/>
      <c r="C234" s="282"/>
      <c r="D234" s="282"/>
      <c r="E234" s="282"/>
      <c r="F234" s="282"/>
      <c r="G234" s="282"/>
    </row>
    <row r="235" customFormat="false" ht="20.25" hidden="false" customHeight="true" outlineLevel="0" collapsed="false">
      <c r="A235" s="280"/>
      <c r="B235" s="282"/>
      <c r="C235" s="282"/>
      <c r="D235" s="282"/>
      <c r="E235" s="282"/>
      <c r="F235" s="282"/>
      <c r="G235" s="282"/>
    </row>
    <row r="236" customFormat="false" ht="20.25" hidden="false" customHeight="true" outlineLevel="0" collapsed="false">
      <c r="A236" s="280"/>
      <c r="B236" s="282"/>
      <c r="C236" s="282"/>
      <c r="D236" s="282"/>
      <c r="E236" s="282"/>
      <c r="F236" s="282"/>
      <c r="G236" s="282"/>
    </row>
    <row r="237" customFormat="false" ht="20.25" hidden="false" customHeight="true" outlineLevel="0" collapsed="false">
      <c r="A237" s="280"/>
      <c r="B237" s="282"/>
      <c r="C237" s="282"/>
      <c r="D237" s="282"/>
      <c r="E237" s="282"/>
      <c r="F237" s="282"/>
      <c r="G237" s="282"/>
    </row>
    <row r="238" customFormat="false" ht="20.25" hidden="false" customHeight="true" outlineLevel="0" collapsed="false">
      <c r="A238" s="280"/>
      <c r="B238" s="282"/>
      <c r="C238" s="282"/>
      <c r="D238" s="282"/>
      <c r="E238" s="282"/>
      <c r="F238" s="282"/>
      <c r="G238" s="282"/>
    </row>
    <row r="239" customFormat="false" ht="20.25" hidden="false" customHeight="true" outlineLevel="0" collapsed="false">
      <c r="A239" s="280"/>
      <c r="B239" s="282"/>
      <c r="C239" s="282"/>
      <c r="D239" s="282"/>
      <c r="E239" s="282"/>
      <c r="F239" s="282"/>
      <c r="G239" s="282"/>
    </row>
    <row r="240" customFormat="false" ht="20.25" hidden="false" customHeight="true" outlineLevel="0" collapsed="false">
      <c r="A240" s="280"/>
      <c r="B240" s="282"/>
      <c r="C240" s="282"/>
      <c r="D240" s="282"/>
      <c r="E240" s="282"/>
      <c r="F240" s="282"/>
      <c r="G240" s="282"/>
    </row>
    <row r="241" customFormat="false" ht="20.25" hidden="false" customHeight="true" outlineLevel="0" collapsed="false">
      <c r="A241" s="280"/>
      <c r="B241" s="282"/>
      <c r="C241" s="282"/>
      <c r="D241" s="282"/>
      <c r="E241" s="282"/>
      <c r="F241" s="282"/>
      <c r="G241" s="282"/>
    </row>
    <row r="242" customFormat="false" ht="20.25" hidden="false" customHeight="true" outlineLevel="0" collapsed="false">
      <c r="A242" s="280"/>
      <c r="B242" s="282"/>
      <c r="C242" s="282"/>
      <c r="D242" s="282"/>
      <c r="E242" s="282"/>
      <c r="F242" s="282"/>
      <c r="G242" s="282"/>
    </row>
    <row r="243" customFormat="false" ht="20.25" hidden="false" customHeight="true" outlineLevel="0" collapsed="false">
      <c r="A243" s="280"/>
      <c r="B243" s="282"/>
      <c r="C243" s="282"/>
      <c r="D243" s="282"/>
      <c r="E243" s="282"/>
      <c r="F243" s="282"/>
      <c r="G243" s="282"/>
    </row>
    <row r="244" customFormat="false" ht="20.25" hidden="false" customHeight="true" outlineLevel="0" collapsed="false">
      <c r="A244" s="280"/>
      <c r="B244" s="282"/>
      <c r="C244" s="282"/>
      <c r="D244" s="282"/>
      <c r="E244" s="282"/>
      <c r="F244" s="282"/>
      <c r="G244" s="282"/>
    </row>
    <row r="245" customFormat="false" ht="20.25" hidden="false" customHeight="true" outlineLevel="0" collapsed="false">
      <c r="A245" s="280"/>
      <c r="B245" s="282"/>
      <c r="C245" s="282"/>
      <c r="D245" s="282"/>
      <c r="E245" s="282"/>
      <c r="F245" s="282"/>
      <c r="G245" s="282"/>
    </row>
    <row r="246" customFormat="false" ht="20.25" hidden="false" customHeight="true" outlineLevel="0" collapsed="false">
      <c r="A246" s="280"/>
      <c r="B246" s="282"/>
      <c r="C246" s="282"/>
      <c r="D246" s="282"/>
      <c r="E246" s="282"/>
      <c r="F246" s="282"/>
      <c r="G246" s="282"/>
    </row>
    <row r="247" customFormat="false" ht="20.25" hidden="false" customHeight="true" outlineLevel="0" collapsed="false">
      <c r="A247" s="280"/>
      <c r="B247" s="282"/>
      <c r="C247" s="282"/>
      <c r="D247" s="282"/>
      <c r="E247" s="282"/>
      <c r="F247" s="282"/>
      <c r="G247" s="282"/>
    </row>
    <row r="248" customFormat="false" ht="20.25" hidden="false" customHeight="true" outlineLevel="0" collapsed="false">
      <c r="A248" s="280"/>
      <c r="B248" s="282"/>
      <c r="C248" s="282"/>
      <c r="D248" s="282"/>
      <c r="E248" s="282"/>
      <c r="F248" s="282"/>
      <c r="G248" s="282"/>
    </row>
    <row r="249" customFormat="false" ht="20.25" hidden="false" customHeight="true" outlineLevel="0" collapsed="false">
      <c r="A249" s="280"/>
      <c r="B249" s="282"/>
      <c r="C249" s="282"/>
      <c r="D249" s="282"/>
      <c r="E249" s="282"/>
      <c r="F249" s="282"/>
      <c r="G249" s="282"/>
    </row>
    <row r="250" customFormat="false" ht="20.25" hidden="false" customHeight="true" outlineLevel="0" collapsed="false">
      <c r="A250" s="280"/>
      <c r="B250" s="282"/>
      <c r="C250" s="282"/>
      <c r="D250" s="282"/>
      <c r="E250" s="282"/>
      <c r="F250" s="282"/>
      <c r="G250" s="282"/>
    </row>
    <row r="251" customFormat="false" ht="20.25" hidden="false" customHeight="true" outlineLevel="0" collapsed="false">
      <c r="A251" s="280"/>
      <c r="B251" s="282"/>
      <c r="C251" s="282"/>
      <c r="D251" s="282"/>
      <c r="E251" s="282"/>
      <c r="F251" s="282"/>
      <c r="G251" s="282"/>
    </row>
    <row r="252" customFormat="false" ht="20.25" hidden="false" customHeight="true" outlineLevel="0" collapsed="false">
      <c r="A252" s="280"/>
      <c r="B252" s="282"/>
      <c r="C252" s="282"/>
      <c r="D252" s="282"/>
      <c r="E252" s="282"/>
      <c r="F252" s="282"/>
      <c r="G252" s="282"/>
    </row>
    <row r="253" customFormat="false" ht="20.25" hidden="false" customHeight="true" outlineLevel="0" collapsed="false">
      <c r="A253" s="280"/>
      <c r="B253" s="282"/>
      <c r="C253" s="282"/>
      <c r="D253" s="282"/>
      <c r="E253" s="282"/>
      <c r="F253" s="282"/>
      <c r="G253" s="282"/>
    </row>
    <row r="254" customFormat="false" ht="20.25" hidden="false" customHeight="true" outlineLevel="0" collapsed="false">
      <c r="A254" s="280"/>
      <c r="B254" s="282"/>
      <c r="C254" s="282"/>
      <c r="D254" s="282"/>
      <c r="E254" s="282"/>
      <c r="F254" s="282"/>
      <c r="G254" s="282"/>
    </row>
    <row r="255" customFormat="false" ht="20.25" hidden="false" customHeight="true" outlineLevel="0" collapsed="false">
      <c r="A255" s="280"/>
      <c r="B255" s="282"/>
      <c r="C255" s="282"/>
      <c r="D255" s="282"/>
      <c r="E255" s="282"/>
      <c r="F255" s="282"/>
      <c r="G255" s="282"/>
    </row>
    <row r="256" customFormat="false" ht="20.25" hidden="false" customHeight="true" outlineLevel="0" collapsed="false">
      <c r="A256" s="280"/>
      <c r="B256" s="282"/>
      <c r="C256" s="282"/>
      <c r="D256" s="282"/>
      <c r="E256" s="282"/>
      <c r="F256" s="282"/>
      <c r="G256" s="282"/>
    </row>
    <row r="257" customFormat="false" ht="20.25" hidden="false" customHeight="true" outlineLevel="0" collapsed="false">
      <c r="A257" s="280"/>
      <c r="B257" s="282"/>
      <c r="C257" s="282"/>
      <c r="D257" s="282"/>
      <c r="E257" s="282"/>
      <c r="F257" s="282"/>
      <c r="G257" s="282"/>
    </row>
    <row r="258" customFormat="false" ht="20.25" hidden="false" customHeight="true" outlineLevel="0" collapsed="false">
      <c r="A258" s="280"/>
      <c r="B258" s="282"/>
      <c r="C258" s="282"/>
      <c r="D258" s="282"/>
      <c r="E258" s="282"/>
      <c r="F258" s="282"/>
      <c r="G258" s="282"/>
    </row>
    <row r="259" customFormat="false" ht="20.25" hidden="false" customHeight="true" outlineLevel="0" collapsed="false">
      <c r="A259" s="280"/>
      <c r="B259" s="282"/>
      <c r="C259" s="282"/>
      <c r="D259" s="282"/>
      <c r="E259" s="282"/>
      <c r="F259" s="282"/>
      <c r="G259" s="282"/>
    </row>
    <row r="260" customFormat="false" ht="20.25" hidden="false" customHeight="true" outlineLevel="0" collapsed="false">
      <c r="A260" s="280"/>
      <c r="B260" s="282"/>
      <c r="C260" s="282"/>
      <c r="D260" s="282"/>
      <c r="E260" s="282"/>
      <c r="F260" s="282"/>
      <c r="G260" s="282"/>
    </row>
    <row r="261" customFormat="false" ht="20.25" hidden="false" customHeight="true" outlineLevel="0" collapsed="false">
      <c r="A261" s="280"/>
      <c r="B261" s="282"/>
      <c r="C261" s="282"/>
      <c r="D261" s="282"/>
      <c r="E261" s="282"/>
      <c r="F261" s="282"/>
      <c r="G261" s="282"/>
    </row>
    <row r="262" customFormat="false" ht="20.25" hidden="false" customHeight="true" outlineLevel="0" collapsed="false">
      <c r="A262" s="280"/>
      <c r="B262" s="282"/>
      <c r="C262" s="282"/>
      <c r="D262" s="282"/>
      <c r="E262" s="282"/>
      <c r="F262" s="282"/>
      <c r="G262" s="282"/>
    </row>
    <row r="263" customFormat="false" ht="20.25" hidden="false" customHeight="true" outlineLevel="0" collapsed="false">
      <c r="A263" s="280"/>
      <c r="B263" s="282"/>
      <c r="C263" s="282"/>
      <c r="D263" s="282"/>
      <c r="E263" s="282"/>
      <c r="F263" s="282"/>
      <c r="G263" s="282"/>
    </row>
    <row r="264" customFormat="false" ht="20.25" hidden="false" customHeight="true" outlineLevel="0" collapsed="false">
      <c r="A264" s="280"/>
      <c r="B264" s="282"/>
      <c r="C264" s="282"/>
      <c r="D264" s="282"/>
      <c r="E264" s="282"/>
      <c r="F264" s="282"/>
      <c r="G264" s="282"/>
    </row>
    <row r="265" customFormat="false" ht="20.25" hidden="false" customHeight="true" outlineLevel="0" collapsed="false">
      <c r="A265" s="280"/>
      <c r="B265" s="282"/>
      <c r="C265" s="282"/>
      <c r="D265" s="282"/>
      <c r="E265" s="282"/>
      <c r="F265" s="282"/>
      <c r="G265" s="282"/>
    </row>
    <row r="266" customFormat="false" ht="20.25" hidden="false" customHeight="true" outlineLevel="0" collapsed="false">
      <c r="A266" s="280"/>
      <c r="B266" s="282"/>
      <c r="C266" s="282"/>
      <c r="D266" s="282"/>
      <c r="E266" s="282"/>
      <c r="F266" s="282"/>
      <c r="G266" s="282"/>
    </row>
    <row r="267" customFormat="false" ht="20.25" hidden="false" customHeight="true" outlineLevel="0" collapsed="false">
      <c r="A267" s="280"/>
      <c r="B267" s="282"/>
      <c r="C267" s="282"/>
      <c r="D267" s="282"/>
      <c r="E267" s="282"/>
      <c r="F267" s="282"/>
      <c r="G267" s="282"/>
    </row>
    <row r="268" customFormat="false" ht="20.25" hidden="false" customHeight="true" outlineLevel="0" collapsed="false">
      <c r="A268" s="280"/>
      <c r="B268" s="282"/>
      <c r="C268" s="282"/>
      <c r="D268" s="282"/>
      <c r="E268" s="282"/>
      <c r="F268" s="282"/>
      <c r="G268" s="282"/>
    </row>
    <row r="269" customFormat="false" ht="20.25" hidden="false" customHeight="true" outlineLevel="0" collapsed="false">
      <c r="A269" s="280"/>
      <c r="B269" s="282"/>
      <c r="C269" s="282"/>
      <c r="D269" s="282"/>
      <c r="E269" s="282"/>
      <c r="F269" s="282"/>
      <c r="G269" s="282"/>
    </row>
    <row r="270" customFormat="false" ht="20.25" hidden="false" customHeight="true" outlineLevel="0" collapsed="false">
      <c r="A270" s="280"/>
      <c r="B270" s="282"/>
      <c r="C270" s="282"/>
      <c r="D270" s="282"/>
      <c r="E270" s="282"/>
      <c r="F270" s="282"/>
      <c r="G270" s="282"/>
    </row>
    <row r="271" customFormat="false" ht="20.25" hidden="false" customHeight="true" outlineLevel="0" collapsed="false">
      <c r="A271" s="280"/>
      <c r="B271" s="282"/>
      <c r="C271" s="282"/>
      <c r="D271" s="282"/>
      <c r="E271" s="282"/>
      <c r="F271" s="282"/>
      <c r="G271" s="282"/>
    </row>
    <row r="272" customFormat="false" ht="20.25" hidden="false" customHeight="true" outlineLevel="0" collapsed="false">
      <c r="A272" s="280"/>
      <c r="B272" s="282"/>
      <c r="C272" s="282"/>
      <c r="D272" s="282"/>
      <c r="E272" s="282"/>
      <c r="F272" s="282"/>
      <c r="G272" s="282"/>
    </row>
    <row r="273" customFormat="false" ht="20.25" hidden="false" customHeight="true" outlineLevel="0" collapsed="false">
      <c r="A273" s="280"/>
      <c r="B273" s="282"/>
      <c r="C273" s="282"/>
      <c r="D273" s="282"/>
      <c r="E273" s="282"/>
      <c r="F273" s="282"/>
      <c r="G273" s="282"/>
    </row>
    <row r="274" customFormat="false" ht="20.25" hidden="false" customHeight="true" outlineLevel="0" collapsed="false">
      <c r="A274" s="280"/>
      <c r="B274" s="282"/>
      <c r="C274" s="282"/>
      <c r="D274" s="282"/>
      <c r="E274" s="282"/>
      <c r="F274" s="282"/>
      <c r="G274" s="282"/>
    </row>
    <row r="275" customFormat="false" ht="20.25" hidden="false" customHeight="true" outlineLevel="0" collapsed="false">
      <c r="A275" s="280"/>
      <c r="B275" s="282"/>
      <c r="C275" s="282"/>
      <c r="D275" s="282"/>
      <c r="E275" s="282"/>
      <c r="F275" s="282"/>
      <c r="G275" s="282"/>
    </row>
    <row r="276" customFormat="false" ht="20.25" hidden="false" customHeight="true" outlineLevel="0" collapsed="false">
      <c r="A276" s="280"/>
      <c r="B276" s="282"/>
      <c r="C276" s="282"/>
      <c r="D276" s="282"/>
      <c r="E276" s="282"/>
      <c r="F276" s="282"/>
      <c r="G276" s="282"/>
    </row>
    <row r="277" customFormat="false" ht="20.25" hidden="false" customHeight="true" outlineLevel="0" collapsed="false">
      <c r="A277" s="280"/>
      <c r="B277" s="282"/>
      <c r="C277" s="282"/>
      <c r="D277" s="282"/>
      <c r="E277" s="282"/>
      <c r="F277" s="282"/>
      <c r="G277" s="282"/>
    </row>
    <row r="278" customFormat="false" ht="20.25" hidden="false" customHeight="true" outlineLevel="0" collapsed="false">
      <c r="A278" s="280"/>
      <c r="B278" s="282"/>
      <c r="C278" s="282"/>
      <c r="D278" s="282"/>
      <c r="E278" s="282"/>
      <c r="F278" s="282"/>
      <c r="G278" s="282"/>
    </row>
    <row r="279" customFormat="false" ht="20.25" hidden="false" customHeight="true" outlineLevel="0" collapsed="false">
      <c r="A279" s="280"/>
      <c r="B279" s="282"/>
      <c r="C279" s="282"/>
      <c r="D279" s="282"/>
      <c r="E279" s="282"/>
      <c r="F279" s="282"/>
      <c r="G279" s="282"/>
    </row>
    <row r="280" customFormat="false" ht="20.25" hidden="false" customHeight="true" outlineLevel="0" collapsed="false">
      <c r="A280" s="280"/>
      <c r="B280" s="282"/>
      <c r="C280" s="282"/>
      <c r="D280" s="282"/>
      <c r="E280" s="282"/>
      <c r="F280" s="282"/>
      <c r="G280" s="282"/>
    </row>
    <row r="281" customFormat="false" ht="20.25" hidden="false" customHeight="true" outlineLevel="0" collapsed="false">
      <c r="A281" s="280"/>
      <c r="B281" s="282"/>
      <c r="C281" s="282"/>
      <c r="D281" s="282"/>
      <c r="E281" s="282"/>
      <c r="F281" s="282"/>
      <c r="G281" s="282"/>
    </row>
    <row r="282" customFormat="false" ht="20.25" hidden="false" customHeight="true" outlineLevel="0" collapsed="false">
      <c r="A282" s="280"/>
      <c r="B282" s="282"/>
      <c r="C282" s="282"/>
      <c r="D282" s="282"/>
      <c r="E282" s="282"/>
      <c r="F282" s="282"/>
      <c r="G282" s="282"/>
    </row>
    <row r="283" customFormat="false" ht="20.25" hidden="false" customHeight="true" outlineLevel="0" collapsed="false">
      <c r="A283" s="280"/>
      <c r="B283" s="282"/>
      <c r="C283" s="282"/>
      <c r="D283" s="282"/>
      <c r="E283" s="282"/>
      <c r="F283" s="282"/>
      <c r="G283" s="282"/>
    </row>
    <row r="284" customFormat="false" ht="20.25" hidden="false" customHeight="true" outlineLevel="0" collapsed="false">
      <c r="A284" s="280"/>
      <c r="B284" s="282"/>
      <c r="C284" s="282"/>
      <c r="D284" s="282"/>
      <c r="E284" s="282"/>
      <c r="F284" s="282"/>
      <c r="G284" s="282"/>
    </row>
    <row r="285" customFormat="false" ht="20.25" hidden="false" customHeight="true" outlineLevel="0" collapsed="false">
      <c r="A285" s="280"/>
      <c r="B285" s="282"/>
      <c r="C285" s="282"/>
      <c r="D285" s="282"/>
      <c r="E285" s="282"/>
      <c r="F285" s="282"/>
      <c r="G285" s="282"/>
    </row>
    <row r="286" customFormat="false" ht="20.25" hidden="false" customHeight="true" outlineLevel="0" collapsed="false">
      <c r="A286" s="280"/>
      <c r="B286" s="282"/>
      <c r="C286" s="282"/>
      <c r="D286" s="282"/>
      <c r="E286" s="282"/>
      <c r="F286" s="282"/>
      <c r="G286" s="282"/>
    </row>
    <row r="287" customFormat="false" ht="20.25" hidden="false" customHeight="true" outlineLevel="0" collapsed="false">
      <c r="A287" s="280"/>
      <c r="B287" s="282"/>
      <c r="C287" s="282"/>
      <c r="D287" s="282"/>
      <c r="E287" s="282"/>
      <c r="F287" s="282"/>
      <c r="G287" s="282"/>
    </row>
    <row r="288" customFormat="false" ht="20.25" hidden="false" customHeight="true" outlineLevel="0" collapsed="false">
      <c r="A288" s="280"/>
      <c r="B288" s="282"/>
      <c r="C288" s="282"/>
      <c r="D288" s="282"/>
      <c r="E288" s="282"/>
      <c r="F288" s="282"/>
      <c r="G288" s="282"/>
    </row>
    <row r="289" customFormat="false" ht="20.25" hidden="false" customHeight="true" outlineLevel="0" collapsed="false">
      <c r="A289" s="280"/>
      <c r="B289" s="282"/>
      <c r="C289" s="282"/>
      <c r="D289" s="282"/>
      <c r="E289" s="282"/>
      <c r="F289" s="282"/>
      <c r="G289" s="282"/>
    </row>
    <row r="290" customFormat="false" ht="20.25" hidden="false" customHeight="true" outlineLevel="0" collapsed="false">
      <c r="A290" s="280"/>
      <c r="B290" s="282"/>
      <c r="C290" s="282"/>
      <c r="D290" s="282"/>
      <c r="E290" s="282"/>
      <c r="F290" s="282"/>
      <c r="G290" s="282"/>
    </row>
    <row r="291" customFormat="false" ht="20.25" hidden="false" customHeight="true" outlineLevel="0" collapsed="false">
      <c r="A291" s="280"/>
      <c r="B291" s="282"/>
      <c r="C291" s="282"/>
      <c r="D291" s="282"/>
      <c r="E291" s="282"/>
      <c r="F291" s="282"/>
      <c r="G291" s="282"/>
    </row>
    <row r="292" customFormat="false" ht="20.25" hidden="false" customHeight="true" outlineLevel="0" collapsed="false">
      <c r="A292" s="280"/>
      <c r="B292" s="282"/>
      <c r="C292" s="282"/>
      <c r="D292" s="282"/>
      <c r="E292" s="282"/>
      <c r="F292" s="282"/>
      <c r="G292" s="282"/>
    </row>
    <row r="293" customFormat="false" ht="20.25" hidden="false" customHeight="true" outlineLevel="0" collapsed="false">
      <c r="A293" s="280"/>
      <c r="B293" s="282"/>
      <c r="C293" s="282"/>
      <c r="D293" s="282"/>
      <c r="E293" s="282"/>
      <c r="F293" s="282"/>
      <c r="G293" s="282"/>
    </row>
    <row r="294" customFormat="false" ht="20.25" hidden="false" customHeight="true" outlineLevel="0" collapsed="false">
      <c r="A294" s="280"/>
      <c r="B294" s="282"/>
      <c r="C294" s="282"/>
      <c r="D294" s="282"/>
      <c r="E294" s="282"/>
      <c r="F294" s="282"/>
      <c r="G294" s="282"/>
    </row>
    <row r="295" customFormat="false" ht="20.25" hidden="false" customHeight="true" outlineLevel="0" collapsed="false">
      <c r="A295" s="280"/>
      <c r="B295" s="282"/>
      <c r="C295" s="282"/>
      <c r="D295" s="282"/>
      <c r="E295" s="282"/>
      <c r="F295" s="282"/>
      <c r="G295" s="282"/>
    </row>
    <row r="296" customFormat="false" ht="20.25" hidden="false" customHeight="true" outlineLevel="0" collapsed="false">
      <c r="A296" s="280"/>
      <c r="B296" s="282"/>
      <c r="C296" s="282"/>
      <c r="D296" s="282"/>
      <c r="E296" s="282"/>
      <c r="F296" s="282"/>
      <c r="G296" s="282"/>
    </row>
    <row r="297" customFormat="false" ht="20.25" hidden="false" customHeight="true" outlineLevel="0" collapsed="false">
      <c r="A297" s="280"/>
      <c r="B297" s="282"/>
      <c r="C297" s="282"/>
      <c r="D297" s="282"/>
      <c r="E297" s="282"/>
      <c r="F297" s="282"/>
      <c r="G297" s="282"/>
    </row>
    <row r="298" customFormat="false" ht="20.25" hidden="false" customHeight="true" outlineLevel="0" collapsed="false">
      <c r="A298" s="280"/>
      <c r="B298" s="282"/>
      <c r="C298" s="282"/>
      <c r="D298" s="282"/>
      <c r="E298" s="282"/>
      <c r="F298" s="282"/>
      <c r="G298" s="282"/>
    </row>
    <row r="299" customFormat="false" ht="20.25" hidden="false" customHeight="true" outlineLevel="0" collapsed="false">
      <c r="A299" s="280"/>
      <c r="B299" s="282"/>
      <c r="C299" s="282"/>
      <c r="D299" s="282"/>
      <c r="E299" s="282"/>
      <c r="F299" s="282"/>
      <c r="G299" s="282"/>
    </row>
    <row r="300" customFormat="false" ht="20.25" hidden="false" customHeight="true" outlineLevel="0" collapsed="false">
      <c r="A300" s="280"/>
      <c r="B300" s="282"/>
      <c r="C300" s="282"/>
      <c r="D300" s="282"/>
      <c r="E300" s="282"/>
      <c r="F300" s="282"/>
      <c r="G300" s="282"/>
    </row>
    <row r="301" customFormat="false" ht="20.25" hidden="false" customHeight="true" outlineLevel="0" collapsed="false">
      <c r="A301" s="280"/>
      <c r="B301" s="282"/>
      <c r="C301" s="282"/>
      <c r="D301" s="282"/>
      <c r="E301" s="282"/>
      <c r="F301" s="282"/>
      <c r="G301" s="282"/>
    </row>
    <row r="302" customFormat="false" ht="20.25" hidden="false" customHeight="true" outlineLevel="0" collapsed="false">
      <c r="A302" s="280"/>
      <c r="B302" s="282"/>
      <c r="C302" s="282"/>
      <c r="D302" s="282"/>
      <c r="E302" s="282"/>
      <c r="F302" s="282"/>
      <c r="G302" s="282"/>
    </row>
    <row r="303" customFormat="false" ht="20.25" hidden="false" customHeight="true" outlineLevel="0" collapsed="false">
      <c r="A303" s="280"/>
      <c r="B303" s="282"/>
      <c r="C303" s="282"/>
      <c r="D303" s="282"/>
      <c r="E303" s="282"/>
      <c r="F303" s="282"/>
      <c r="G303" s="282"/>
    </row>
    <row r="304" customFormat="false" ht="20.25" hidden="false" customHeight="true" outlineLevel="0" collapsed="false">
      <c r="A304" s="280"/>
      <c r="B304" s="282"/>
      <c r="C304" s="282"/>
      <c r="D304" s="282"/>
      <c r="E304" s="282"/>
      <c r="F304" s="282"/>
      <c r="G304" s="282"/>
    </row>
    <row r="305" customFormat="false" ht="20.25" hidden="false" customHeight="true" outlineLevel="0" collapsed="false">
      <c r="A305" s="280"/>
      <c r="B305" s="282"/>
      <c r="C305" s="282"/>
      <c r="D305" s="282"/>
      <c r="E305" s="282"/>
      <c r="F305" s="282"/>
      <c r="G305" s="282"/>
    </row>
    <row r="306" customFormat="false" ht="20.25" hidden="false" customHeight="true" outlineLevel="0" collapsed="false">
      <c r="A306" s="280"/>
      <c r="B306" s="282"/>
      <c r="C306" s="282"/>
      <c r="D306" s="282"/>
      <c r="E306" s="282"/>
      <c r="F306" s="282"/>
      <c r="G306" s="282"/>
    </row>
    <row r="307" customFormat="false" ht="20.25" hidden="false" customHeight="true" outlineLevel="0" collapsed="false">
      <c r="A307" s="280"/>
      <c r="B307" s="282"/>
      <c r="C307" s="282"/>
      <c r="D307" s="282"/>
      <c r="E307" s="282"/>
      <c r="F307" s="282"/>
      <c r="G307" s="282"/>
    </row>
    <row r="308" customFormat="false" ht="20.25" hidden="false" customHeight="true" outlineLevel="0" collapsed="false">
      <c r="A308" s="280"/>
      <c r="B308" s="282"/>
      <c r="C308" s="282"/>
      <c r="D308" s="282"/>
      <c r="E308" s="282"/>
      <c r="F308" s="282"/>
      <c r="G308" s="282"/>
    </row>
    <row r="309" customFormat="false" ht="20.25" hidden="false" customHeight="true" outlineLevel="0" collapsed="false">
      <c r="A309" s="280"/>
      <c r="B309" s="282"/>
      <c r="C309" s="282"/>
      <c r="D309" s="282"/>
      <c r="E309" s="282"/>
      <c r="F309" s="282"/>
      <c r="G309" s="282"/>
    </row>
    <row r="310" customFormat="false" ht="20.25" hidden="false" customHeight="true" outlineLevel="0" collapsed="false">
      <c r="A310" s="280"/>
      <c r="B310" s="282"/>
      <c r="C310" s="282"/>
      <c r="D310" s="282"/>
      <c r="E310" s="282"/>
      <c r="F310" s="282"/>
      <c r="G310" s="282"/>
    </row>
    <row r="311" customFormat="false" ht="20.25" hidden="false" customHeight="true" outlineLevel="0" collapsed="false">
      <c r="A311" s="280"/>
      <c r="B311" s="282"/>
      <c r="C311" s="282"/>
      <c r="D311" s="282"/>
      <c r="E311" s="282"/>
      <c r="F311" s="282"/>
      <c r="G311" s="282"/>
    </row>
    <row r="312" customFormat="false" ht="20.25" hidden="false" customHeight="true" outlineLevel="0" collapsed="false">
      <c r="A312" s="280"/>
      <c r="B312" s="282"/>
      <c r="C312" s="282"/>
      <c r="D312" s="282"/>
      <c r="E312" s="282"/>
      <c r="F312" s="282"/>
      <c r="G312" s="282"/>
    </row>
    <row r="313" customFormat="false" ht="20.25" hidden="false" customHeight="true" outlineLevel="0" collapsed="false">
      <c r="A313" s="280"/>
      <c r="B313" s="282"/>
      <c r="C313" s="282"/>
      <c r="D313" s="282"/>
      <c r="E313" s="282"/>
      <c r="F313" s="282"/>
      <c r="G313" s="282"/>
    </row>
    <row r="314" customFormat="false" ht="20.25" hidden="false" customHeight="true" outlineLevel="0" collapsed="false">
      <c r="A314" s="280"/>
      <c r="B314" s="282"/>
      <c r="C314" s="282"/>
      <c r="D314" s="282"/>
      <c r="E314" s="282"/>
      <c r="F314" s="282"/>
      <c r="G314" s="282"/>
    </row>
    <row r="315" customFormat="false" ht="20.25" hidden="false" customHeight="true" outlineLevel="0" collapsed="false">
      <c r="A315" s="280"/>
      <c r="B315" s="282"/>
      <c r="C315" s="282"/>
      <c r="D315" s="282"/>
      <c r="E315" s="282"/>
      <c r="F315" s="282"/>
      <c r="G315" s="282"/>
    </row>
    <row r="316" customFormat="false" ht="20.25" hidden="false" customHeight="true" outlineLevel="0" collapsed="false">
      <c r="A316" s="280"/>
      <c r="B316" s="282"/>
      <c r="C316" s="282"/>
      <c r="D316" s="282"/>
      <c r="E316" s="282"/>
      <c r="F316" s="282"/>
      <c r="G316" s="282"/>
    </row>
    <row r="317" customFormat="false" ht="20.25" hidden="false" customHeight="true" outlineLevel="0" collapsed="false">
      <c r="A317" s="280"/>
      <c r="B317" s="282"/>
      <c r="C317" s="282"/>
      <c r="D317" s="282"/>
      <c r="E317" s="282"/>
      <c r="F317" s="282"/>
      <c r="G317" s="282"/>
    </row>
    <row r="318" customFormat="false" ht="20.25" hidden="false" customHeight="true" outlineLevel="0" collapsed="false">
      <c r="A318" s="280"/>
      <c r="B318" s="282"/>
      <c r="C318" s="282"/>
      <c r="D318" s="282"/>
      <c r="E318" s="282"/>
      <c r="F318" s="282"/>
      <c r="G318" s="282"/>
    </row>
    <row r="319" customFormat="false" ht="20.25" hidden="false" customHeight="true" outlineLevel="0" collapsed="false">
      <c r="A319" s="280"/>
      <c r="B319" s="282"/>
      <c r="C319" s="282"/>
      <c r="D319" s="282"/>
      <c r="E319" s="282"/>
      <c r="F319" s="282"/>
      <c r="G319" s="282"/>
    </row>
    <row r="320" customFormat="false" ht="20.25" hidden="false" customHeight="true" outlineLevel="0" collapsed="false">
      <c r="A320" s="280"/>
      <c r="B320" s="282"/>
      <c r="C320" s="282"/>
      <c r="D320" s="282"/>
      <c r="E320" s="282"/>
      <c r="F320" s="282"/>
      <c r="G320" s="282"/>
    </row>
    <row r="321" customFormat="false" ht="20.25" hidden="false" customHeight="true" outlineLevel="0" collapsed="false">
      <c r="A321" s="280"/>
      <c r="B321" s="282"/>
      <c r="C321" s="282"/>
      <c r="D321" s="282"/>
      <c r="E321" s="282"/>
      <c r="F321" s="282"/>
      <c r="G321" s="282"/>
    </row>
    <row r="322" customFormat="false" ht="20.25" hidden="false" customHeight="true" outlineLevel="0" collapsed="false">
      <c r="A322" s="280"/>
      <c r="B322" s="282"/>
      <c r="C322" s="282"/>
      <c r="D322" s="282"/>
      <c r="E322" s="282"/>
      <c r="F322" s="282"/>
      <c r="G322" s="282"/>
    </row>
    <row r="323" customFormat="false" ht="20.25" hidden="false" customHeight="true" outlineLevel="0" collapsed="false">
      <c r="A323" s="280"/>
      <c r="B323" s="282"/>
      <c r="C323" s="282"/>
      <c r="D323" s="282"/>
      <c r="E323" s="282"/>
      <c r="F323" s="282"/>
      <c r="G323" s="282"/>
    </row>
    <row r="324" customFormat="false" ht="20.25" hidden="false" customHeight="true" outlineLevel="0" collapsed="false">
      <c r="A324" s="280"/>
      <c r="B324" s="282"/>
      <c r="C324" s="282"/>
      <c r="D324" s="282"/>
      <c r="E324" s="282"/>
      <c r="F324" s="282"/>
      <c r="G324" s="282"/>
    </row>
    <row r="325" customFormat="false" ht="20.25" hidden="false" customHeight="true" outlineLevel="0" collapsed="false">
      <c r="A325" s="280"/>
      <c r="B325" s="282"/>
      <c r="C325" s="282"/>
      <c r="D325" s="282"/>
      <c r="E325" s="282"/>
      <c r="F325" s="282"/>
      <c r="G325" s="282"/>
    </row>
    <row r="326" customFormat="false" ht="20.25" hidden="false" customHeight="true" outlineLevel="0" collapsed="false">
      <c r="A326" s="280"/>
      <c r="B326" s="282"/>
      <c r="C326" s="282"/>
      <c r="D326" s="282"/>
      <c r="E326" s="282"/>
      <c r="F326" s="282"/>
      <c r="G326" s="282"/>
    </row>
    <row r="327" customFormat="false" ht="20.25" hidden="false" customHeight="true" outlineLevel="0" collapsed="false">
      <c r="A327" s="280"/>
      <c r="B327" s="282"/>
      <c r="C327" s="282"/>
      <c r="D327" s="282"/>
      <c r="E327" s="282"/>
      <c r="F327" s="282"/>
      <c r="G327" s="282"/>
    </row>
    <row r="328" customFormat="false" ht="20.25" hidden="false" customHeight="true" outlineLevel="0" collapsed="false">
      <c r="A328" s="280"/>
      <c r="B328" s="282"/>
      <c r="C328" s="282"/>
      <c r="D328" s="282"/>
      <c r="E328" s="282"/>
      <c r="F328" s="282"/>
      <c r="G328" s="282"/>
    </row>
    <row r="329" customFormat="false" ht="20.25" hidden="false" customHeight="true" outlineLevel="0" collapsed="false">
      <c r="A329" s="280"/>
      <c r="B329" s="282"/>
      <c r="C329" s="282"/>
      <c r="D329" s="282"/>
      <c r="E329" s="282"/>
      <c r="F329" s="282"/>
      <c r="G329" s="282"/>
    </row>
    <row r="330" customFormat="false" ht="20.25" hidden="false" customHeight="true" outlineLevel="0" collapsed="false">
      <c r="A330" s="280"/>
      <c r="B330" s="282"/>
      <c r="C330" s="282"/>
      <c r="D330" s="282"/>
      <c r="E330" s="282"/>
      <c r="F330" s="282"/>
      <c r="G330" s="282"/>
    </row>
    <row r="331" customFormat="false" ht="20.25" hidden="false" customHeight="true" outlineLevel="0" collapsed="false">
      <c r="A331" s="280"/>
      <c r="B331" s="282"/>
      <c r="C331" s="282"/>
      <c r="D331" s="282"/>
      <c r="E331" s="282"/>
      <c r="F331" s="282"/>
      <c r="G331" s="282"/>
    </row>
    <row r="332" customFormat="false" ht="20.25" hidden="false" customHeight="true" outlineLevel="0" collapsed="false">
      <c r="A332" s="280"/>
      <c r="B332" s="282"/>
      <c r="C332" s="282"/>
      <c r="D332" s="282"/>
      <c r="E332" s="282"/>
      <c r="F332" s="282"/>
      <c r="G332" s="282"/>
    </row>
    <row r="333" customFormat="false" ht="20.25" hidden="false" customHeight="true" outlineLevel="0" collapsed="false">
      <c r="A333" s="280"/>
      <c r="B333" s="282"/>
      <c r="C333" s="282"/>
      <c r="D333" s="282"/>
      <c r="E333" s="282"/>
      <c r="F333" s="282"/>
      <c r="G333" s="282"/>
    </row>
    <row r="334" customFormat="false" ht="20.25" hidden="false" customHeight="true" outlineLevel="0" collapsed="false">
      <c r="A334" s="280"/>
      <c r="B334" s="282"/>
      <c r="C334" s="282"/>
      <c r="D334" s="282"/>
      <c r="E334" s="282"/>
      <c r="F334" s="282"/>
      <c r="G334" s="282"/>
    </row>
    <row r="335" customFormat="false" ht="20.25" hidden="false" customHeight="true" outlineLevel="0" collapsed="false">
      <c r="A335" s="280"/>
      <c r="B335" s="282"/>
      <c r="C335" s="282"/>
      <c r="D335" s="282"/>
      <c r="E335" s="282"/>
      <c r="F335" s="282"/>
      <c r="G335" s="282"/>
    </row>
    <row r="336" customFormat="false" ht="20.25" hidden="false" customHeight="true" outlineLevel="0" collapsed="false">
      <c r="A336" s="280"/>
      <c r="B336" s="282"/>
      <c r="C336" s="282"/>
      <c r="D336" s="282"/>
      <c r="E336" s="282"/>
      <c r="F336" s="282"/>
      <c r="G336" s="282"/>
    </row>
    <row r="337" customFormat="false" ht="20.25" hidden="false" customHeight="true" outlineLevel="0" collapsed="false">
      <c r="A337" s="280"/>
      <c r="B337" s="282"/>
      <c r="C337" s="282"/>
      <c r="D337" s="282"/>
      <c r="E337" s="282"/>
      <c r="F337" s="282"/>
      <c r="G337" s="282"/>
    </row>
    <row r="338" customFormat="false" ht="20.25" hidden="false" customHeight="true" outlineLevel="0" collapsed="false">
      <c r="A338" s="280"/>
      <c r="B338" s="282"/>
      <c r="C338" s="282"/>
      <c r="D338" s="282"/>
      <c r="E338" s="282"/>
      <c r="F338" s="282"/>
      <c r="G338" s="282"/>
    </row>
    <row r="339" customFormat="false" ht="20.25" hidden="false" customHeight="true" outlineLevel="0" collapsed="false">
      <c r="A339" s="280"/>
      <c r="B339" s="282"/>
      <c r="C339" s="282"/>
      <c r="D339" s="282"/>
      <c r="E339" s="282"/>
      <c r="F339" s="282"/>
      <c r="G339" s="282"/>
    </row>
    <row r="340" customFormat="false" ht="20.25" hidden="false" customHeight="true" outlineLevel="0" collapsed="false">
      <c r="A340" s="280"/>
      <c r="B340" s="282"/>
      <c r="C340" s="282"/>
      <c r="D340" s="282"/>
      <c r="E340" s="282"/>
      <c r="F340" s="282"/>
      <c r="G340" s="282"/>
    </row>
    <row r="341" customFormat="false" ht="20.25" hidden="false" customHeight="true" outlineLevel="0" collapsed="false">
      <c r="A341" s="280"/>
      <c r="B341" s="282"/>
      <c r="C341" s="282"/>
      <c r="D341" s="282"/>
      <c r="E341" s="282"/>
      <c r="F341" s="282"/>
      <c r="G341" s="282"/>
    </row>
    <row r="342" customFormat="false" ht="20.25" hidden="false" customHeight="true" outlineLevel="0" collapsed="false">
      <c r="A342" s="280"/>
      <c r="B342" s="282"/>
      <c r="C342" s="282"/>
      <c r="D342" s="282"/>
      <c r="E342" s="282"/>
      <c r="F342" s="282"/>
      <c r="G342" s="282"/>
    </row>
    <row r="343" customFormat="false" ht="20.25" hidden="false" customHeight="true" outlineLevel="0" collapsed="false">
      <c r="A343" s="280"/>
      <c r="B343" s="282"/>
      <c r="C343" s="282"/>
      <c r="D343" s="282"/>
      <c r="E343" s="282"/>
      <c r="F343" s="282"/>
      <c r="G343" s="282"/>
    </row>
    <row r="344" customFormat="false" ht="20.25" hidden="false" customHeight="true" outlineLevel="0" collapsed="false">
      <c r="A344" s="280"/>
      <c r="B344" s="282"/>
      <c r="C344" s="282"/>
      <c r="D344" s="282"/>
      <c r="E344" s="282"/>
      <c r="F344" s="282"/>
      <c r="G344" s="282"/>
    </row>
    <row r="345" customFormat="false" ht="20.25" hidden="false" customHeight="true" outlineLevel="0" collapsed="false">
      <c r="A345" s="280"/>
      <c r="B345" s="282"/>
      <c r="C345" s="282"/>
      <c r="D345" s="282"/>
      <c r="E345" s="282"/>
      <c r="F345" s="282"/>
      <c r="G345" s="282"/>
    </row>
    <row r="346" customFormat="false" ht="20.25" hidden="false" customHeight="true" outlineLevel="0" collapsed="false">
      <c r="A346" s="280"/>
      <c r="B346" s="282"/>
      <c r="C346" s="282"/>
      <c r="D346" s="282"/>
      <c r="E346" s="282"/>
      <c r="F346" s="282"/>
      <c r="G346" s="282"/>
    </row>
    <row r="347" customFormat="false" ht="20.25" hidden="false" customHeight="true" outlineLevel="0" collapsed="false">
      <c r="A347" s="280"/>
      <c r="B347" s="282"/>
      <c r="C347" s="282"/>
      <c r="D347" s="282"/>
      <c r="E347" s="282"/>
      <c r="F347" s="282"/>
      <c r="G347" s="282"/>
    </row>
    <row r="348" customFormat="false" ht="20.25" hidden="false" customHeight="true" outlineLevel="0" collapsed="false">
      <c r="A348" s="280"/>
      <c r="B348" s="282"/>
      <c r="C348" s="282"/>
      <c r="D348" s="282"/>
      <c r="E348" s="282"/>
      <c r="F348" s="282"/>
      <c r="G348" s="282"/>
    </row>
    <row r="349" customFormat="false" ht="20.25" hidden="false" customHeight="true" outlineLevel="0" collapsed="false">
      <c r="A349" s="280"/>
      <c r="B349" s="282"/>
      <c r="C349" s="282"/>
      <c r="D349" s="282"/>
      <c r="E349" s="282"/>
      <c r="F349" s="282"/>
      <c r="G349" s="282"/>
    </row>
    <row r="350" customFormat="false" ht="20.25" hidden="false" customHeight="true" outlineLevel="0" collapsed="false">
      <c r="A350" s="280"/>
      <c r="B350" s="282"/>
      <c r="C350" s="282"/>
      <c r="D350" s="282"/>
      <c r="E350" s="282"/>
      <c r="F350" s="282"/>
      <c r="G350" s="282"/>
    </row>
    <row r="351" customFormat="false" ht="20.25" hidden="false" customHeight="true" outlineLevel="0" collapsed="false">
      <c r="A351" s="280"/>
      <c r="B351" s="282"/>
      <c r="C351" s="282"/>
      <c r="D351" s="282"/>
      <c r="E351" s="282"/>
      <c r="F351" s="282"/>
      <c r="G351" s="282"/>
    </row>
    <row r="352" customFormat="false" ht="20.25" hidden="false" customHeight="true" outlineLevel="0" collapsed="false">
      <c r="A352" s="280"/>
      <c r="B352" s="282"/>
      <c r="C352" s="282"/>
      <c r="D352" s="282"/>
      <c r="E352" s="282"/>
      <c r="F352" s="282"/>
      <c r="G352" s="282"/>
    </row>
    <row r="353" customFormat="false" ht="20.25" hidden="false" customHeight="true" outlineLevel="0" collapsed="false">
      <c r="A353" s="280"/>
      <c r="B353" s="282"/>
      <c r="C353" s="282"/>
      <c r="D353" s="282"/>
      <c r="E353" s="282"/>
      <c r="F353" s="282"/>
      <c r="G353" s="282"/>
    </row>
    <row r="354" customFormat="false" ht="20.25" hidden="false" customHeight="true" outlineLevel="0" collapsed="false">
      <c r="A354" s="280"/>
      <c r="B354" s="282"/>
      <c r="C354" s="282"/>
      <c r="D354" s="282"/>
      <c r="E354" s="282"/>
      <c r="F354" s="282"/>
      <c r="G354" s="282"/>
    </row>
    <row r="355" customFormat="false" ht="20.25" hidden="false" customHeight="true" outlineLevel="0" collapsed="false">
      <c r="A355" s="280"/>
      <c r="B355" s="282"/>
      <c r="C355" s="282"/>
      <c r="D355" s="282"/>
      <c r="E355" s="282"/>
      <c r="F355" s="282"/>
      <c r="G355" s="282"/>
    </row>
    <row r="356" customFormat="false" ht="20.25" hidden="false" customHeight="true" outlineLevel="0" collapsed="false">
      <c r="A356" s="280"/>
      <c r="B356" s="282"/>
      <c r="C356" s="282"/>
      <c r="D356" s="282"/>
      <c r="E356" s="282"/>
      <c r="F356" s="282"/>
      <c r="G356" s="282"/>
    </row>
    <row r="357" customFormat="false" ht="20.25" hidden="false" customHeight="true" outlineLevel="0" collapsed="false">
      <c r="A357" s="280"/>
      <c r="B357" s="282"/>
      <c r="C357" s="282"/>
      <c r="D357" s="282"/>
      <c r="E357" s="282"/>
      <c r="F357" s="282"/>
      <c r="G357" s="282"/>
    </row>
    <row r="358" customFormat="false" ht="20.25" hidden="false" customHeight="true" outlineLevel="0" collapsed="false">
      <c r="A358" s="280"/>
      <c r="B358" s="282"/>
      <c r="C358" s="282"/>
      <c r="D358" s="282"/>
      <c r="E358" s="282"/>
      <c r="F358" s="282"/>
      <c r="G358" s="282"/>
    </row>
    <row r="359" customFormat="false" ht="20.25" hidden="false" customHeight="true" outlineLevel="0" collapsed="false">
      <c r="A359" s="280"/>
      <c r="B359" s="282"/>
      <c r="C359" s="282"/>
      <c r="D359" s="282"/>
      <c r="E359" s="282"/>
      <c r="F359" s="282"/>
      <c r="G359" s="282"/>
    </row>
    <row r="360" customFormat="false" ht="20.25" hidden="false" customHeight="true" outlineLevel="0" collapsed="false">
      <c r="A360" s="280"/>
      <c r="B360" s="282"/>
      <c r="C360" s="282"/>
      <c r="D360" s="282"/>
      <c r="E360" s="282"/>
      <c r="F360" s="282"/>
      <c r="G360" s="282"/>
    </row>
    <row r="361" customFormat="false" ht="20.25" hidden="false" customHeight="true" outlineLevel="0" collapsed="false">
      <c r="A361" s="280"/>
      <c r="B361" s="282"/>
      <c r="C361" s="282"/>
      <c r="D361" s="282"/>
      <c r="E361" s="282"/>
      <c r="F361" s="282"/>
      <c r="G361" s="282"/>
    </row>
    <row r="362" customFormat="false" ht="20.25" hidden="false" customHeight="true" outlineLevel="0" collapsed="false">
      <c r="A362" s="280"/>
      <c r="B362" s="282"/>
      <c r="C362" s="282"/>
      <c r="D362" s="282"/>
      <c r="E362" s="282"/>
      <c r="F362" s="282"/>
      <c r="G362" s="282"/>
    </row>
    <row r="363" customFormat="false" ht="20.25" hidden="false" customHeight="true" outlineLevel="0" collapsed="false">
      <c r="A363" s="280"/>
      <c r="B363" s="282"/>
      <c r="C363" s="282"/>
      <c r="D363" s="282"/>
      <c r="E363" s="282"/>
      <c r="F363" s="282"/>
      <c r="G363" s="282"/>
    </row>
    <row r="364" customFormat="false" ht="20.25" hidden="false" customHeight="true" outlineLevel="0" collapsed="false">
      <c r="A364" s="280"/>
      <c r="B364" s="282"/>
      <c r="C364" s="282"/>
      <c r="D364" s="282"/>
      <c r="E364" s="282"/>
      <c r="F364" s="282"/>
      <c r="G364" s="282"/>
    </row>
    <row r="365" customFormat="false" ht="20.25" hidden="false" customHeight="true" outlineLevel="0" collapsed="false">
      <c r="A365" s="280"/>
      <c r="B365" s="282"/>
      <c r="C365" s="282"/>
      <c r="D365" s="282"/>
      <c r="E365" s="282"/>
      <c r="F365" s="282"/>
      <c r="G365" s="282"/>
    </row>
    <row r="366" customFormat="false" ht="20.25" hidden="false" customHeight="true" outlineLevel="0" collapsed="false">
      <c r="A366" s="280"/>
      <c r="B366" s="282"/>
      <c r="C366" s="282"/>
      <c r="D366" s="282"/>
      <c r="E366" s="282"/>
      <c r="F366" s="282"/>
      <c r="G366" s="282"/>
    </row>
    <row r="367" customFormat="false" ht="20.25" hidden="false" customHeight="true" outlineLevel="0" collapsed="false">
      <c r="A367" s="280"/>
      <c r="B367" s="282"/>
      <c r="C367" s="282"/>
      <c r="D367" s="282"/>
      <c r="E367" s="282"/>
      <c r="F367" s="282"/>
      <c r="G367" s="282"/>
    </row>
    <row r="368" customFormat="false" ht="20.25" hidden="false" customHeight="true" outlineLevel="0" collapsed="false">
      <c r="A368" s="280"/>
      <c r="B368" s="282"/>
      <c r="C368" s="282"/>
      <c r="D368" s="282"/>
      <c r="E368" s="282"/>
      <c r="F368" s="282"/>
      <c r="G368" s="282"/>
    </row>
    <row r="369" customFormat="false" ht="20.25" hidden="false" customHeight="true" outlineLevel="0" collapsed="false">
      <c r="A369" s="280"/>
      <c r="B369" s="282"/>
      <c r="C369" s="282"/>
      <c r="D369" s="282"/>
      <c r="E369" s="282"/>
      <c r="F369" s="282"/>
      <c r="G369" s="282"/>
    </row>
    <row r="370" customFormat="false" ht="20.25" hidden="false" customHeight="true" outlineLevel="0" collapsed="false">
      <c r="A370" s="280"/>
      <c r="B370" s="282"/>
      <c r="C370" s="282"/>
      <c r="D370" s="282"/>
      <c r="E370" s="282"/>
      <c r="F370" s="282"/>
      <c r="G370" s="282"/>
    </row>
    <row r="371" customFormat="false" ht="20.25" hidden="false" customHeight="true" outlineLevel="0" collapsed="false">
      <c r="A371" s="280"/>
      <c r="B371" s="282"/>
      <c r="C371" s="282"/>
      <c r="D371" s="282"/>
      <c r="E371" s="282"/>
      <c r="F371" s="282"/>
      <c r="G371" s="282"/>
    </row>
    <row r="372" customFormat="false" ht="20.25" hidden="false" customHeight="true" outlineLevel="0" collapsed="false">
      <c r="A372" s="280"/>
      <c r="B372" s="282"/>
      <c r="C372" s="282"/>
      <c r="D372" s="282"/>
      <c r="E372" s="282"/>
      <c r="F372" s="282"/>
      <c r="G372" s="282"/>
    </row>
    <row r="373" customFormat="false" ht="20.25" hidden="false" customHeight="true" outlineLevel="0" collapsed="false">
      <c r="A373" s="280"/>
      <c r="B373" s="282"/>
      <c r="C373" s="282"/>
      <c r="D373" s="282"/>
      <c r="E373" s="282"/>
      <c r="F373" s="282"/>
      <c r="G373" s="282"/>
    </row>
    <row r="374" customFormat="false" ht="20.25" hidden="false" customHeight="true" outlineLevel="0" collapsed="false">
      <c r="A374" s="280"/>
      <c r="B374" s="282"/>
      <c r="C374" s="282"/>
      <c r="D374" s="282"/>
      <c r="E374" s="282"/>
      <c r="F374" s="282"/>
      <c r="G374" s="282"/>
    </row>
    <row r="375" customFormat="false" ht="20.25" hidden="false" customHeight="true" outlineLevel="0" collapsed="false">
      <c r="A375" s="280"/>
      <c r="B375" s="282"/>
      <c r="C375" s="282"/>
      <c r="D375" s="282"/>
      <c r="E375" s="282"/>
      <c r="F375" s="282"/>
      <c r="G375" s="282"/>
    </row>
    <row r="376" customFormat="false" ht="20.25" hidden="false" customHeight="true" outlineLevel="0" collapsed="false">
      <c r="A376" s="280"/>
      <c r="B376" s="282"/>
      <c r="C376" s="282"/>
      <c r="D376" s="282"/>
      <c r="E376" s="282"/>
      <c r="F376" s="282"/>
      <c r="G376" s="282"/>
    </row>
    <row r="377" customFormat="false" ht="20.25" hidden="false" customHeight="true" outlineLevel="0" collapsed="false">
      <c r="A377" s="280"/>
      <c r="B377" s="282"/>
      <c r="C377" s="282"/>
      <c r="D377" s="282"/>
      <c r="E377" s="282"/>
      <c r="F377" s="282"/>
      <c r="G377" s="282"/>
    </row>
    <row r="378" customFormat="false" ht="20.25" hidden="false" customHeight="true" outlineLevel="0" collapsed="false">
      <c r="A378" s="280"/>
      <c r="B378" s="282"/>
      <c r="C378" s="282"/>
      <c r="D378" s="282"/>
      <c r="E378" s="282"/>
      <c r="F378" s="282"/>
      <c r="G378" s="282"/>
    </row>
    <row r="379" customFormat="false" ht="20.25" hidden="false" customHeight="true" outlineLevel="0" collapsed="false">
      <c r="A379" s="280"/>
      <c r="B379" s="282"/>
      <c r="C379" s="282"/>
      <c r="D379" s="282"/>
      <c r="E379" s="282"/>
      <c r="F379" s="282"/>
      <c r="G379" s="282"/>
    </row>
    <row r="380" customFormat="false" ht="20.25" hidden="false" customHeight="true" outlineLevel="0" collapsed="false">
      <c r="A380" s="280"/>
      <c r="B380" s="282"/>
      <c r="C380" s="282"/>
      <c r="D380" s="282"/>
      <c r="E380" s="282"/>
      <c r="F380" s="282"/>
      <c r="G380" s="282"/>
    </row>
    <row r="381" customFormat="false" ht="20.25" hidden="false" customHeight="true" outlineLevel="0" collapsed="false">
      <c r="A381" s="280"/>
      <c r="B381" s="282"/>
      <c r="C381" s="282"/>
      <c r="D381" s="282"/>
      <c r="E381" s="282"/>
      <c r="F381" s="282"/>
      <c r="G381" s="282"/>
    </row>
    <row r="382" customFormat="false" ht="20.25" hidden="false" customHeight="true" outlineLevel="0" collapsed="false">
      <c r="A382" s="280"/>
      <c r="B382" s="282"/>
      <c r="C382" s="282"/>
      <c r="D382" s="282"/>
      <c r="E382" s="282"/>
      <c r="F382" s="282"/>
      <c r="G382" s="282"/>
    </row>
    <row r="383" customFormat="false" ht="20.25" hidden="false" customHeight="true" outlineLevel="0" collapsed="false">
      <c r="A383" s="280"/>
      <c r="B383" s="282"/>
      <c r="C383" s="282"/>
      <c r="D383" s="282"/>
      <c r="E383" s="282"/>
      <c r="F383" s="282"/>
      <c r="G383" s="282"/>
    </row>
    <row r="384" customFormat="false" ht="20.25" hidden="false" customHeight="true" outlineLevel="0" collapsed="false">
      <c r="A384" s="280"/>
      <c r="B384" s="282"/>
      <c r="C384" s="282"/>
      <c r="D384" s="282"/>
      <c r="E384" s="282"/>
      <c r="F384" s="282"/>
      <c r="G384" s="282"/>
    </row>
    <row r="385" customFormat="false" ht="20.25" hidden="false" customHeight="true" outlineLevel="0" collapsed="false">
      <c r="A385" s="280"/>
      <c r="B385" s="282"/>
      <c r="C385" s="282"/>
      <c r="D385" s="282"/>
      <c r="E385" s="282"/>
      <c r="F385" s="282"/>
      <c r="G385" s="282"/>
    </row>
    <row r="386" customFormat="false" ht="20.25" hidden="false" customHeight="true" outlineLevel="0" collapsed="false">
      <c r="A386" s="280"/>
      <c r="B386" s="282"/>
      <c r="C386" s="282"/>
      <c r="D386" s="282"/>
      <c r="E386" s="282"/>
      <c r="F386" s="282"/>
      <c r="G386" s="282"/>
    </row>
    <row r="387" customFormat="false" ht="20.25" hidden="false" customHeight="true" outlineLevel="0" collapsed="false">
      <c r="A387" s="280"/>
      <c r="B387" s="282"/>
      <c r="C387" s="282"/>
      <c r="D387" s="282"/>
      <c r="E387" s="282"/>
      <c r="F387" s="282"/>
      <c r="G387" s="282"/>
    </row>
    <row r="388" customFormat="false" ht="20.25" hidden="false" customHeight="true" outlineLevel="0" collapsed="false">
      <c r="A388" s="280"/>
      <c r="B388" s="282"/>
      <c r="C388" s="282"/>
      <c r="D388" s="282"/>
      <c r="E388" s="282"/>
      <c r="F388" s="282"/>
      <c r="G388" s="282"/>
    </row>
    <row r="389" customFormat="false" ht="20.25" hidden="false" customHeight="true" outlineLevel="0" collapsed="false">
      <c r="A389" s="280"/>
      <c r="B389" s="282"/>
      <c r="C389" s="282"/>
      <c r="D389" s="282"/>
      <c r="E389" s="282"/>
      <c r="F389" s="282"/>
      <c r="G389" s="282"/>
    </row>
    <row r="390" customFormat="false" ht="20.25" hidden="false" customHeight="true" outlineLevel="0" collapsed="false">
      <c r="A390" s="280"/>
      <c r="B390" s="282"/>
      <c r="C390" s="282"/>
      <c r="D390" s="282"/>
      <c r="E390" s="282"/>
      <c r="F390" s="282"/>
      <c r="G390" s="282"/>
    </row>
    <row r="391" customFormat="false" ht="20.25" hidden="false" customHeight="true" outlineLevel="0" collapsed="false">
      <c r="A391" s="280"/>
      <c r="B391" s="282"/>
      <c r="C391" s="282"/>
      <c r="D391" s="282"/>
      <c r="E391" s="282"/>
      <c r="F391" s="282"/>
      <c r="G391" s="282"/>
    </row>
    <row r="392" customFormat="false" ht="20.25" hidden="false" customHeight="true" outlineLevel="0" collapsed="false">
      <c r="A392" s="280"/>
      <c r="B392" s="282"/>
      <c r="C392" s="282"/>
      <c r="D392" s="282"/>
      <c r="E392" s="282"/>
      <c r="F392" s="282"/>
      <c r="G392" s="282"/>
    </row>
    <row r="393" customFormat="false" ht="20.25" hidden="false" customHeight="true" outlineLevel="0" collapsed="false">
      <c r="A393" s="280"/>
      <c r="B393" s="282"/>
      <c r="C393" s="282"/>
      <c r="D393" s="282"/>
      <c r="E393" s="282"/>
      <c r="F393" s="282"/>
      <c r="G393" s="282"/>
    </row>
    <row r="394" customFormat="false" ht="20.25" hidden="false" customHeight="true" outlineLevel="0" collapsed="false">
      <c r="A394" s="280"/>
      <c r="B394" s="282"/>
      <c r="C394" s="282"/>
      <c r="D394" s="282"/>
      <c r="E394" s="282"/>
      <c r="F394" s="282"/>
      <c r="G394" s="282"/>
    </row>
    <row r="395" customFormat="false" ht="20.25" hidden="false" customHeight="true" outlineLevel="0" collapsed="false">
      <c r="A395" s="280"/>
      <c r="B395" s="282"/>
      <c r="C395" s="282"/>
      <c r="D395" s="282"/>
      <c r="E395" s="282"/>
      <c r="F395" s="282"/>
      <c r="G395" s="282"/>
    </row>
    <row r="396" customFormat="false" ht="20.25" hidden="false" customHeight="true" outlineLevel="0" collapsed="false">
      <c r="A396" s="280"/>
      <c r="B396" s="282"/>
      <c r="C396" s="282"/>
      <c r="D396" s="282"/>
      <c r="E396" s="282"/>
      <c r="F396" s="282"/>
      <c r="G396" s="282"/>
    </row>
    <row r="397" customFormat="false" ht="20.25" hidden="false" customHeight="true" outlineLevel="0" collapsed="false">
      <c r="A397" s="280"/>
      <c r="B397" s="282"/>
      <c r="C397" s="282"/>
      <c r="D397" s="282"/>
      <c r="E397" s="282"/>
      <c r="F397" s="282"/>
      <c r="G397" s="282"/>
    </row>
    <row r="398" customFormat="false" ht="20.25" hidden="false" customHeight="true" outlineLevel="0" collapsed="false">
      <c r="A398" s="280"/>
      <c r="B398" s="282"/>
      <c r="C398" s="282"/>
      <c r="D398" s="282"/>
      <c r="E398" s="282"/>
      <c r="F398" s="282"/>
      <c r="G398" s="282"/>
    </row>
    <row r="399" customFormat="false" ht="20.25" hidden="false" customHeight="true" outlineLevel="0" collapsed="false">
      <c r="A399" s="280"/>
      <c r="B399" s="282"/>
      <c r="C399" s="282"/>
      <c r="D399" s="282"/>
      <c r="E399" s="282"/>
      <c r="F399" s="282"/>
      <c r="G399" s="282"/>
    </row>
    <row r="400" customFormat="false" ht="20.25" hidden="false" customHeight="true" outlineLevel="0" collapsed="false">
      <c r="A400" s="280"/>
      <c r="B400" s="282"/>
      <c r="C400" s="282"/>
      <c r="D400" s="282"/>
      <c r="E400" s="282"/>
      <c r="F400" s="282"/>
      <c r="G400" s="282"/>
    </row>
    <row r="401" customFormat="false" ht="20.25" hidden="false" customHeight="true" outlineLevel="0" collapsed="false">
      <c r="A401" s="280"/>
      <c r="B401" s="282"/>
      <c r="C401" s="282"/>
      <c r="D401" s="282"/>
      <c r="E401" s="282"/>
      <c r="F401" s="282"/>
      <c r="G401" s="282"/>
    </row>
    <row r="402" customFormat="false" ht="20.25" hidden="false" customHeight="true" outlineLevel="0" collapsed="false">
      <c r="A402" s="280"/>
      <c r="B402" s="282"/>
      <c r="C402" s="282"/>
      <c r="D402" s="282"/>
      <c r="E402" s="282"/>
      <c r="F402" s="282"/>
      <c r="G402" s="282"/>
    </row>
    <row r="403" customFormat="false" ht="20.25" hidden="false" customHeight="true" outlineLevel="0" collapsed="false">
      <c r="A403" s="280"/>
      <c r="B403" s="282"/>
      <c r="C403" s="282"/>
      <c r="D403" s="282"/>
      <c r="E403" s="282"/>
      <c r="F403" s="282"/>
      <c r="G403" s="282"/>
    </row>
    <row r="404" customFormat="false" ht="20.25" hidden="false" customHeight="true" outlineLevel="0" collapsed="false">
      <c r="A404" s="280"/>
      <c r="B404" s="282"/>
      <c r="C404" s="282"/>
      <c r="D404" s="282"/>
      <c r="E404" s="282"/>
      <c r="F404" s="282"/>
      <c r="G404" s="282"/>
    </row>
    <row r="405" customFormat="false" ht="20.25" hidden="false" customHeight="true" outlineLevel="0" collapsed="false">
      <c r="A405" s="280"/>
      <c r="B405" s="282"/>
      <c r="C405" s="282"/>
      <c r="D405" s="282"/>
      <c r="E405" s="282"/>
      <c r="F405" s="282"/>
      <c r="G405" s="282"/>
    </row>
    <row r="406" customFormat="false" ht="20.25" hidden="false" customHeight="true" outlineLevel="0" collapsed="false">
      <c r="A406" s="280"/>
      <c r="B406" s="282"/>
      <c r="C406" s="282"/>
      <c r="D406" s="282"/>
      <c r="E406" s="282"/>
      <c r="F406" s="282"/>
      <c r="G406" s="282"/>
    </row>
    <row r="407" customFormat="false" ht="20.25" hidden="false" customHeight="true" outlineLevel="0" collapsed="false">
      <c r="A407" s="280"/>
      <c r="B407" s="282"/>
      <c r="C407" s="282"/>
      <c r="D407" s="282"/>
      <c r="E407" s="282"/>
      <c r="F407" s="282"/>
      <c r="G407" s="282"/>
    </row>
    <row r="408" customFormat="false" ht="20.25" hidden="false" customHeight="true" outlineLevel="0" collapsed="false">
      <c r="A408" s="280"/>
      <c r="B408" s="282"/>
      <c r="C408" s="282"/>
      <c r="D408" s="282"/>
      <c r="E408" s="282"/>
      <c r="F408" s="282"/>
      <c r="G408" s="282"/>
    </row>
    <row r="409" customFormat="false" ht="20.25" hidden="false" customHeight="true" outlineLevel="0" collapsed="false">
      <c r="A409" s="280"/>
      <c r="B409" s="282"/>
      <c r="C409" s="282"/>
      <c r="D409" s="282"/>
      <c r="E409" s="282"/>
      <c r="F409" s="282"/>
      <c r="G409" s="282"/>
    </row>
    <row r="410" customFormat="false" ht="20.25" hidden="false" customHeight="true" outlineLevel="0" collapsed="false">
      <c r="A410" s="280"/>
      <c r="B410" s="282"/>
      <c r="C410" s="282"/>
      <c r="D410" s="282"/>
      <c r="E410" s="282"/>
      <c r="F410" s="282"/>
      <c r="G410" s="282"/>
    </row>
    <row r="411" customFormat="false" ht="20.25" hidden="false" customHeight="true" outlineLevel="0" collapsed="false">
      <c r="A411" s="280"/>
      <c r="B411" s="282"/>
      <c r="C411" s="282"/>
      <c r="D411" s="282"/>
      <c r="E411" s="282"/>
      <c r="F411" s="282"/>
      <c r="G411" s="282"/>
    </row>
    <row r="412" customFormat="false" ht="20.25" hidden="false" customHeight="true" outlineLevel="0" collapsed="false">
      <c r="A412" s="280"/>
      <c r="B412" s="282"/>
      <c r="C412" s="282"/>
      <c r="D412" s="282"/>
      <c r="E412" s="282"/>
      <c r="F412" s="282"/>
      <c r="G412" s="282"/>
    </row>
    <row r="413" customFormat="false" ht="20.25" hidden="false" customHeight="true" outlineLevel="0" collapsed="false">
      <c r="A413" s="280"/>
      <c r="B413" s="282"/>
      <c r="C413" s="282"/>
      <c r="D413" s="282"/>
      <c r="E413" s="282"/>
      <c r="F413" s="282"/>
      <c r="G413" s="282"/>
    </row>
    <row r="414" customFormat="false" ht="20.25" hidden="false" customHeight="true" outlineLevel="0" collapsed="false">
      <c r="A414" s="280"/>
      <c r="B414" s="282"/>
      <c r="C414" s="282"/>
      <c r="D414" s="282"/>
      <c r="E414" s="282"/>
      <c r="F414" s="282"/>
      <c r="G414" s="282"/>
    </row>
    <row r="415" customFormat="false" ht="20.25" hidden="false" customHeight="true" outlineLevel="0" collapsed="false">
      <c r="A415" s="280"/>
      <c r="B415" s="282"/>
      <c r="C415" s="282"/>
      <c r="D415" s="282"/>
      <c r="E415" s="282"/>
      <c r="F415" s="282"/>
      <c r="G415" s="282"/>
    </row>
    <row r="416" customFormat="false" ht="20.25" hidden="false" customHeight="true" outlineLevel="0" collapsed="false">
      <c r="A416" s="280"/>
      <c r="B416" s="282"/>
      <c r="C416" s="282"/>
      <c r="D416" s="282"/>
      <c r="E416" s="282"/>
      <c r="F416" s="282"/>
      <c r="G416" s="282"/>
    </row>
    <row r="417" customFormat="false" ht="20.25" hidden="false" customHeight="true" outlineLevel="0" collapsed="false">
      <c r="A417" s="280"/>
      <c r="B417" s="282"/>
      <c r="C417" s="282"/>
      <c r="D417" s="282"/>
      <c r="E417" s="282"/>
      <c r="F417" s="282"/>
      <c r="G417" s="282"/>
    </row>
    <row r="418" customFormat="false" ht="20.25" hidden="false" customHeight="true" outlineLevel="0" collapsed="false">
      <c r="A418" s="280"/>
      <c r="B418" s="282"/>
      <c r="C418" s="282"/>
      <c r="D418" s="282"/>
      <c r="E418" s="282"/>
      <c r="F418" s="282"/>
      <c r="G418" s="282"/>
    </row>
    <row r="419" customFormat="false" ht="20.25" hidden="false" customHeight="true" outlineLevel="0" collapsed="false">
      <c r="A419" s="280"/>
      <c r="B419" s="282"/>
      <c r="C419" s="282"/>
      <c r="D419" s="282"/>
      <c r="E419" s="282"/>
      <c r="F419" s="282"/>
      <c r="G419" s="282"/>
    </row>
    <row r="420" customFormat="false" ht="20.25" hidden="false" customHeight="true" outlineLevel="0" collapsed="false">
      <c r="A420" s="280"/>
      <c r="B420" s="282"/>
      <c r="C420" s="282"/>
      <c r="D420" s="282"/>
      <c r="E420" s="282"/>
      <c r="F420" s="282"/>
      <c r="G420" s="282"/>
    </row>
    <row r="438" customFormat="false" ht="20.25" hidden="false" customHeight="true" outlineLevel="0" collapsed="false">
      <c r="A438" s="297"/>
      <c r="B438" s="298"/>
      <c r="C438" s="298"/>
      <c r="D438" s="298"/>
      <c r="E438" s="298"/>
      <c r="F438" s="298"/>
      <c r="G438" s="299"/>
    </row>
  </sheetData>
  <mergeCells count="9">
    <mergeCell ref="B3:G3"/>
    <mergeCell ref="B10:G10"/>
    <mergeCell ref="B11:G11"/>
    <mergeCell ref="B19:G19"/>
    <mergeCell ref="B31:G31"/>
    <mergeCell ref="B35:G35"/>
    <mergeCell ref="B36:G36"/>
    <mergeCell ref="B37:G37"/>
    <mergeCell ref="B38:G3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160" man="true" max="16383" min="0"/>
  </rowBreaks>
  <colBreaks count="1" manualBreakCount="1">
    <brk id="1" man="true" max="65535" min="0"/>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57"/>
  <sheetViews>
    <sheetView showFormulas="false" showGridLines="true" showRowColHeaders="true" showZeros="true" rightToLeft="false" tabSelected="false" showOutlineSymbols="true" defaultGridColor="true" view="pageBreakPreview" topLeftCell="A7" colorId="64" zoomScale="70" zoomScaleNormal="100" zoomScalePageLayoutView="70" workbookViewId="0">
      <selection pane="topLeft" activeCell="M14" activeCellId="0" sqref="M14"/>
    </sheetView>
  </sheetViews>
  <sheetFormatPr defaultColWidth="4.00390625" defaultRowHeight="15.75" customHeight="false" zeroHeight="false" outlineLevelRow="0" outlineLevelCol="0"/>
  <cols>
    <col collapsed="false" customWidth="true" hidden="false" outlineLevel="0" max="1" min="1" style="300" width="1.44"/>
    <col collapsed="false" customWidth="true" hidden="false" outlineLevel="0" max="12" min="2" style="300" width="3.22"/>
    <col collapsed="false" customWidth="true" hidden="false" outlineLevel="0" max="13" min="13" style="300" width="13"/>
    <col collapsed="false" customWidth="true" hidden="false" outlineLevel="0" max="14" min="14" style="300" width="4.11"/>
    <col collapsed="false" customWidth="true" hidden="false" outlineLevel="0" max="32" min="15" style="300" width="3.22"/>
    <col collapsed="false" customWidth="true" hidden="false" outlineLevel="0" max="33" min="33" style="300" width="1.44"/>
    <col collapsed="false" customWidth="true" hidden="false" outlineLevel="0" max="36" min="34" style="300" width="3.22"/>
    <col collapsed="false" customWidth="false" hidden="false" outlineLevel="0" max="16384" min="37" style="300" width="4"/>
  </cols>
  <sheetData>
    <row r="1" customFormat="false" ht="17.35" hidden="false" customHeight="false" outlineLevel="0" collapsed="false"/>
    <row r="2" customFormat="false" ht="17.35" hidden="false" customHeight="false" outlineLevel="0" collapsed="false"/>
    <row r="3" customFormat="false" ht="17.35" hidden="false" customHeight="false" outlineLevel="0" collapsed="false"/>
    <row r="4" customFormat="false" ht="17.35" hidden="false" customHeight="false" outlineLevel="0" collapsed="false">
      <c r="X4" s="301" t="s">
        <v>255</v>
      </c>
      <c r="Y4" s="301"/>
      <c r="Z4" s="301"/>
      <c r="AA4" s="301"/>
      <c r="AB4" s="301"/>
      <c r="AC4" s="301"/>
    </row>
    <row r="5" customFormat="false" ht="17.35" hidden="false" customHeight="false" outlineLevel="0" collapsed="false">
      <c r="B5" s="301"/>
      <c r="C5" s="301" t="s">
        <v>256</v>
      </c>
      <c r="D5" s="301"/>
      <c r="E5" s="301"/>
      <c r="F5" s="301"/>
      <c r="G5" s="301"/>
      <c r="H5" s="301"/>
      <c r="I5" s="301"/>
      <c r="J5" s="301"/>
    </row>
    <row r="6" customFormat="false" ht="17.35" hidden="false" customHeight="false" outlineLevel="0" collapsed="false"/>
    <row r="7" customFormat="false" ht="17.35" hidden="false" customHeight="false" outlineLevel="0" collapsed="false">
      <c r="U7" s="300" t="s">
        <v>257</v>
      </c>
    </row>
    <row r="8" customFormat="false" ht="17.35" hidden="false" customHeight="false" outlineLevel="0" collapsed="false"/>
    <row r="9" customFormat="false" ht="20.25" hidden="false" customHeight="true" outlineLevel="0" collapsed="false">
      <c r="C9" s="302" t="s">
        <v>258</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3"/>
      <c r="AF9" s="304"/>
    </row>
    <row r="10" customFormat="false" ht="33" hidden="false" customHeight="true" outlineLevel="0" collapsed="false">
      <c r="B10" s="304"/>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3"/>
      <c r="AF10" s="304"/>
    </row>
    <row r="11" customFormat="false" ht="17.35" hidden="false" customHeight="false" outlineLevel="0" collapsed="false">
      <c r="B11" s="305"/>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3"/>
    </row>
    <row r="12" customFormat="false" ht="17.35" hidden="false" customHeight="false" outlineLevel="0" collapsed="false">
      <c r="A12" s="300" t="s">
        <v>259</v>
      </c>
    </row>
    <row r="13" customFormat="false" ht="17.35" hidden="false" customHeight="false" outlineLevel="0" collapsed="false"/>
    <row r="14" customFormat="false" ht="36" hidden="false" customHeight="true" outlineLevel="0" collapsed="false">
      <c r="R14" s="306" t="s">
        <v>260</v>
      </c>
      <c r="S14" s="306"/>
      <c r="T14" s="306"/>
      <c r="U14" s="306"/>
      <c r="V14" s="306"/>
      <c r="W14" s="307" t="n">
        <v>40</v>
      </c>
      <c r="X14" s="307"/>
      <c r="Y14" s="307"/>
      <c r="Z14" s="307"/>
      <c r="AA14" s="307"/>
      <c r="AB14" s="307"/>
      <c r="AC14" s="307"/>
      <c r="AD14" s="307"/>
      <c r="AE14" s="307"/>
      <c r="AF14" s="307"/>
    </row>
    <row r="15" customFormat="false" ht="13.5" hidden="false" customHeight="true" outlineLevel="0" collapsed="false"/>
    <row r="16" s="308" customFormat="true" ht="34.5" hidden="false" customHeight="true" outlineLevel="0" collapsed="false">
      <c r="B16" s="306" t="s">
        <v>261</v>
      </c>
      <c r="C16" s="306"/>
      <c r="D16" s="306"/>
      <c r="E16" s="306"/>
      <c r="F16" s="306"/>
      <c r="G16" s="306"/>
      <c r="H16" s="306"/>
      <c r="I16" s="306"/>
      <c r="J16" s="306"/>
      <c r="K16" s="306"/>
      <c r="L16" s="306"/>
      <c r="M16" s="309" t="s">
        <v>262</v>
      </c>
      <c r="N16" s="309"/>
      <c r="O16" s="306" t="s">
        <v>263</v>
      </c>
      <c r="P16" s="306"/>
      <c r="Q16" s="306"/>
      <c r="R16" s="306"/>
      <c r="S16" s="306"/>
      <c r="T16" s="306"/>
      <c r="U16" s="306"/>
      <c r="V16" s="306"/>
      <c r="W16" s="306"/>
      <c r="X16" s="306"/>
      <c r="Y16" s="306"/>
      <c r="Z16" s="306"/>
      <c r="AA16" s="306"/>
      <c r="AB16" s="306"/>
      <c r="AC16" s="306"/>
      <c r="AD16" s="306"/>
      <c r="AE16" s="306"/>
      <c r="AF16" s="306"/>
    </row>
    <row r="17" s="308" customFormat="true" ht="19.5" hidden="false" customHeight="true" outlineLevel="0" collapsed="false">
      <c r="B17" s="310" t="s">
        <v>111</v>
      </c>
      <c r="C17" s="310"/>
      <c r="D17" s="310"/>
      <c r="E17" s="310"/>
      <c r="F17" s="310"/>
      <c r="G17" s="310"/>
      <c r="H17" s="310"/>
      <c r="I17" s="310"/>
      <c r="J17" s="310"/>
      <c r="K17" s="310"/>
      <c r="L17" s="310"/>
      <c r="M17" s="311"/>
      <c r="N17" s="312" t="s">
        <v>264</v>
      </c>
      <c r="O17" s="313"/>
      <c r="P17" s="313"/>
      <c r="Q17" s="313"/>
      <c r="R17" s="313"/>
      <c r="S17" s="313"/>
      <c r="T17" s="313"/>
      <c r="U17" s="313"/>
      <c r="V17" s="313"/>
      <c r="W17" s="313"/>
      <c r="X17" s="313"/>
      <c r="Y17" s="313"/>
      <c r="Z17" s="313"/>
      <c r="AA17" s="313"/>
      <c r="AB17" s="313"/>
      <c r="AC17" s="313"/>
      <c r="AD17" s="313"/>
      <c r="AE17" s="313"/>
      <c r="AF17" s="313"/>
    </row>
    <row r="18" s="308" customFormat="true" ht="19.5" hidden="false" customHeight="true" outlineLevel="0" collapsed="false">
      <c r="B18" s="310"/>
      <c r="C18" s="310"/>
      <c r="D18" s="310"/>
      <c r="E18" s="310"/>
      <c r="F18" s="310"/>
      <c r="G18" s="310"/>
      <c r="H18" s="310"/>
      <c r="I18" s="310"/>
      <c r="J18" s="310"/>
      <c r="K18" s="310"/>
      <c r="L18" s="310"/>
      <c r="M18" s="314"/>
      <c r="N18" s="315" t="s">
        <v>264</v>
      </c>
      <c r="O18" s="314"/>
      <c r="P18" s="316"/>
      <c r="Q18" s="316"/>
      <c r="R18" s="316"/>
      <c r="S18" s="316"/>
      <c r="T18" s="316"/>
      <c r="U18" s="316"/>
      <c r="V18" s="316"/>
      <c r="W18" s="316"/>
      <c r="X18" s="316"/>
      <c r="Y18" s="316"/>
      <c r="Z18" s="316"/>
      <c r="AA18" s="316"/>
      <c r="AB18" s="316"/>
      <c r="AC18" s="316"/>
      <c r="AD18" s="316"/>
      <c r="AE18" s="316"/>
      <c r="AF18" s="315"/>
    </row>
    <row r="19" s="308" customFormat="true" ht="19.5" hidden="false" customHeight="true" outlineLevel="0" collapsed="false">
      <c r="B19" s="310"/>
      <c r="C19" s="310"/>
      <c r="D19" s="310"/>
      <c r="E19" s="310"/>
      <c r="F19" s="310"/>
      <c r="G19" s="310"/>
      <c r="H19" s="310"/>
      <c r="I19" s="310"/>
      <c r="J19" s="310"/>
      <c r="K19" s="310"/>
      <c r="L19" s="310"/>
      <c r="M19" s="314"/>
      <c r="N19" s="315" t="s">
        <v>264</v>
      </c>
      <c r="O19" s="314"/>
      <c r="P19" s="316"/>
      <c r="Q19" s="316"/>
      <c r="R19" s="316"/>
      <c r="S19" s="316"/>
      <c r="T19" s="316"/>
      <c r="U19" s="316"/>
      <c r="V19" s="316"/>
      <c r="W19" s="316"/>
      <c r="X19" s="316"/>
      <c r="Y19" s="316"/>
      <c r="Z19" s="316"/>
      <c r="AA19" s="316"/>
      <c r="AB19" s="316"/>
      <c r="AC19" s="316"/>
      <c r="AD19" s="316"/>
      <c r="AE19" s="316"/>
      <c r="AF19" s="315"/>
    </row>
    <row r="20" s="308" customFormat="true" ht="19.5" hidden="false" customHeight="true" outlineLevel="0" collapsed="false">
      <c r="B20" s="310" t="s">
        <v>117</v>
      </c>
      <c r="C20" s="310"/>
      <c r="D20" s="310"/>
      <c r="E20" s="310"/>
      <c r="F20" s="310"/>
      <c r="G20" s="310"/>
      <c r="H20" s="310"/>
      <c r="I20" s="310"/>
      <c r="J20" s="310"/>
      <c r="K20" s="310"/>
      <c r="L20" s="310"/>
      <c r="M20" s="314"/>
      <c r="N20" s="316" t="s">
        <v>264</v>
      </c>
      <c r="O20" s="314"/>
      <c r="P20" s="316"/>
      <c r="Q20" s="316"/>
      <c r="R20" s="316"/>
      <c r="S20" s="316"/>
      <c r="T20" s="316"/>
      <c r="U20" s="316"/>
      <c r="V20" s="316"/>
      <c r="W20" s="316"/>
      <c r="X20" s="316"/>
      <c r="Y20" s="316"/>
      <c r="Z20" s="316"/>
      <c r="AA20" s="316"/>
      <c r="AB20" s="316"/>
      <c r="AC20" s="316"/>
      <c r="AD20" s="316"/>
      <c r="AE20" s="316"/>
      <c r="AF20" s="315"/>
    </row>
    <row r="21" s="308" customFormat="true" ht="19.5" hidden="false" customHeight="true" outlineLevel="0" collapsed="false">
      <c r="B21" s="310"/>
      <c r="C21" s="310"/>
      <c r="D21" s="310"/>
      <c r="E21" s="310"/>
      <c r="F21" s="310"/>
      <c r="G21" s="310"/>
      <c r="H21" s="310"/>
      <c r="I21" s="310"/>
      <c r="J21" s="310"/>
      <c r="K21" s="310"/>
      <c r="L21" s="310"/>
      <c r="M21" s="314"/>
      <c r="N21" s="316" t="s">
        <v>264</v>
      </c>
      <c r="O21" s="314"/>
      <c r="P21" s="316"/>
      <c r="Q21" s="316"/>
      <c r="R21" s="316"/>
      <c r="S21" s="316"/>
      <c r="T21" s="316"/>
      <c r="U21" s="316"/>
      <c r="V21" s="316"/>
      <c r="W21" s="316"/>
      <c r="X21" s="316"/>
      <c r="Y21" s="316"/>
      <c r="Z21" s="316"/>
      <c r="AA21" s="316"/>
      <c r="AB21" s="316"/>
      <c r="AC21" s="316"/>
      <c r="AD21" s="316"/>
      <c r="AE21" s="316"/>
      <c r="AF21" s="315"/>
    </row>
    <row r="22" s="308" customFormat="true" ht="19.5" hidden="false" customHeight="true" outlineLevel="0" collapsed="false">
      <c r="B22" s="310"/>
      <c r="C22" s="310"/>
      <c r="D22" s="310"/>
      <c r="E22" s="310"/>
      <c r="F22" s="310"/>
      <c r="G22" s="310"/>
      <c r="H22" s="310"/>
      <c r="I22" s="310"/>
      <c r="J22" s="310"/>
      <c r="K22" s="310"/>
      <c r="L22" s="310"/>
      <c r="N22" s="317" t="s">
        <v>264</v>
      </c>
      <c r="O22" s="314"/>
      <c r="P22" s="316"/>
      <c r="Q22" s="316"/>
      <c r="R22" s="316"/>
      <c r="S22" s="316"/>
      <c r="T22" s="316"/>
      <c r="U22" s="316"/>
      <c r="V22" s="316"/>
      <c r="W22" s="316"/>
      <c r="X22" s="316"/>
      <c r="Y22" s="316"/>
      <c r="Z22" s="316"/>
      <c r="AA22" s="316"/>
      <c r="AB22" s="316"/>
      <c r="AC22" s="316"/>
      <c r="AD22" s="316"/>
      <c r="AE22" s="316"/>
      <c r="AF22" s="315"/>
    </row>
    <row r="23" s="308" customFormat="true" ht="19.5" hidden="false" customHeight="true" outlineLevel="0" collapsed="false">
      <c r="B23" s="310" t="s">
        <v>119</v>
      </c>
      <c r="C23" s="310"/>
      <c r="D23" s="310"/>
      <c r="E23" s="310"/>
      <c r="F23" s="310"/>
      <c r="G23" s="310"/>
      <c r="H23" s="310"/>
      <c r="I23" s="310"/>
      <c r="J23" s="310"/>
      <c r="K23" s="310"/>
      <c r="L23" s="310"/>
      <c r="M23" s="314"/>
      <c r="N23" s="316" t="s">
        <v>264</v>
      </c>
      <c r="O23" s="314"/>
      <c r="P23" s="316"/>
      <c r="Q23" s="316"/>
      <c r="R23" s="316"/>
      <c r="S23" s="316"/>
      <c r="T23" s="316"/>
      <c r="U23" s="316"/>
      <c r="V23" s="316"/>
      <c r="W23" s="316"/>
      <c r="X23" s="316"/>
      <c r="Y23" s="316"/>
      <c r="Z23" s="316"/>
      <c r="AA23" s="316"/>
      <c r="AB23" s="316"/>
      <c r="AC23" s="316"/>
      <c r="AD23" s="316"/>
      <c r="AE23" s="316"/>
      <c r="AF23" s="315"/>
    </row>
    <row r="24" s="308" customFormat="true" ht="19.5" hidden="false" customHeight="true" outlineLevel="0" collapsed="false">
      <c r="B24" s="310"/>
      <c r="C24" s="310"/>
      <c r="D24" s="310"/>
      <c r="E24" s="310"/>
      <c r="F24" s="310"/>
      <c r="G24" s="310"/>
      <c r="H24" s="310"/>
      <c r="I24" s="310"/>
      <c r="J24" s="310"/>
      <c r="K24" s="310"/>
      <c r="L24" s="310"/>
      <c r="M24" s="314"/>
      <c r="N24" s="316" t="s">
        <v>264</v>
      </c>
      <c r="O24" s="314"/>
      <c r="P24" s="316"/>
      <c r="Q24" s="316"/>
      <c r="R24" s="316"/>
      <c r="S24" s="316"/>
      <c r="T24" s="316"/>
      <c r="U24" s="316"/>
      <c r="V24" s="316"/>
      <c r="W24" s="316"/>
      <c r="X24" s="316"/>
      <c r="Y24" s="316"/>
      <c r="Z24" s="316"/>
      <c r="AA24" s="316"/>
      <c r="AB24" s="316"/>
      <c r="AC24" s="316"/>
      <c r="AD24" s="316"/>
      <c r="AE24" s="316"/>
      <c r="AF24" s="315"/>
    </row>
    <row r="25" s="308" customFormat="true" ht="19.5" hidden="false" customHeight="true" outlineLevel="0" collapsed="false">
      <c r="B25" s="310"/>
      <c r="C25" s="310"/>
      <c r="D25" s="310"/>
      <c r="E25" s="310"/>
      <c r="F25" s="310"/>
      <c r="G25" s="310"/>
      <c r="H25" s="310"/>
      <c r="I25" s="310"/>
      <c r="J25" s="310"/>
      <c r="K25" s="310"/>
      <c r="L25" s="310"/>
      <c r="N25" s="317" t="s">
        <v>264</v>
      </c>
      <c r="O25" s="314"/>
      <c r="P25" s="316"/>
      <c r="Q25" s="316"/>
      <c r="R25" s="316"/>
      <c r="S25" s="316"/>
      <c r="T25" s="316"/>
      <c r="U25" s="316"/>
      <c r="V25" s="316"/>
      <c r="W25" s="316"/>
      <c r="X25" s="316"/>
      <c r="Y25" s="316"/>
      <c r="Z25" s="316"/>
      <c r="AA25" s="316"/>
      <c r="AB25" s="316"/>
      <c r="AC25" s="316"/>
      <c r="AD25" s="316"/>
      <c r="AE25" s="316"/>
      <c r="AF25" s="315"/>
    </row>
    <row r="26" s="308" customFormat="true" ht="19.5" hidden="false" customHeight="true" outlineLevel="0" collapsed="false">
      <c r="B26" s="310" t="s">
        <v>120</v>
      </c>
      <c r="C26" s="310"/>
      <c r="D26" s="310"/>
      <c r="E26" s="310"/>
      <c r="F26" s="310"/>
      <c r="G26" s="310"/>
      <c r="H26" s="310"/>
      <c r="I26" s="310"/>
      <c r="J26" s="310"/>
      <c r="K26" s="310"/>
      <c r="L26" s="310"/>
      <c r="M26" s="314"/>
      <c r="N26" s="315" t="s">
        <v>264</v>
      </c>
      <c r="O26" s="314"/>
      <c r="P26" s="316"/>
      <c r="Q26" s="316"/>
      <c r="R26" s="316"/>
      <c r="S26" s="316"/>
      <c r="T26" s="316"/>
      <c r="U26" s="316"/>
      <c r="V26" s="316"/>
      <c r="W26" s="316"/>
      <c r="X26" s="316"/>
      <c r="Y26" s="316"/>
      <c r="Z26" s="316"/>
      <c r="AA26" s="316"/>
      <c r="AB26" s="316"/>
      <c r="AC26" s="316"/>
      <c r="AD26" s="316"/>
      <c r="AE26" s="316"/>
      <c r="AF26" s="315"/>
    </row>
    <row r="27" s="308" customFormat="true" ht="19.5" hidden="false" customHeight="true" outlineLevel="0" collapsed="false">
      <c r="B27" s="310"/>
      <c r="C27" s="310"/>
      <c r="D27" s="310"/>
      <c r="E27" s="310"/>
      <c r="F27" s="310"/>
      <c r="G27" s="310"/>
      <c r="H27" s="310"/>
      <c r="I27" s="310"/>
      <c r="J27" s="310"/>
      <c r="K27" s="310"/>
      <c r="L27" s="310"/>
      <c r="M27" s="314"/>
      <c r="N27" s="315" t="s">
        <v>264</v>
      </c>
      <c r="O27" s="314"/>
      <c r="P27" s="316"/>
      <c r="Q27" s="316"/>
      <c r="R27" s="316"/>
      <c r="S27" s="316"/>
      <c r="T27" s="316"/>
      <c r="U27" s="316"/>
      <c r="V27" s="316"/>
      <c r="W27" s="316"/>
      <c r="X27" s="316"/>
      <c r="Y27" s="316"/>
      <c r="Z27" s="316"/>
      <c r="AA27" s="316"/>
      <c r="AB27" s="316"/>
      <c r="AC27" s="316"/>
      <c r="AD27" s="316"/>
      <c r="AE27" s="316"/>
      <c r="AF27" s="315"/>
    </row>
    <row r="28" s="308" customFormat="true" ht="19.5" hidden="false" customHeight="true" outlineLevel="0" collapsed="false">
      <c r="B28" s="310"/>
      <c r="C28" s="310"/>
      <c r="D28" s="310"/>
      <c r="E28" s="310"/>
      <c r="F28" s="310"/>
      <c r="G28" s="310"/>
      <c r="H28" s="310"/>
      <c r="I28" s="310"/>
      <c r="J28" s="310"/>
      <c r="K28" s="310"/>
      <c r="L28" s="310"/>
      <c r="M28" s="314"/>
      <c r="N28" s="315" t="s">
        <v>264</v>
      </c>
      <c r="O28" s="314"/>
      <c r="P28" s="316"/>
      <c r="Q28" s="316"/>
      <c r="R28" s="316"/>
      <c r="S28" s="316"/>
      <c r="T28" s="316"/>
      <c r="U28" s="316"/>
      <c r="V28" s="316"/>
      <c r="W28" s="316"/>
      <c r="X28" s="316"/>
      <c r="Y28" s="316"/>
      <c r="Z28" s="316"/>
      <c r="AA28" s="316"/>
      <c r="AB28" s="316"/>
      <c r="AC28" s="316"/>
      <c r="AD28" s="316"/>
      <c r="AE28" s="316"/>
      <c r="AF28" s="315"/>
    </row>
    <row r="29" s="308" customFormat="true" ht="19.5" hidden="false" customHeight="true" outlineLevel="0" collapsed="false">
      <c r="B29" s="310" t="s">
        <v>121</v>
      </c>
      <c r="C29" s="310"/>
      <c r="D29" s="310"/>
      <c r="E29" s="310"/>
      <c r="F29" s="310"/>
      <c r="G29" s="310"/>
      <c r="H29" s="310"/>
      <c r="I29" s="310"/>
      <c r="J29" s="310"/>
      <c r="K29" s="310"/>
      <c r="L29" s="310"/>
      <c r="M29" s="314"/>
      <c r="N29" s="315" t="s">
        <v>264</v>
      </c>
      <c r="O29" s="314"/>
      <c r="P29" s="316"/>
      <c r="Q29" s="316"/>
      <c r="R29" s="316"/>
      <c r="S29" s="316"/>
      <c r="T29" s="316"/>
      <c r="U29" s="316"/>
      <c r="V29" s="316"/>
      <c r="W29" s="316"/>
      <c r="X29" s="316"/>
      <c r="Y29" s="316"/>
      <c r="Z29" s="316"/>
      <c r="AA29" s="316"/>
      <c r="AB29" s="316"/>
      <c r="AC29" s="316"/>
      <c r="AD29" s="316"/>
      <c r="AE29" s="316"/>
      <c r="AF29" s="315"/>
    </row>
    <row r="30" s="308" customFormat="true" ht="19.5" hidden="false" customHeight="true" outlineLevel="0" collapsed="false">
      <c r="B30" s="310"/>
      <c r="C30" s="310"/>
      <c r="D30" s="310"/>
      <c r="E30" s="310"/>
      <c r="F30" s="310"/>
      <c r="G30" s="310"/>
      <c r="H30" s="310"/>
      <c r="I30" s="310"/>
      <c r="J30" s="310"/>
      <c r="K30" s="310"/>
      <c r="L30" s="310"/>
      <c r="M30" s="314"/>
      <c r="N30" s="315" t="s">
        <v>264</v>
      </c>
      <c r="O30" s="314"/>
      <c r="P30" s="316"/>
      <c r="Q30" s="316"/>
      <c r="R30" s="316"/>
      <c r="S30" s="316"/>
      <c r="T30" s="316"/>
      <c r="U30" s="316"/>
      <c r="V30" s="316"/>
      <c r="W30" s="316"/>
      <c r="X30" s="316"/>
      <c r="Y30" s="316"/>
      <c r="Z30" s="316"/>
      <c r="AA30" s="316"/>
      <c r="AB30" s="316"/>
      <c r="AC30" s="316"/>
      <c r="AD30" s="316"/>
      <c r="AE30" s="316"/>
      <c r="AF30" s="315"/>
    </row>
    <row r="31" s="308" customFormat="true" ht="19.5" hidden="false" customHeight="true" outlineLevel="0" collapsed="false">
      <c r="B31" s="310"/>
      <c r="C31" s="310"/>
      <c r="D31" s="310"/>
      <c r="E31" s="310"/>
      <c r="F31" s="310"/>
      <c r="G31" s="310"/>
      <c r="H31" s="310"/>
      <c r="I31" s="310"/>
      <c r="J31" s="310"/>
      <c r="K31" s="310"/>
      <c r="L31" s="310"/>
      <c r="M31" s="314"/>
      <c r="N31" s="315" t="s">
        <v>264</v>
      </c>
      <c r="O31" s="314"/>
      <c r="P31" s="316"/>
      <c r="Q31" s="316"/>
      <c r="R31" s="316"/>
      <c r="S31" s="316"/>
      <c r="T31" s="316"/>
      <c r="U31" s="316"/>
      <c r="V31" s="316"/>
      <c r="W31" s="316"/>
      <c r="X31" s="316"/>
      <c r="Y31" s="316"/>
      <c r="Z31" s="316"/>
      <c r="AA31" s="316"/>
      <c r="AB31" s="316"/>
      <c r="AC31" s="316"/>
      <c r="AD31" s="316"/>
      <c r="AE31" s="316"/>
      <c r="AF31" s="315"/>
    </row>
    <row r="32" s="308" customFormat="true" ht="19.5" hidden="false" customHeight="true" outlineLevel="0" collapsed="false">
      <c r="B32" s="310" t="s">
        <v>265</v>
      </c>
      <c r="C32" s="310"/>
      <c r="D32" s="310"/>
      <c r="E32" s="310"/>
      <c r="F32" s="310"/>
      <c r="G32" s="310"/>
      <c r="H32" s="310"/>
      <c r="I32" s="310"/>
      <c r="J32" s="310"/>
      <c r="K32" s="310"/>
      <c r="L32" s="310"/>
      <c r="M32" s="314"/>
      <c r="N32" s="315" t="s">
        <v>264</v>
      </c>
      <c r="O32" s="314"/>
      <c r="P32" s="316"/>
      <c r="Q32" s="316"/>
      <c r="R32" s="316"/>
      <c r="S32" s="316"/>
      <c r="T32" s="316"/>
      <c r="U32" s="316"/>
      <c r="V32" s="316"/>
      <c r="W32" s="316"/>
      <c r="X32" s="316"/>
      <c r="Y32" s="316"/>
      <c r="Z32" s="316"/>
      <c r="AA32" s="316"/>
      <c r="AB32" s="316"/>
      <c r="AC32" s="316"/>
      <c r="AD32" s="316"/>
      <c r="AE32" s="316"/>
      <c r="AF32" s="315"/>
    </row>
    <row r="33" s="308" customFormat="true" ht="19.5" hidden="false" customHeight="true" outlineLevel="0" collapsed="false">
      <c r="B33" s="310"/>
      <c r="C33" s="310"/>
      <c r="D33" s="310"/>
      <c r="E33" s="310"/>
      <c r="F33" s="310"/>
      <c r="G33" s="310"/>
      <c r="H33" s="310"/>
      <c r="I33" s="310"/>
      <c r="J33" s="310"/>
      <c r="K33" s="310"/>
      <c r="L33" s="310"/>
      <c r="M33" s="314"/>
      <c r="N33" s="315" t="s">
        <v>264</v>
      </c>
      <c r="O33" s="314"/>
      <c r="P33" s="316"/>
      <c r="Q33" s="316"/>
      <c r="R33" s="316"/>
      <c r="S33" s="316"/>
      <c r="T33" s="316"/>
      <c r="U33" s="316"/>
      <c r="V33" s="316"/>
      <c r="W33" s="316"/>
      <c r="X33" s="316"/>
      <c r="Y33" s="316"/>
      <c r="Z33" s="316"/>
      <c r="AA33" s="316"/>
      <c r="AB33" s="316"/>
      <c r="AC33" s="316"/>
      <c r="AD33" s="316"/>
      <c r="AE33" s="316"/>
      <c r="AF33" s="315"/>
    </row>
    <row r="34" s="308" customFormat="true" ht="19.5" hidden="false" customHeight="true" outlineLevel="0" collapsed="false">
      <c r="B34" s="310"/>
      <c r="C34" s="310"/>
      <c r="D34" s="310"/>
      <c r="E34" s="310"/>
      <c r="F34" s="310"/>
      <c r="G34" s="310"/>
      <c r="H34" s="310"/>
      <c r="I34" s="310"/>
      <c r="J34" s="310"/>
      <c r="K34" s="310"/>
      <c r="L34" s="310"/>
      <c r="M34" s="314"/>
      <c r="N34" s="315" t="s">
        <v>264</v>
      </c>
      <c r="O34" s="314"/>
      <c r="P34" s="316"/>
      <c r="Q34" s="316"/>
      <c r="R34" s="316"/>
      <c r="S34" s="316"/>
      <c r="T34" s="316"/>
      <c r="U34" s="316"/>
      <c r="V34" s="316"/>
      <c r="W34" s="316"/>
      <c r="X34" s="316"/>
      <c r="Y34" s="316"/>
      <c r="Z34" s="316"/>
      <c r="AA34" s="316"/>
      <c r="AB34" s="316"/>
      <c r="AC34" s="316"/>
      <c r="AD34" s="316"/>
      <c r="AE34" s="316"/>
      <c r="AF34" s="315"/>
    </row>
    <row r="35" s="308" customFormat="true" ht="19.5" hidden="false" customHeight="true" outlineLevel="0" collapsed="false">
      <c r="B35" s="310" t="s">
        <v>266</v>
      </c>
      <c r="C35" s="310"/>
      <c r="D35" s="310"/>
      <c r="E35" s="310"/>
      <c r="F35" s="310"/>
      <c r="G35" s="310"/>
      <c r="H35" s="310"/>
      <c r="I35" s="310"/>
      <c r="J35" s="310"/>
      <c r="K35" s="310"/>
      <c r="L35" s="310"/>
      <c r="M35" s="318"/>
      <c r="N35" s="316" t="s">
        <v>264</v>
      </c>
      <c r="O35" s="314"/>
      <c r="P35" s="316"/>
      <c r="Q35" s="316"/>
      <c r="R35" s="316"/>
      <c r="S35" s="316"/>
      <c r="T35" s="316"/>
      <c r="U35" s="316"/>
      <c r="V35" s="316"/>
      <c r="W35" s="316"/>
      <c r="X35" s="316"/>
      <c r="Y35" s="316"/>
      <c r="Z35" s="316"/>
      <c r="AA35" s="316"/>
      <c r="AB35" s="316"/>
      <c r="AC35" s="316"/>
      <c r="AD35" s="316"/>
      <c r="AE35" s="316"/>
      <c r="AF35" s="315"/>
    </row>
    <row r="36" s="308" customFormat="true" ht="19.5" hidden="false" customHeight="true" outlineLevel="0" collapsed="false">
      <c r="B36" s="310"/>
      <c r="C36" s="310"/>
      <c r="D36" s="310"/>
      <c r="E36" s="310"/>
      <c r="F36" s="310"/>
      <c r="G36" s="310"/>
      <c r="H36" s="310"/>
      <c r="I36" s="310"/>
      <c r="J36" s="310"/>
      <c r="K36" s="310"/>
      <c r="L36" s="310"/>
      <c r="M36" s="318"/>
      <c r="N36" s="316" t="s">
        <v>264</v>
      </c>
      <c r="O36" s="314"/>
      <c r="P36" s="316"/>
      <c r="Q36" s="316"/>
      <c r="R36" s="316"/>
      <c r="S36" s="316"/>
      <c r="T36" s="316"/>
      <c r="U36" s="316"/>
      <c r="V36" s="316"/>
      <c r="W36" s="316"/>
      <c r="X36" s="316"/>
      <c r="Y36" s="316"/>
      <c r="Z36" s="316"/>
      <c r="AA36" s="316"/>
      <c r="AB36" s="316"/>
      <c r="AC36" s="316"/>
      <c r="AD36" s="316"/>
      <c r="AE36" s="316"/>
      <c r="AF36" s="315"/>
    </row>
    <row r="37" s="308" customFormat="true" ht="19.5" hidden="false" customHeight="true" outlineLevel="0" collapsed="false">
      <c r="B37" s="310"/>
      <c r="C37" s="310"/>
      <c r="D37" s="310"/>
      <c r="E37" s="310"/>
      <c r="F37" s="310"/>
      <c r="G37" s="310"/>
      <c r="H37" s="310"/>
      <c r="I37" s="310"/>
      <c r="J37" s="310"/>
      <c r="K37" s="310"/>
      <c r="L37" s="310"/>
      <c r="M37" s="314"/>
      <c r="N37" s="317" t="s">
        <v>264</v>
      </c>
      <c r="O37" s="319"/>
      <c r="P37" s="317"/>
      <c r="Q37" s="317"/>
      <c r="R37" s="317"/>
      <c r="S37" s="317"/>
      <c r="T37" s="317"/>
      <c r="U37" s="317"/>
      <c r="V37" s="317"/>
      <c r="W37" s="317"/>
      <c r="X37" s="317"/>
      <c r="Y37" s="317"/>
      <c r="Z37" s="317"/>
      <c r="AA37" s="317"/>
      <c r="AB37" s="317"/>
      <c r="AC37" s="317"/>
      <c r="AD37" s="317"/>
      <c r="AE37" s="317"/>
      <c r="AF37" s="312"/>
    </row>
    <row r="38" s="308" customFormat="true" ht="19.5" hidden="false" customHeight="true" outlineLevel="0" collapsed="false">
      <c r="B38" s="310" t="s">
        <v>124</v>
      </c>
      <c r="C38" s="310"/>
      <c r="D38" s="310"/>
      <c r="E38" s="310"/>
      <c r="F38" s="310"/>
      <c r="G38" s="310"/>
      <c r="H38" s="310"/>
      <c r="I38" s="310"/>
      <c r="J38" s="310"/>
      <c r="K38" s="310"/>
      <c r="L38" s="310"/>
      <c r="M38" s="318"/>
      <c r="N38" s="316" t="s">
        <v>264</v>
      </c>
      <c r="O38" s="314"/>
      <c r="P38" s="316"/>
      <c r="Q38" s="316"/>
      <c r="R38" s="316"/>
      <c r="S38" s="316"/>
      <c r="T38" s="316"/>
      <c r="U38" s="316"/>
      <c r="V38" s="316"/>
      <c r="W38" s="316"/>
      <c r="X38" s="316"/>
      <c r="Y38" s="316"/>
      <c r="Z38" s="316"/>
      <c r="AA38" s="316"/>
      <c r="AB38" s="316"/>
      <c r="AC38" s="316"/>
      <c r="AD38" s="316"/>
      <c r="AE38" s="316"/>
      <c r="AF38" s="315"/>
    </row>
    <row r="39" s="308" customFormat="true" ht="19.5" hidden="false" customHeight="true" outlineLevel="0" collapsed="false">
      <c r="B39" s="310"/>
      <c r="C39" s="310"/>
      <c r="D39" s="310"/>
      <c r="E39" s="310"/>
      <c r="F39" s="310"/>
      <c r="G39" s="310"/>
      <c r="H39" s="310"/>
      <c r="I39" s="310"/>
      <c r="J39" s="310"/>
      <c r="K39" s="310"/>
      <c r="L39" s="310"/>
      <c r="M39" s="318"/>
      <c r="N39" s="316" t="s">
        <v>264</v>
      </c>
      <c r="O39" s="314"/>
      <c r="P39" s="316"/>
      <c r="Q39" s="316"/>
      <c r="R39" s="316"/>
      <c r="S39" s="316"/>
      <c r="T39" s="316"/>
      <c r="U39" s="316"/>
      <c r="V39" s="316"/>
      <c r="W39" s="316"/>
      <c r="X39" s="316"/>
      <c r="Y39" s="316"/>
      <c r="Z39" s="316"/>
      <c r="AA39" s="316"/>
      <c r="AB39" s="316"/>
      <c r="AC39" s="316"/>
      <c r="AD39" s="316"/>
      <c r="AE39" s="316"/>
      <c r="AF39" s="315"/>
    </row>
    <row r="40" s="308" customFormat="true" ht="19.5" hidden="false" customHeight="true" outlineLevel="0" collapsed="false">
      <c r="B40" s="310"/>
      <c r="C40" s="310"/>
      <c r="D40" s="310"/>
      <c r="E40" s="310"/>
      <c r="F40" s="310"/>
      <c r="G40" s="310"/>
      <c r="H40" s="310"/>
      <c r="I40" s="310"/>
      <c r="J40" s="310"/>
      <c r="K40" s="310"/>
      <c r="L40" s="310"/>
      <c r="M40" s="314"/>
      <c r="N40" s="317" t="s">
        <v>264</v>
      </c>
      <c r="O40" s="319"/>
      <c r="P40" s="317"/>
      <c r="Q40" s="317"/>
      <c r="R40" s="317"/>
      <c r="S40" s="317"/>
      <c r="T40" s="317"/>
      <c r="U40" s="317"/>
      <c r="V40" s="317"/>
      <c r="W40" s="317"/>
      <c r="X40" s="317"/>
      <c r="Y40" s="317"/>
      <c r="Z40" s="317"/>
      <c r="AA40" s="317"/>
      <c r="AB40" s="317"/>
      <c r="AC40" s="317"/>
      <c r="AD40" s="317"/>
      <c r="AE40" s="317"/>
      <c r="AF40" s="312"/>
    </row>
    <row r="41" s="308" customFormat="true" ht="19.5" hidden="false" customHeight="true" outlineLevel="0" collapsed="false">
      <c r="B41" s="310" t="s">
        <v>125</v>
      </c>
      <c r="C41" s="310"/>
      <c r="D41" s="310"/>
      <c r="E41" s="310"/>
      <c r="F41" s="310"/>
      <c r="G41" s="310"/>
      <c r="H41" s="310"/>
      <c r="I41" s="310"/>
      <c r="J41" s="310"/>
      <c r="K41" s="310"/>
      <c r="L41" s="310"/>
      <c r="M41" s="318"/>
      <c r="N41" s="316" t="s">
        <v>264</v>
      </c>
      <c r="O41" s="314"/>
      <c r="P41" s="316"/>
      <c r="Q41" s="316"/>
      <c r="R41" s="316"/>
      <c r="S41" s="316"/>
      <c r="T41" s="316"/>
      <c r="U41" s="316"/>
      <c r="V41" s="316"/>
      <c r="W41" s="316"/>
      <c r="X41" s="316"/>
      <c r="Y41" s="316"/>
      <c r="Z41" s="316"/>
      <c r="AA41" s="316"/>
      <c r="AB41" s="316"/>
      <c r="AC41" s="316"/>
      <c r="AD41" s="316"/>
      <c r="AE41" s="316"/>
      <c r="AF41" s="315"/>
    </row>
    <row r="42" s="308" customFormat="true" ht="19.5" hidden="false" customHeight="true" outlineLevel="0" collapsed="false">
      <c r="B42" s="310"/>
      <c r="C42" s="310"/>
      <c r="D42" s="310"/>
      <c r="E42" s="310"/>
      <c r="F42" s="310"/>
      <c r="G42" s="310"/>
      <c r="H42" s="310"/>
      <c r="I42" s="310"/>
      <c r="J42" s="310"/>
      <c r="K42" s="310"/>
      <c r="L42" s="310"/>
      <c r="M42" s="318"/>
      <c r="N42" s="316" t="s">
        <v>264</v>
      </c>
      <c r="O42" s="314"/>
      <c r="P42" s="316"/>
      <c r="Q42" s="316"/>
      <c r="R42" s="316"/>
      <c r="S42" s="316"/>
      <c r="T42" s="316"/>
      <c r="U42" s="316"/>
      <c r="V42" s="316"/>
      <c r="W42" s="316"/>
      <c r="X42" s="316"/>
      <c r="Y42" s="316"/>
      <c r="Z42" s="316"/>
      <c r="AA42" s="316"/>
      <c r="AB42" s="316"/>
      <c r="AC42" s="316"/>
      <c r="AD42" s="316"/>
      <c r="AE42" s="316"/>
      <c r="AF42" s="315"/>
    </row>
    <row r="43" s="308" customFormat="true" ht="19.5" hidden="false" customHeight="true" outlineLevel="0" collapsed="false">
      <c r="B43" s="310"/>
      <c r="C43" s="310"/>
      <c r="D43" s="310"/>
      <c r="E43" s="310"/>
      <c r="F43" s="310"/>
      <c r="G43" s="310"/>
      <c r="H43" s="310"/>
      <c r="I43" s="310"/>
      <c r="J43" s="310"/>
      <c r="K43" s="310"/>
      <c r="L43" s="310"/>
      <c r="N43" s="317" t="s">
        <v>264</v>
      </c>
      <c r="O43" s="319"/>
      <c r="P43" s="317"/>
      <c r="Q43" s="317"/>
      <c r="R43" s="317"/>
      <c r="S43" s="317"/>
      <c r="T43" s="317"/>
      <c r="U43" s="317"/>
      <c r="V43" s="317"/>
      <c r="W43" s="317"/>
      <c r="X43" s="317"/>
      <c r="Y43" s="317"/>
      <c r="Z43" s="317"/>
      <c r="AA43" s="317"/>
      <c r="AB43" s="317"/>
      <c r="AC43" s="317"/>
      <c r="AD43" s="317"/>
      <c r="AE43" s="317"/>
      <c r="AF43" s="312"/>
    </row>
    <row r="44" s="308" customFormat="true" ht="19.5" hidden="false" customHeight="true" outlineLevel="0" collapsed="false">
      <c r="B44" s="320" t="s">
        <v>267</v>
      </c>
      <c r="C44" s="320"/>
      <c r="D44" s="320"/>
      <c r="E44" s="320"/>
      <c r="F44" s="320"/>
      <c r="G44" s="320"/>
      <c r="H44" s="320"/>
      <c r="I44" s="320"/>
      <c r="J44" s="320"/>
      <c r="K44" s="320"/>
      <c r="L44" s="320"/>
      <c r="M44" s="321"/>
      <c r="N44" s="322" t="s">
        <v>264</v>
      </c>
      <c r="O44" s="323"/>
      <c r="P44" s="323"/>
      <c r="Q44" s="323"/>
      <c r="R44" s="323"/>
      <c r="S44" s="323"/>
      <c r="T44" s="323"/>
      <c r="U44" s="323"/>
      <c r="V44" s="323"/>
      <c r="W44" s="323"/>
      <c r="X44" s="323"/>
      <c r="Y44" s="323"/>
      <c r="Z44" s="323"/>
      <c r="AA44" s="323"/>
      <c r="AB44" s="323"/>
      <c r="AC44" s="323"/>
      <c r="AD44" s="323"/>
      <c r="AE44" s="323"/>
      <c r="AF44" s="323"/>
    </row>
    <row r="45" s="308" customFormat="true" ht="19.5" hidden="false" customHeight="true" outlineLevel="0" collapsed="false">
      <c r="B45" s="320"/>
      <c r="C45" s="320"/>
      <c r="D45" s="320"/>
      <c r="E45" s="320"/>
      <c r="F45" s="320"/>
      <c r="G45" s="320"/>
      <c r="H45" s="320"/>
      <c r="I45" s="320"/>
      <c r="J45" s="320"/>
      <c r="K45" s="320"/>
      <c r="L45" s="320"/>
      <c r="M45" s="314"/>
      <c r="N45" s="315" t="s">
        <v>264</v>
      </c>
      <c r="O45" s="314"/>
      <c r="P45" s="316"/>
      <c r="Q45" s="316"/>
      <c r="R45" s="316"/>
      <c r="S45" s="316"/>
      <c r="T45" s="316"/>
      <c r="U45" s="316"/>
      <c r="V45" s="316"/>
      <c r="W45" s="316"/>
      <c r="X45" s="316"/>
      <c r="Y45" s="316"/>
      <c r="Z45" s="316"/>
      <c r="AA45" s="316"/>
      <c r="AB45" s="316"/>
      <c r="AC45" s="316"/>
      <c r="AD45" s="316"/>
      <c r="AE45" s="316"/>
      <c r="AF45" s="315"/>
    </row>
    <row r="46" s="308" customFormat="true" ht="19.5" hidden="false" customHeight="true" outlineLevel="0" collapsed="false">
      <c r="B46" s="320"/>
      <c r="C46" s="320"/>
      <c r="D46" s="320"/>
      <c r="E46" s="320"/>
      <c r="F46" s="320"/>
      <c r="G46" s="320"/>
      <c r="H46" s="320"/>
      <c r="I46" s="320"/>
      <c r="J46" s="320"/>
      <c r="K46" s="320"/>
      <c r="L46" s="320"/>
      <c r="M46" s="314"/>
      <c r="N46" s="315" t="s">
        <v>264</v>
      </c>
      <c r="O46" s="314"/>
      <c r="P46" s="316"/>
      <c r="Q46" s="316"/>
      <c r="R46" s="316"/>
      <c r="S46" s="316"/>
      <c r="T46" s="316"/>
      <c r="U46" s="316"/>
      <c r="V46" s="316"/>
      <c r="W46" s="316"/>
      <c r="X46" s="316"/>
      <c r="Y46" s="316"/>
      <c r="Z46" s="316"/>
      <c r="AA46" s="316"/>
      <c r="AB46" s="316"/>
      <c r="AC46" s="316"/>
      <c r="AD46" s="316"/>
      <c r="AE46" s="316"/>
      <c r="AF46" s="315"/>
    </row>
    <row r="47" s="308" customFormat="true" ht="19.5" hidden="false" customHeight="true" outlineLevel="0" collapsed="false">
      <c r="B47" s="310" t="s">
        <v>268</v>
      </c>
      <c r="C47" s="310"/>
      <c r="D47" s="310"/>
      <c r="E47" s="310"/>
      <c r="F47" s="310"/>
      <c r="G47" s="310"/>
      <c r="H47" s="310"/>
      <c r="I47" s="310"/>
      <c r="J47" s="310"/>
      <c r="K47" s="310"/>
      <c r="L47" s="310"/>
      <c r="M47" s="314"/>
      <c r="N47" s="316" t="s">
        <v>264</v>
      </c>
      <c r="O47" s="314"/>
      <c r="P47" s="316"/>
      <c r="Q47" s="316"/>
      <c r="R47" s="316"/>
      <c r="S47" s="316"/>
      <c r="T47" s="316"/>
      <c r="U47" s="316"/>
      <c r="V47" s="316"/>
      <c r="W47" s="316"/>
      <c r="X47" s="316"/>
      <c r="Y47" s="316"/>
      <c r="Z47" s="316"/>
      <c r="AA47" s="316"/>
      <c r="AB47" s="316"/>
      <c r="AC47" s="316"/>
      <c r="AD47" s="316"/>
      <c r="AE47" s="316"/>
      <c r="AF47" s="315"/>
    </row>
    <row r="48" s="308" customFormat="true" ht="19.5" hidden="false" customHeight="true" outlineLevel="0" collapsed="false">
      <c r="B48" s="310"/>
      <c r="C48" s="310"/>
      <c r="D48" s="310"/>
      <c r="E48" s="310"/>
      <c r="F48" s="310"/>
      <c r="G48" s="310"/>
      <c r="H48" s="310"/>
      <c r="I48" s="310"/>
      <c r="J48" s="310"/>
      <c r="K48" s="310"/>
      <c r="L48" s="310"/>
      <c r="M48" s="314"/>
      <c r="N48" s="316" t="s">
        <v>264</v>
      </c>
      <c r="O48" s="314"/>
      <c r="P48" s="316"/>
      <c r="Q48" s="316"/>
      <c r="R48" s="316"/>
      <c r="S48" s="316"/>
      <c r="T48" s="316"/>
      <c r="U48" s="316"/>
      <c r="V48" s="316"/>
      <c r="W48" s="316"/>
      <c r="X48" s="316"/>
      <c r="Y48" s="316"/>
      <c r="Z48" s="316"/>
      <c r="AA48" s="316"/>
      <c r="AB48" s="316"/>
      <c r="AC48" s="316"/>
      <c r="AD48" s="316"/>
      <c r="AE48" s="316"/>
      <c r="AF48" s="315"/>
    </row>
    <row r="49" s="308" customFormat="true" ht="19.5" hidden="false" customHeight="true" outlineLevel="0" collapsed="false">
      <c r="B49" s="310"/>
      <c r="C49" s="310"/>
      <c r="D49" s="310"/>
      <c r="E49" s="310"/>
      <c r="F49" s="310"/>
      <c r="G49" s="310"/>
      <c r="H49" s="310"/>
      <c r="I49" s="310"/>
      <c r="J49" s="310"/>
      <c r="K49" s="310"/>
      <c r="L49" s="310"/>
      <c r="N49" s="317" t="s">
        <v>264</v>
      </c>
      <c r="O49" s="314"/>
      <c r="P49" s="316"/>
      <c r="Q49" s="316"/>
      <c r="R49" s="316"/>
      <c r="S49" s="316"/>
      <c r="T49" s="316"/>
      <c r="U49" s="316"/>
      <c r="V49" s="316"/>
      <c r="W49" s="316"/>
      <c r="X49" s="316"/>
      <c r="Y49" s="316"/>
      <c r="Z49" s="316"/>
      <c r="AA49" s="316"/>
      <c r="AB49" s="316"/>
      <c r="AC49" s="316"/>
      <c r="AD49" s="316"/>
      <c r="AE49" s="316"/>
      <c r="AF49" s="315"/>
    </row>
    <row r="50" s="308" customFormat="true" ht="19.5" hidden="false" customHeight="true" outlineLevel="0" collapsed="false">
      <c r="B50" s="310" t="s">
        <v>269</v>
      </c>
      <c r="C50" s="310"/>
      <c r="D50" s="310"/>
      <c r="E50" s="310"/>
      <c r="F50" s="310"/>
      <c r="G50" s="310"/>
      <c r="H50" s="310"/>
      <c r="I50" s="310"/>
      <c r="J50" s="310"/>
      <c r="K50" s="310"/>
      <c r="L50" s="310"/>
      <c r="M50" s="314"/>
      <c r="N50" s="315" t="s">
        <v>264</v>
      </c>
      <c r="O50" s="314"/>
      <c r="P50" s="316"/>
      <c r="Q50" s="316"/>
      <c r="R50" s="316"/>
      <c r="S50" s="316"/>
      <c r="T50" s="316"/>
      <c r="U50" s="316"/>
      <c r="V50" s="316"/>
      <c r="W50" s="316"/>
      <c r="X50" s="316"/>
      <c r="Y50" s="316"/>
      <c r="Z50" s="316"/>
      <c r="AA50" s="316"/>
      <c r="AB50" s="316"/>
      <c r="AC50" s="316"/>
      <c r="AD50" s="316"/>
      <c r="AE50" s="316"/>
      <c r="AF50" s="315"/>
    </row>
    <row r="51" s="308" customFormat="true" ht="19.5" hidden="false" customHeight="true" outlineLevel="0" collapsed="false">
      <c r="B51" s="310"/>
      <c r="C51" s="310"/>
      <c r="D51" s="310"/>
      <c r="E51" s="310"/>
      <c r="F51" s="310"/>
      <c r="G51" s="310"/>
      <c r="H51" s="310"/>
      <c r="I51" s="310"/>
      <c r="J51" s="310"/>
      <c r="K51" s="310"/>
      <c r="L51" s="310"/>
      <c r="M51" s="314"/>
      <c r="N51" s="315" t="s">
        <v>264</v>
      </c>
      <c r="O51" s="314"/>
      <c r="P51" s="316"/>
      <c r="Q51" s="316"/>
      <c r="R51" s="316"/>
      <c r="S51" s="316"/>
      <c r="T51" s="316"/>
      <c r="U51" s="316"/>
      <c r="V51" s="316"/>
      <c r="W51" s="316"/>
      <c r="X51" s="316"/>
      <c r="Y51" s="316"/>
      <c r="Z51" s="316"/>
      <c r="AA51" s="316"/>
      <c r="AB51" s="316"/>
      <c r="AC51" s="316"/>
      <c r="AD51" s="316"/>
      <c r="AE51" s="316"/>
      <c r="AF51" s="315"/>
    </row>
    <row r="52" s="308" customFormat="true" ht="19.5" hidden="false" customHeight="true" outlineLevel="0" collapsed="false">
      <c r="B52" s="310"/>
      <c r="C52" s="310"/>
      <c r="D52" s="310"/>
      <c r="E52" s="310"/>
      <c r="F52" s="310"/>
      <c r="G52" s="310"/>
      <c r="H52" s="310"/>
      <c r="I52" s="310"/>
      <c r="J52" s="310"/>
      <c r="K52" s="310"/>
      <c r="L52" s="310"/>
      <c r="M52" s="314"/>
      <c r="N52" s="315" t="s">
        <v>264</v>
      </c>
      <c r="O52" s="314"/>
      <c r="P52" s="316"/>
      <c r="Q52" s="316"/>
      <c r="R52" s="316"/>
      <c r="S52" s="316"/>
      <c r="T52" s="316"/>
      <c r="U52" s="316"/>
      <c r="V52" s="316"/>
      <c r="W52" s="316"/>
      <c r="X52" s="316"/>
      <c r="Y52" s="316"/>
      <c r="Z52" s="316"/>
      <c r="AA52" s="316"/>
      <c r="AB52" s="316"/>
      <c r="AC52" s="316"/>
      <c r="AD52" s="316"/>
      <c r="AE52" s="316"/>
      <c r="AF52" s="315"/>
    </row>
    <row r="53" customFormat="false" ht="17.35" hidden="false" customHeight="false" outlineLevel="0" collapsed="false"/>
    <row r="54" customFormat="false" ht="17.35" hidden="false" customHeight="false" outlineLevel="0" collapsed="false">
      <c r="B54" s="300" t="s">
        <v>270</v>
      </c>
    </row>
    <row r="55" customFormat="false" ht="17.35" hidden="false" customHeight="false" outlineLevel="0" collapsed="false">
      <c r="B55" s="300" t="s">
        <v>271</v>
      </c>
    </row>
    <row r="56" customFormat="false" ht="17.35" hidden="false" customHeight="false" outlineLevel="0" collapsed="false"/>
    <row r="57" customFormat="false" ht="17.35" hidden="false" customHeight="false" outlineLevel="0" collapsed="false">
      <c r="A57" s="300" t="s">
        <v>272</v>
      </c>
    </row>
  </sheetData>
  <mergeCells count="20">
    <mergeCell ref="C9:AD11"/>
    <mergeCell ref="R14:V14"/>
    <mergeCell ref="W14:AF14"/>
    <mergeCell ref="B16:L16"/>
    <mergeCell ref="M16:N16"/>
    <mergeCell ref="O16:AF16"/>
    <mergeCell ref="B17:L19"/>
    <mergeCell ref="O17:AF17"/>
    <mergeCell ref="B20:L22"/>
    <mergeCell ref="B23:L25"/>
    <mergeCell ref="B26:L28"/>
    <mergeCell ref="B29:L31"/>
    <mergeCell ref="B32:L34"/>
    <mergeCell ref="B35:L37"/>
    <mergeCell ref="B38:L40"/>
    <mergeCell ref="B41:L43"/>
    <mergeCell ref="B44:L46"/>
    <mergeCell ref="O44:AF44"/>
    <mergeCell ref="B47:L49"/>
    <mergeCell ref="B50:L52"/>
  </mergeCells>
  <printOptions headings="false" gridLines="false" gridLinesSet="true" horizontalCentered="true" verticalCentered="true"/>
  <pageMargins left="0.39375" right="0.39375" top="0.590972222222222" bottom="0.39375" header="0.275694444444444" footer="0.511811023622047"/>
  <pageSetup paperSize="9" scale="74"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C20" activeCellId="0" sqref="AC20"/>
    </sheetView>
  </sheetViews>
  <sheetFormatPr defaultColWidth="4.00390625" defaultRowHeight="12.75" customHeight="false" zeroHeight="false" outlineLevelRow="0" outlineLevelCol="0"/>
  <cols>
    <col collapsed="false" customWidth="true" hidden="false" outlineLevel="0" max="1" min="1" style="275" width="1.44"/>
    <col collapsed="false" customWidth="true" hidden="false" outlineLevel="0" max="2" min="2" style="275" width="2.33"/>
    <col collapsed="false" customWidth="true" hidden="false" outlineLevel="0" max="3" min="3" style="275" width="1.11"/>
    <col collapsed="false" customWidth="false" hidden="false" outlineLevel="0" max="20" min="4" style="275" width="4"/>
    <col collapsed="false" customWidth="true" hidden="false" outlineLevel="0" max="21" min="21" style="275" width="2.33"/>
    <col collapsed="false" customWidth="false" hidden="false" outlineLevel="0" max="22" min="22" style="275" width="4"/>
    <col collapsed="false" customWidth="true" hidden="false" outlineLevel="0" max="23" min="23" style="275" width="2.22"/>
    <col collapsed="false" customWidth="false" hidden="false" outlineLevel="0" max="24" min="24" style="275" width="4"/>
    <col collapsed="false" customWidth="true" hidden="false" outlineLevel="0" max="25" min="25" style="275" width="2.33"/>
    <col collapsed="false" customWidth="true" hidden="false" outlineLevel="0" max="26" min="26" style="275" width="1.44"/>
    <col collapsed="false" customWidth="false" hidden="false" outlineLevel="0" max="16384" min="27" style="275" width="4"/>
  </cols>
  <sheetData>
    <row r="1" customFormat="false" ht="13.8" hidden="false" customHeight="false" outlineLevel="0" collapsed="false"/>
    <row r="2" customFormat="false" ht="13.8" hidden="false" customHeight="false" outlineLevel="0" collapsed="false">
      <c r="B2" s="275" t="s">
        <v>273</v>
      </c>
    </row>
    <row r="3" customFormat="false" ht="13.8" hidden="false" customHeight="false" outlineLevel="0" collapsed="false"/>
    <row r="4" customFormat="false" ht="13.8" hidden="false" customHeight="false" outlineLevel="0" collapsed="false">
      <c r="B4" s="324" t="s">
        <v>274</v>
      </c>
      <c r="C4" s="324"/>
      <c r="D4" s="324"/>
      <c r="E4" s="324"/>
      <c r="F4" s="324"/>
      <c r="G4" s="324"/>
      <c r="H4" s="324"/>
      <c r="I4" s="324"/>
      <c r="J4" s="324"/>
      <c r="K4" s="324"/>
      <c r="L4" s="324"/>
      <c r="M4" s="324"/>
      <c r="N4" s="324"/>
      <c r="O4" s="324"/>
      <c r="P4" s="324"/>
      <c r="Q4" s="324"/>
      <c r="R4" s="324"/>
      <c r="S4" s="324"/>
      <c r="T4" s="324"/>
      <c r="U4" s="324"/>
      <c r="V4" s="324"/>
      <c r="W4" s="324"/>
      <c r="X4" s="324"/>
      <c r="Y4" s="324"/>
    </row>
    <row r="5" customFormat="false" ht="13.8" hidden="false" customHeight="false" outlineLevel="0" collapsed="false">
      <c r="B5" s="324" t="s">
        <v>275</v>
      </c>
      <c r="C5" s="324"/>
      <c r="D5" s="324"/>
      <c r="E5" s="324"/>
      <c r="F5" s="324"/>
      <c r="G5" s="324"/>
      <c r="H5" s="324"/>
      <c r="I5" s="324"/>
      <c r="J5" s="324"/>
      <c r="K5" s="324"/>
      <c r="L5" s="324"/>
      <c r="M5" s="324"/>
      <c r="N5" s="324"/>
      <c r="O5" s="324"/>
      <c r="P5" s="324"/>
      <c r="Q5" s="324"/>
      <c r="R5" s="324"/>
      <c r="S5" s="324"/>
      <c r="T5" s="324"/>
      <c r="U5" s="324"/>
      <c r="V5" s="324"/>
      <c r="W5" s="324"/>
      <c r="X5" s="324"/>
      <c r="Y5" s="324"/>
    </row>
    <row r="6" customFormat="false" ht="12.75" hidden="false" customHeight="true" outlineLevel="0" collapsed="false"/>
    <row r="7" customFormat="false" ht="23.25" hidden="false" customHeight="true" outlineLevel="0" collapsed="false">
      <c r="B7" s="325" t="s">
        <v>276</v>
      </c>
      <c r="C7" s="325"/>
      <c r="D7" s="325"/>
      <c r="E7" s="325"/>
      <c r="F7" s="325"/>
      <c r="G7" s="326"/>
      <c r="H7" s="326"/>
      <c r="I7" s="326"/>
      <c r="J7" s="326"/>
      <c r="K7" s="326"/>
      <c r="L7" s="326"/>
      <c r="M7" s="326"/>
      <c r="N7" s="326"/>
      <c r="O7" s="326"/>
      <c r="P7" s="326"/>
      <c r="Q7" s="326"/>
      <c r="R7" s="326"/>
      <c r="S7" s="326"/>
      <c r="T7" s="326"/>
      <c r="U7" s="326"/>
      <c r="V7" s="326"/>
      <c r="W7" s="326"/>
      <c r="X7" s="326"/>
      <c r="Y7" s="326"/>
    </row>
    <row r="8" customFormat="false" ht="26.25" hidden="false" customHeight="true" outlineLevel="0" collapsed="false">
      <c r="B8" s="325" t="s">
        <v>277</v>
      </c>
      <c r="C8" s="325"/>
      <c r="D8" s="325"/>
      <c r="E8" s="325"/>
      <c r="F8" s="325"/>
      <c r="G8" s="327" t="s">
        <v>7</v>
      </c>
      <c r="H8" s="328" t="s">
        <v>278</v>
      </c>
      <c r="I8" s="328"/>
      <c r="J8" s="328"/>
      <c r="K8" s="328"/>
      <c r="L8" s="327" t="s">
        <v>7</v>
      </c>
      <c r="M8" s="328" t="s">
        <v>279</v>
      </c>
      <c r="N8" s="328"/>
      <c r="O8" s="328"/>
      <c r="P8" s="328"/>
      <c r="Q8" s="327" t="s">
        <v>7</v>
      </c>
      <c r="R8" s="328" t="s">
        <v>280</v>
      </c>
      <c r="S8" s="328"/>
      <c r="T8" s="328"/>
      <c r="U8" s="328"/>
      <c r="V8" s="328"/>
      <c r="W8" s="329"/>
      <c r="X8" s="329"/>
      <c r="Y8" s="330"/>
    </row>
    <row r="9" customFormat="false" ht="19.5" hidden="false" customHeight="true" outlineLevel="0" collapsed="false">
      <c r="B9" s="325" t="s">
        <v>281</v>
      </c>
      <c r="C9" s="325"/>
      <c r="D9" s="325"/>
      <c r="E9" s="325"/>
      <c r="F9" s="325"/>
      <c r="G9" s="331" t="s">
        <v>7</v>
      </c>
      <c r="H9" s="332" t="s">
        <v>282</v>
      </c>
      <c r="I9" s="333"/>
      <c r="J9" s="333"/>
      <c r="K9" s="333"/>
      <c r="L9" s="333"/>
      <c r="M9" s="333"/>
      <c r="N9" s="333"/>
      <c r="O9" s="333"/>
      <c r="P9" s="333"/>
      <c r="Q9" s="333"/>
      <c r="R9" s="333"/>
      <c r="S9" s="333"/>
      <c r="T9" s="333"/>
      <c r="U9" s="333"/>
      <c r="V9" s="333"/>
      <c r="W9" s="333"/>
      <c r="X9" s="333"/>
      <c r="Y9" s="334"/>
    </row>
    <row r="10" customFormat="false" ht="18.75" hidden="false" customHeight="true" outlineLevel="0" collapsed="false">
      <c r="B10" s="325"/>
      <c r="C10" s="325"/>
      <c r="D10" s="325"/>
      <c r="E10" s="325"/>
      <c r="F10" s="325"/>
      <c r="G10" s="335" t="s">
        <v>7</v>
      </c>
      <c r="H10" s="275" t="s">
        <v>283</v>
      </c>
      <c r="I10" s="336"/>
      <c r="J10" s="336"/>
      <c r="K10" s="336"/>
      <c r="L10" s="336"/>
      <c r="M10" s="336"/>
      <c r="N10" s="336"/>
      <c r="O10" s="336"/>
      <c r="P10" s="336"/>
      <c r="Q10" s="336"/>
      <c r="R10" s="336"/>
      <c r="S10" s="336"/>
      <c r="T10" s="336"/>
      <c r="U10" s="336"/>
      <c r="V10" s="336"/>
      <c r="W10" s="336"/>
      <c r="X10" s="336"/>
      <c r="Y10" s="337"/>
    </row>
    <row r="11" customFormat="false" ht="17.25" hidden="false" customHeight="true" outlineLevel="0" collapsed="false">
      <c r="B11" s="325"/>
      <c r="C11" s="325"/>
      <c r="D11" s="325"/>
      <c r="E11" s="325"/>
      <c r="F11" s="325"/>
      <c r="G11" s="297" t="s">
        <v>7</v>
      </c>
      <c r="H11" s="298" t="s">
        <v>284</v>
      </c>
      <c r="I11" s="338"/>
      <c r="J11" s="338"/>
      <c r="K11" s="338"/>
      <c r="L11" s="338"/>
      <c r="M11" s="338"/>
      <c r="N11" s="338"/>
      <c r="O11" s="338"/>
      <c r="P11" s="338"/>
      <c r="Q11" s="338"/>
      <c r="R11" s="338"/>
      <c r="S11" s="338"/>
      <c r="T11" s="338"/>
      <c r="U11" s="338"/>
      <c r="V11" s="338"/>
      <c r="W11" s="338"/>
      <c r="X11" s="338"/>
      <c r="Y11" s="339"/>
    </row>
    <row r="12" customFormat="false" ht="20.25" hidden="false" customHeight="true" outlineLevel="0" collapsed="false"/>
    <row r="13" customFormat="false" ht="3.75" hidden="false" customHeight="true" outlineLevel="0" collapsed="false">
      <c r="B13" s="340"/>
      <c r="C13" s="332"/>
      <c r="D13" s="332"/>
      <c r="E13" s="332"/>
      <c r="F13" s="332"/>
      <c r="G13" s="332"/>
      <c r="H13" s="332"/>
      <c r="I13" s="332"/>
      <c r="J13" s="332"/>
      <c r="K13" s="332"/>
      <c r="L13" s="332"/>
      <c r="M13" s="332"/>
      <c r="N13" s="332"/>
      <c r="O13" s="332"/>
      <c r="P13" s="332"/>
      <c r="Q13" s="332"/>
      <c r="R13" s="332"/>
      <c r="S13" s="332"/>
      <c r="T13" s="341"/>
      <c r="U13" s="332"/>
      <c r="V13" s="332"/>
      <c r="W13" s="332"/>
      <c r="X13" s="332"/>
      <c r="Y13" s="341"/>
    </row>
    <row r="14" customFormat="false" ht="15" hidden="false" customHeight="true" outlineLevel="0" collapsed="false">
      <c r="B14" s="342" t="s">
        <v>285</v>
      </c>
      <c r="T14" s="343"/>
      <c r="V14" s="344" t="s">
        <v>286</v>
      </c>
      <c r="W14" s="344" t="s">
        <v>56</v>
      </c>
      <c r="X14" s="344" t="s">
        <v>287</v>
      </c>
      <c r="Y14" s="343"/>
    </row>
    <row r="15" customFormat="false" ht="9" hidden="false" customHeight="true" outlineLevel="0" collapsed="false">
      <c r="B15" s="342"/>
      <c r="T15" s="343"/>
      <c r="Y15" s="343"/>
    </row>
    <row r="16" customFormat="false" ht="72.75" hidden="false" customHeight="true" outlineLevel="0" collapsed="false">
      <c r="B16" s="342"/>
      <c r="C16" s="345" t="s">
        <v>288</v>
      </c>
      <c r="D16" s="345"/>
      <c r="E16" s="345"/>
      <c r="F16" s="325" t="s">
        <v>289</v>
      </c>
      <c r="G16" s="346" t="s">
        <v>290</v>
      </c>
      <c r="H16" s="346"/>
      <c r="I16" s="346"/>
      <c r="J16" s="346"/>
      <c r="K16" s="346"/>
      <c r="L16" s="346"/>
      <c r="M16" s="346"/>
      <c r="N16" s="346"/>
      <c r="O16" s="346"/>
      <c r="P16" s="346"/>
      <c r="Q16" s="346"/>
      <c r="R16" s="346"/>
      <c r="S16" s="346"/>
      <c r="T16" s="347"/>
      <c r="V16" s="274" t="s">
        <v>7</v>
      </c>
      <c r="W16" s="274" t="s">
        <v>56</v>
      </c>
      <c r="X16" s="274" t="s">
        <v>7</v>
      </c>
      <c r="Y16" s="347"/>
    </row>
    <row r="17" customFormat="false" ht="45" hidden="false" customHeight="true" outlineLevel="0" collapsed="false">
      <c r="B17" s="342"/>
      <c r="C17" s="345"/>
      <c r="D17" s="345"/>
      <c r="E17" s="345"/>
      <c r="F17" s="325" t="s">
        <v>291</v>
      </c>
      <c r="G17" s="346" t="s">
        <v>292</v>
      </c>
      <c r="H17" s="346"/>
      <c r="I17" s="346"/>
      <c r="J17" s="346"/>
      <c r="K17" s="346"/>
      <c r="L17" s="346"/>
      <c r="M17" s="346"/>
      <c r="N17" s="346"/>
      <c r="O17" s="346"/>
      <c r="P17" s="346"/>
      <c r="Q17" s="346"/>
      <c r="R17" s="346"/>
      <c r="S17" s="346"/>
      <c r="T17" s="348"/>
      <c r="V17" s="274" t="s">
        <v>7</v>
      </c>
      <c r="W17" s="274" t="s">
        <v>56</v>
      </c>
      <c r="X17" s="274" t="s">
        <v>7</v>
      </c>
      <c r="Y17" s="347"/>
    </row>
    <row r="18" customFormat="false" ht="24.75" hidden="false" customHeight="true" outlineLevel="0" collapsed="false">
      <c r="B18" s="342"/>
      <c r="C18" s="345"/>
      <c r="D18" s="345"/>
      <c r="E18" s="345"/>
      <c r="F18" s="325" t="s">
        <v>293</v>
      </c>
      <c r="G18" s="346" t="s">
        <v>294</v>
      </c>
      <c r="H18" s="346"/>
      <c r="I18" s="346"/>
      <c r="J18" s="346"/>
      <c r="K18" s="346"/>
      <c r="L18" s="346"/>
      <c r="M18" s="346"/>
      <c r="N18" s="346"/>
      <c r="O18" s="346"/>
      <c r="P18" s="346"/>
      <c r="Q18" s="346"/>
      <c r="R18" s="346"/>
      <c r="S18" s="346"/>
      <c r="T18" s="348"/>
      <c r="V18" s="274" t="s">
        <v>7</v>
      </c>
      <c r="W18" s="274" t="s">
        <v>56</v>
      </c>
      <c r="X18" s="274" t="s">
        <v>7</v>
      </c>
      <c r="Y18" s="347"/>
    </row>
    <row r="19" customFormat="false" ht="41.25" hidden="false" customHeight="true" outlineLevel="0" collapsed="false">
      <c r="B19" s="342"/>
      <c r="C19" s="345"/>
      <c r="D19" s="345"/>
      <c r="E19" s="345"/>
      <c r="F19" s="325" t="s">
        <v>295</v>
      </c>
      <c r="G19" s="346" t="s">
        <v>296</v>
      </c>
      <c r="H19" s="346"/>
      <c r="I19" s="346"/>
      <c r="J19" s="346"/>
      <c r="K19" s="346"/>
      <c r="L19" s="346"/>
      <c r="M19" s="346"/>
      <c r="N19" s="346"/>
      <c r="O19" s="346"/>
      <c r="P19" s="346"/>
      <c r="Q19" s="346"/>
      <c r="R19" s="346"/>
      <c r="S19" s="346"/>
      <c r="T19" s="348"/>
      <c r="V19" s="274" t="s">
        <v>7</v>
      </c>
      <c r="W19" s="274" t="s">
        <v>56</v>
      </c>
      <c r="X19" s="274" t="s">
        <v>7</v>
      </c>
      <c r="Y19" s="347"/>
    </row>
    <row r="20" customFormat="false" ht="18.75" hidden="false" customHeight="true" outlineLevel="0" collapsed="false">
      <c r="B20" s="342"/>
      <c r="T20" s="343"/>
      <c r="Y20" s="343"/>
    </row>
    <row r="21" customFormat="false" ht="34.5" hidden="false" customHeight="true" outlineLevel="0" collapsed="false">
      <c r="B21" s="342"/>
      <c r="C21" s="345" t="s">
        <v>297</v>
      </c>
      <c r="D21" s="345"/>
      <c r="E21" s="345"/>
      <c r="F21" s="325" t="s">
        <v>289</v>
      </c>
      <c r="G21" s="346" t="s">
        <v>298</v>
      </c>
      <c r="H21" s="346"/>
      <c r="I21" s="346"/>
      <c r="J21" s="346"/>
      <c r="K21" s="346"/>
      <c r="L21" s="346"/>
      <c r="M21" s="346"/>
      <c r="N21" s="346"/>
      <c r="O21" s="346"/>
      <c r="P21" s="346"/>
      <c r="Q21" s="346"/>
      <c r="R21" s="346"/>
      <c r="S21" s="346"/>
      <c r="T21" s="347"/>
      <c r="V21" s="274" t="s">
        <v>7</v>
      </c>
      <c r="W21" s="274" t="s">
        <v>56</v>
      </c>
      <c r="X21" s="274" t="s">
        <v>7</v>
      </c>
      <c r="Y21" s="347"/>
    </row>
    <row r="22" customFormat="false" ht="78" hidden="false" customHeight="true" outlineLevel="0" collapsed="false">
      <c r="B22" s="342"/>
      <c r="C22" s="345"/>
      <c r="D22" s="345"/>
      <c r="E22" s="345"/>
      <c r="F22" s="325" t="s">
        <v>291</v>
      </c>
      <c r="G22" s="346" t="s">
        <v>299</v>
      </c>
      <c r="H22" s="346"/>
      <c r="I22" s="346"/>
      <c r="J22" s="346"/>
      <c r="K22" s="346"/>
      <c r="L22" s="346"/>
      <c r="M22" s="346"/>
      <c r="N22" s="346"/>
      <c r="O22" s="346"/>
      <c r="P22" s="346"/>
      <c r="Q22" s="346"/>
      <c r="R22" s="346"/>
      <c r="S22" s="346"/>
      <c r="T22" s="347"/>
      <c r="V22" s="274" t="s">
        <v>7</v>
      </c>
      <c r="W22" s="274" t="s">
        <v>56</v>
      </c>
      <c r="X22" s="274" t="s">
        <v>7</v>
      </c>
      <c r="Y22" s="347"/>
    </row>
    <row r="23" customFormat="false" ht="45.75" hidden="false" customHeight="true" outlineLevel="0" collapsed="false">
      <c r="B23" s="342"/>
      <c r="C23" s="345"/>
      <c r="D23" s="345"/>
      <c r="E23" s="345"/>
      <c r="F23" s="325" t="s">
        <v>293</v>
      </c>
      <c r="G23" s="346" t="s">
        <v>300</v>
      </c>
      <c r="H23" s="346"/>
      <c r="I23" s="346"/>
      <c r="J23" s="346"/>
      <c r="K23" s="346"/>
      <c r="L23" s="346"/>
      <c r="M23" s="346"/>
      <c r="N23" s="346"/>
      <c r="O23" s="346"/>
      <c r="P23" s="346"/>
      <c r="Q23" s="346"/>
      <c r="R23" s="346"/>
      <c r="S23" s="346"/>
      <c r="T23" s="348"/>
      <c r="V23" s="274" t="s">
        <v>7</v>
      </c>
      <c r="W23" s="274" t="s">
        <v>56</v>
      </c>
      <c r="X23" s="274" t="s">
        <v>7</v>
      </c>
      <c r="Y23" s="347"/>
    </row>
    <row r="24" customFormat="false" ht="42.75" hidden="false" customHeight="true" outlineLevel="0" collapsed="false">
      <c r="B24" s="342"/>
      <c r="C24" s="345"/>
      <c r="D24" s="345"/>
      <c r="E24" s="345"/>
      <c r="F24" s="325" t="s">
        <v>295</v>
      </c>
      <c r="G24" s="346" t="s">
        <v>301</v>
      </c>
      <c r="H24" s="346"/>
      <c r="I24" s="346"/>
      <c r="J24" s="346"/>
      <c r="K24" s="346"/>
      <c r="L24" s="346"/>
      <c r="M24" s="346"/>
      <c r="N24" s="346"/>
      <c r="O24" s="346"/>
      <c r="P24" s="346"/>
      <c r="Q24" s="346"/>
      <c r="R24" s="346"/>
      <c r="S24" s="346"/>
      <c r="T24" s="348"/>
      <c r="V24" s="274" t="s">
        <v>7</v>
      </c>
      <c r="W24" s="274" t="s">
        <v>56</v>
      </c>
      <c r="X24" s="274" t="s">
        <v>7</v>
      </c>
      <c r="Y24" s="347"/>
    </row>
    <row r="25" customFormat="false" ht="42" hidden="false" customHeight="true" outlineLevel="0" collapsed="false">
      <c r="B25" s="342"/>
      <c r="C25" s="345"/>
      <c r="D25" s="345"/>
      <c r="E25" s="345"/>
      <c r="F25" s="325" t="s">
        <v>302</v>
      </c>
      <c r="G25" s="346" t="s">
        <v>303</v>
      </c>
      <c r="H25" s="346"/>
      <c r="I25" s="346"/>
      <c r="J25" s="346"/>
      <c r="K25" s="346"/>
      <c r="L25" s="346"/>
      <c r="M25" s="346"/>
      <c r="N25" s="346"/>
      <c r="O25" s="346"/>
      <c r="P25" s="346"/>
      <c r="Q25" s="346"/>
      <c r="R25" s="346"/>
      <c r="S25" s="346"/>
      <c r="T25" s="348"/>
      <c r="V25" s="274" t="s">
        <v>7</v>
      </c>
      <c r="W25" s="274" t="s">
        <v>56</v>
      </c>
      <c r="X25" s="274" t="s">
        <v>7</v>
      </c>
      <c r="Y25" s="347"/>
    </row>
    <row r="26" customFormat="false" ht="51" hidden="false" customHeight="true" outlineLevel="0" collapsed="false">
      <c r="B26" s="342"/>
      <c r="C26" s="345"/>
      <c r="D26" s="345"/>
      <c r="E26" s="345"/>
      <c r="F26" s="325" t="s">
        <v>304</v>
      </c>
      <c r="G26" s="346" t="s">
        <v>296</v>
      </c>
      <c r="H26" s="346"/>
      <c r="I26" s="346"/>
      <c r="J26" s="346"/>
      <c r="K26" s="346"/>
      <c r="L26" s="346"/>
      <c r="M26" s="346"/>
      <c r="N26" s="346"/>
      <c r="O26" s="346"/>
      <c r="P26" s="346"/>
      <c r="Q26" s="346"/>
      <c r="R26" s="346"/>
      <c r="S26" s="346"/>
      <c r="T26" s="348"/>
      <c r="V26" s="274" t="s">
        <v>7</v>
      </c>
      <c r="W26" s="274" t="s">
        <v>56</v>
      </c>
      <c r="X26" s="274" t="s">
        <v>7</v>
      </c>
      <c r="Y26" s="347"/>
    </row>
    <row r="27" customFormat="false" ht="16.5" hidden="false" customHeight="true" outlineLevel="0" collapsed="false">
      <c r="B27" s="342"/>
      <c r="T27" s="343"/>
      <c r="Y27" s="343"/>
    </row>
    <row r="28" customFormat="false" ht="27" hidden="false" customHeight="true" outlineLevel="0" collapsed="false">
      <c r="B28" s="342"/>
      <c r="C28" s="345" t="s">
        <v>120</v>
      </c>
      <c r="D28" s="345"/>
      <c r="E28" s="345"/>
      <c r="F28" s="325" t="s">
        <v>289</v>
      </c>
      <c r="G28" s="326" t="s">
        <v>305</v>
      </c>
      <c r="H28" s="326"/>
      <c r="I28" s="326"/>
      <c r="J28" s="326"/>
      <c r="K28" s="326"/>
      <c r="L28" s="326"/>
      <c r="M28" s="326"/>
      <c r="N28" s="326"/>
      <c r="O28" s="326"/>
      <c r="P28" s="326"/>
      <c r="Q28" s="326"/>
      <c r="R28" s="326"/>
      <c r="S28" s="326"/>
      <c r="T28" s="347"/>
      <c r="V28" s="274" t="s">
        <v>7</v>
      </c>
      <c r="W28" s="274" t="s">
        <v>56</v>
      </c>
      <c r="X28" s="274" t="s">
        <v>7</v>
      </c>
      <c r="Y28" s="347"/>
    </row>
    <row r="29" customFormat="false" ht="24.75" hidden="false" customHeight="true" outlineLevel="0" collapsed="false">
      <c r="B29" s="342"/>
      <c r="C29" s="345"/>
      <c r="D29" s="345"/>
      <c r="E29" s="345"/>
      <c r="F29" s="325" t="s">
        <v>291</v>
      </c>
      <c r="G29" s="326" t="s">
        <v>306</v>
      </c>
      <c r="H29" s="326"/>
      <c r="I29" s="326"/>
      <c r="J29" s="326"/>
      <c r="K29" s="326"/>
      <c r="L29" s="326"/>
      <c r="M29" s="326"/>
      <c r="N29" s="326"/>
      <c r="O29" s="326"/>
      <c r="P29" s="326"/>
      <c r="Q29" s="326"/>
      <c r="R29" s="326"/>
      <c r="S29" s="326"/>
      <c r="T29" s="347"/>
      <c r="V29" s="274" t="s">
        <v>7</v>
      </c>
      <c r="W29" s="274" t="s">
        <v>56</v>
      </c>
      <c r="X29" s="274" t="s">
        <v>7</v>
      </c>
      <c r="Y29" s="347"/>
    </row>
    <row r="30" customFormat="false" ht="45" hidden="false" customHeight="true" outlineLevel="0" collapsed="false">
      <c r="B30" s="342"/>
      <c r="C30" s="345"/>
      <c r="D30" s="345"/>
      <c r="E30" s="345"/>
      <c r="F30" s="325" t="s">
        <v>293</v>
      </c>
      <c r="G30" s="346" t="s">
        <v>300</v>
      </c>
      <c r="H30" s="346"/>
      <c r="I30" s="346"/>
      <c r="J30" s="346"/>
      <c r="K30" s="346"/>
      <c r="L30" s="346"/>
      <c r="M30" s="346"/>
      <c r="N30" s="346"/>
      <c r="O30" s="346"/>
      <c r="P30" s="346"/>
      <c r="Q30" s="346"/>
      <c r="R30" s="346"/>
      <c r="S30" s="346"/>
      <c r="T30" s="348"/>
      <c r="V30" s="274" t="s">
        <v>7</v>
      </c>
      <c r="W30" s="274" t="s">
        <v>56</v>
      </c>
      <c r="X30" s="274" t="s">
        <v>7</v>
      </c>
      <c r="Y30" s="347"/>
    </row>
    <row r="31" customFormat="false" ht="40.5" hidden="false" customHeight="true" outlineLevel="0" collapsed="false">
      <c r="B31" s="342"/>
      <c r="C31" s="345"/>
      <c r="D31" s="345"/>
      <c r="E31" s="345"/>
      <c r="F31" s="325" t="s">
        <v>295</v>
      </c>
      <c r="G31" s="346" t="s">
        <v>301</v>
      </c>
      <c r="H31" s="346"/>
      <c r="I31" s="346"/>
      <c r="J31" s="346"/>
      <c r="K31" s="346"/>
      <c r="L31" s="346"/>
      <c r="M31" s="346"/>
      <c r="N31" s="346"/>
      <c r="O31" s="346"/>
      <c r="P31" s="346"/>
      <c r="Q31" s="346"/>
      <c r="R31" s="346"/>
      <c r="S31" s="346"/>
      <c r="T31" s="348"/>
      <c r="V31" s="274" t="s">
        <v>7</v>
      </c>
      <c r="W31" s="274" t="s">
        <v>56</v>
      </c>
      <c r="X31" s="274" t="s">
        <v>7</v>
      </c>
      <c r="Y31" s="347"/>
    </row>
    <row r="32" customFormat="false" ht="41.25" hidden="false" customHeight="true" outlineLevel="0" collapsed="false">
      <c r="B32" s="342"/>
      <c r="C32" s="345"/>
      <c r="D32" s="345"/>
      <c r="E32" s="345"/>
      <c r="F32" s="325" t="s">
        <v>302</v>
      </c>
      <c r="G32" s="346" t="s">
        <v>307</v>
      </c>
      <c r="H32" s="346"/>
      <c r="I32" s="346"/>
      <c r="J32" s="346"/>
      <c r="K32" s="346"/>
      <c r="L32" s="346"/>
      <c r="M32" s="346"/>
      <c r="N32" s="346"/>
      <c r="O32" s="346"/>
      <c r="P32" s="346"/>
      <c r="Q32" s="346"/>
      <c r="R32" s="346"/>
      <c r="S32" s="346"/>
      <c r="T32" s="348"/>
      <c r="V32" s="274" t="s">
        <v>7</v>
      </c>
      <c r="W32" s="274" t="s">
        <v>56</v>
      </c>
      <c r="X32" s="274" t="s">
        <v>7</v>
      </c>
      <c r="Y32" s="347"/>
    </row>
    <row r="33" customFormat="false" ht="45" hidden="false" customHeight="true" outlineLevel="0" collapsed="false">
      <c r="B33" s="342"/>
      <c r="C33" s="345"/>
      <c r="D33" s="345"/>
      <c r="E33" s="345"/>
      <c r="F33" s="325" t="s">
        <v>304</v>
      </c>
      <c r="G33" s="346" t="s">
        <v>296</v>
      </c>
      <c r="H33" s="346"/>
      <c r="I33" s="346"/>
      <c r="J33" s="346"/>
      <c r="K33" s="346"/>
      <c r="L33" s="346"/>
      <c r="M33" s="346"/>
      <c r="N33" s="346"/>
      <c r="O33" s="346"/>
      <c r="P33" s="346"/>
      <c r="Q33" s="346"/>
      <c r="R33" s="346"/>
      <c r="S33" s="346"/>
      <c r="T33" s="348"/>
      <c r="V33" s="274" t="s">
        <v>7</v>
      </c>
      <c r="W33" s="274" t="s">
        <v>56</v>
      </c>
      <c r="X33" s="274" t="s">
        <v>7</v>
      </c>
      <c r="Y33" s="347"/>
    </row>
    <row r="34" customFormat="false" ht="17.25" hidden="false" customHeight="true" outlineLevel="0" collapsed="false">
      <c r="B34" s="349"/>
      <c r="C34" s="298"/>
      <c r="D34" s="298"/>
      <c r="E34" s="298"/>
      <c r="F34" s="298"/>
      <c r="G34" s="298"/>
      <c r="H34" s="298"/>
      <c r="I34" s="298"/>
      <c r="J34" s="298"/>
      <c r="K34" s="298"/>
      <c r="L34" s="298"/>
      <c r="M34" s="298"/>
      <c r="N34" s="298"/>
      <c r="O34" s="298"/>
      <c r="P34" s="298"/>
      <c r="Q34" s="298"/>
      <c r="R34" s="298"/>
      <c r="S34" s="298"/>
      <c r="T34" s="299"/>
      <c r="U34" s="298"/>
      <c r="V34" s="298"/>
      <c r="W34" s="298"/>
      <c r="X34" s="298"/>
      <c r="Y34" s="299"/>
    </row>
    <row r="35" customFormat="false" ht="13.8" hidden="false" customHeight="false" outlineLevel="0" collapsed="false"/>
    <row r="36" customFormat="false" ht="13.8" hidden="false" customHeight="false" outlineLevel="0" collapsed="false">
      <c r="B36" s="275" t="s">
        <v>308</v>
      </c>
    </row>
    <row r="37" customFormat="false" ht="13.8" hidden="false" customHeight="false" outlineLevel="0" collapsed="false">
      <c r="B37" s="275" t="s">
        <v>309</v>
      </c>
    </row>
    <row r="122" customFormat="false" ht="12.75" hidden="false" customHeight="false" outlineLevel="0" collapsed="false">
      <c r="C122" s="298"/>
      <c r="D122" s="298"/>
      <c r="E122" s="298"/>
      <c r="F122" s="298"/>
      <c r="G122" s="298"/>
    </row>
    <row r="123" customFormat="false" ht="12.75" hidden="false" customHeight="false" outlineLevel="0" collapsed="false">
      <c r="C123" s="332"/>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dataValidations count="1">
    <dataValidation allowBlank="true" errorStyle="stop" operator="between" showDropDown="false" showErrorMessage="true" showInputMessage="true" sqref="G8:G9 L8 Q8 G10:G11 V16:V19 X16:X19 V21:V26 X21:X26 V28:V33 X28:X33" type="list">
      <formula1>"□,■"</formula1>
      <formula2>0</formula2>
    </dataValidation>
  </dataValidations>
  <printOptions headings="false" gridLines="false" gridLinesSet="true" horizontalCentered="false" verticalCentered="false"/>
  <pageMargins left="1.49583333333333" right="0" top="0.747916666666667" bottom="0.747916666666667"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8"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123"/>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J35" activeCellId="0" sqref="J35"/>
    </sheetView>
  </sheetViews>
  <sheetFormatPr defaultColWidth="3.44921875" defaultRowHeight="12.75" customHeight="false" zeroHeight="false" outlineLevelRow="0" outlineLevelCol="0"/>
  <cols>
    <col collapsed="false" customWidth="true" hidden="false" outlineLevel="0" max="1" min="1" style="350" width="1.22"/>
    <col collapsed="false" customWidth="true" hidden="false" outlineLevel="0" max="2" min="2" style="351" width="3.11"/>
    <col collapsed="false" customWidth="true" hidden="false" outlineLevel="0" max="30" min="3" style="350" width="3.11"/>
    <col collapsed="false" customWidth="true" hidden="false" outlineLevel="0" max="31" min="31" style="350" width="1.22"/>
    <col collapsed="false" customWidth="false" hidden="false" outlineLevel="0" max="16384" min="32" style="350" width="3.45"/>
  </cols>
  <sheetData>
    <row r="1" s="275" customFormat="true" ht="13.8" hidden="false" customHeight="false" outlineLevel="0" collapsed="false"/>
    <row r="2" s="275" customFormat="true" ht="13.8" hidden="false" customHeight="false" outlineLevel="0" collapsed="false">
      <c r="B2" s="275" t="s">
        <v>310</v>
      </c>
    </row>
    <row r="3" s="275" customFormat="true" ht="13.8" hidden="false" customHeight="false" outlineLevel="0" collapsed="false">
      <c r="U3" s="352" t="s">
        <v>62</v>
      </c>
      <c r="V3" s="324"/>
      <c r="W3" s="324"/>
      <c r="X3" s="352" t="s">
        <v>63</v>
      </c>
      <c r="Y3" s="324"/>
      <c r="Z3" s="324"/>
      <c r="AA3" s="352" t="s">
        <v>64</v>
      </c>
      <c r="AB3" s="324"/>
      <c r="AC3" s="324"/>
      <c r="AD3" s="352" t="s">
        <v>65</v>
      </c>
    </row>
    <row r="4" s="275" customFormat="true" ht="13.8" hidden="false" customHeight="false" outlineLevel="0" collapsed="false">
      <c r="AD4" s="352"/>
    </row>
    <row r="5" s="275" customFormat="true" ht="13.8" hidden="false" customHeight="false" outlineLevel="0" collapsed="false">
      <c r="B5" s="324" t="s">
        <v>311</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row>
    <row r="6" s="275" customFormat="true" ht="13.8" hidden="false" customHeight="false" outlineLevel="0" collapsed="false">
      <c r="B6" s="324" t="s">
        <v>312</v>
      </c>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row>
    <row r="7" s="275" customFormat="true" ht="13.8" hidden="false" customHeight="false" outlineLevel="0" collapsed="false"/>
    <row r="8" s="275" customFormat="true" ht="23.25" hidden="false" customHeight="true" outlineLevel="0" collapsed="false">
      <c r="B8" s="353" t="s">
        <v>313</v>
      </c>
      <c r="C8" s="353"/>
      <c r="D8" s="353"/>
      <c r="E8" s="353"/>
      <c r="F8" s="353"/>
      <c r="G8" s="354"/>
      <c r="H8" s="354"/>
      <c r="I8" s="354"/>
      <c r="J8" s="354"/>
      <c r="K8" s="354"/>
      <c r="L8" s="354"/>
      <c r="M8" s="354"/>
      <c r="N8" s="354"/>
      <c r="O8" s="354"/>
      <c r="P8" s="354"/>
      <c r="Q8" s="354"/>
      <c r="R8" s="354"/>
      <c r="S8" s="354"/>
      <c r="T8" s="354"/>
      <c r="U8" s="354"/>
      <c r="V8" s="354"/>
      <c r="W8" s="354"/>
      <c r="X8" s="354"/>
      <c r="Y8" s="354"/>
      <c r="Z8" s="354"/>
      <c r="AA8" s="354"/>
      <c r="AB8" s="354"/>
      <c r="AC8" s="354"/>
      <c r="AD8" s="354"/>
    </row>
    <row r="9" customFormat="false" ht="23.25" hidden="false" customHeight="true" outlineLevel="0" collapsed="false">
      <c r="B9" s="353" t="s">
        <v>314</v>
      </c>
      <c r="C9" s="353"/>
      <c r="D9" s="353"/>
      <c r="E9" s="353"/>
      <c r="F9" s="353"/>
      <c r="G9" s="355" t="s">
        <v>7</v>
      </c>
      <c r="H9" s="328" t="s">
        <v>278</v>
      </c>
      <c r="I9" s="328"/>
      <c r="J9" s="328"/>
      <c r="K9" s="328"/>
      <c r="L9" s="356" t="s">
        <v>7</v>
      </c>
      <c r="M9" s="328" t="s">
        <v>279</v>
      </c>
      <c r="N9" s="328"/>
      <c r="O9" s="328"/>
      <c r="P9" s="328"/>
      <c r="Q9" s="356" t="s">
        <v>7</v>
      </c>
      <c r="R9" s="328" t="s">
        <v>280</v>
      </c>
      <c r="S9" s="357"/>
      <c r="T9" s="357"/>
      <c r="U9" s="357"/>
      <c r="V9" s="357"/>
      <c r="W9" s="357"/>
      <c r="X9" s="357"/>
      <c r="Y9" s="357"/>
      <c r="Z9" s="357"/>
      <c r="AA9" s="357"/>
      <c r="AB9" s="357"/>
      <c r="AC9" s="357"/>
      <c r="AD9" s="358"/>
    </row>
    <row r="10" customFormat="false" ht="23.25" hidden="false" customHeight="true" outlineLevel="0" collapsed="false">
      <c r="B10" s="359" t="s">
        <v>315</v>
      </c>
      <c r="C10" s="359"/>
      <c r="D10" s="359"/>
      <c r="E10" s="359"/>
      <c r="F10" s="359"/>
      <c r="G10" s="355" t="s">
        <v>7</v>
      </c>
      <c r="H10" s="329" t="s">
        <v>316</v>
      </c>
      <c r="I10" s="328"/>
      <c r="J10" s="328"/>
      <c r="K10" s="328"/>
      <c r="L10" s="328"/>
      <c r="M10" s="328"/>
      <c r="N10" s="328"/>
      <c r="O10" s="328"/>
      <c r="P10" s="328"/>
      <c r="Q10" s="328"/>
      <c r="R10" s="328"/>
      <c r="S10" s="329"/>
      <c r="T10" s="356" t="s">
        <v>7</v>
      </c>
      <c r="U10" s="329" t="s">
        <v>317</v>
      </c>
      <c r="V10" s="357"/>
      <c r="W10" s="357"/>
      <c r="X10" s="357"/>
      <c r="Y10" s="357"/>
      <c r="Z10" s="357"/>
      <c r="AA10" s="357"/>
      <c r="AB10" s="357"/>
      <c r="AC10" s="357"/>
      <c r="AD10" s="358"/>
    </row>
    <row r="11" customFormat="false" ht="23.25" hidden="false" customHeight="true" outlineLevel="0" collapsed="false">
      <c r="B11" s="326" t="s">
        <v>318</v>
      </c>
      <c r="C11" s="326"/>
      <c r="D11" s="326"/>
      <c r="E11" s="326"/>
      <c r="F11" s="326"/>
      <c r="G11" s="164" t="s">
        <v>7</v>
      </c>
      <c r="H11" s="332" t="s">
        <v>319</v>
      </c>
      <c r="I11" s="360"/>
      <c r="J11" s="360"/>
      <c r="K11" s="360"/>
      <c r="L11" s="360"/>
      <c r="M11" s="360"/>
      <c r="N11" s="360"/>
      <c r="O11" s="360"/>
      <c r="P11" s="360"/>
      <c r="Q11" s="360"/>
      <c r="R11" s="360"/>
      <c r="S11" s="361" t="s">
        <v>7</v>
      </c>
      <c r="T11" s="332" t="s">
        <v>320</v>
      </c>
      <c r="U11" s="332"/>
      <c r="V11" s="362"/>
      <c r="W11" s="362"/>
      <c r="X11" s="362"/>
      <c r="Y11" s="362"/>
      <c r="Z11" s="362"/>
      <c r="AA11" s="362"/>
      <c r="AB11" s="362"/>
      <c r="AC11" s="362"/>
      <c r="AD11" s="363"/>
    </row>
    <row r="12" customFormat="false" ht="23.25" hidden="false" customHeight="true" outlineLevel="0" collapsed="false">
      <c r="B12" s="326"/>
      <c r="C12" s="326"/>
      <c r="D12" s="326"/>
      <c r="E12" s="326"/>
      <c r="F12" s="326"/>
      <c r="G12" s="173" t="s">
        <v>7</v>
      </c>
      <c r="H12" s="298" t="s">
        <v>321</v>
      </c>
      <c r="I12" s="364"/>
      <c r="J12" s="364"/>
      <c r="K12" s="364"/>
      <c r="L12" s="364"/>
      <c r="M12" s="364"/>
      <c r="N12" s="364"/>
      <c r="O12" s="364"/>
      <c r="P12" s="364"/>
      <c r="Q12" s="364"/>
      <c r="R12" s="364"/>
      <c r="S12" s="365"/>
      <c r="T12" s="366"/>
      <c r="U12" s="366"/>
      <c r="V12" s="366"/>
      <c r="W12" s="366"/>
      <c r="X12" s="366"/>
      <c r="Y12" s="366"/>
      <c r="Z12" s="366"/>
      <c r="AA12" s="366"/>
      <c r="AB12" s="366"/>
      <c r="AC12" s="366"/>
      <c r="AD12" s="367"/>
    </row>
    <row r="13" s="275" customFormat="true" ht="9" hidden="false" customHeight="true" outlineLevel="0" collapsed="false"/>
    <row r="14" s="275" customFormat="true" ht="13.8" hidden="false" customHeight="true" outlineLevel="0" collapsed="false">
      <c r="B14" s="346" t="s">
        <v>322</v>
      </c>
      <c r="C14" s="346"/>
      <c r="D14" s="346"/>
      <c r="E14" s="346"/>
      <c r="F14" s="346"/>
      <c r="G14" s="368"/>
      <c r="H14" s="368"/>
      <c r="I14" s="368"/>
      <c r="J14" s="368"/>
      <c r="K14" s="368"/>
      <c r="L14" s="368"/>
      <c r="M14" s="368"/>
      <c r="N14" s="368"/>
      <c r="O14" s="368"/>
      <c r="P14" s="368"/>
      <c r="Q14" s="368"/>
      <c r="R14" s="368"/>
      <c r="S14" s="368"/>
      <c r="T14" s="368"/>
      <c r="U14" s="368"/>
      <c r="V14" s="368"/>
      <c r="W14" s="368"/>
      <c r="X14" s="368"/>
      <c r="Y14" s="368"/>
      <c r="Z14" s="369"/>
      <c r="AA14" s="370" t="s">
        <v>286</v>
      </c>
      <c r="AB14" s="370" t="s">
        <v>56</v>
      </c>
      <c r="AC14" s="370" t="s">
        <v>287</v>
      </c>
      <c r="AD14" s="371"/>
    </row>
    <row r="15" s="275" customFormat="true" ht="27" hidden="false" customHeight="true" outlineLevel="0" collapsed="false">
      <c r="B15" s="346"/>
      <c r="C15" s="346"/>
      <c r="D15" s="346"/>
      <c r="E15" s="346"/>
      <c r="F15" s="346"/>
      <c r="G15" s="372" t="s">
        <v>323</v>
      </c>
      <c r="H15" s="372"/>
      <c r="I15" s="372"/>
      <c r="J15" s="372"/>
      <c r="K15" s="372"/>
      <c r="L15" s="372"/>
      <c r="M15" s="372"/>
      <c r="N15" s="372"/>
      <c r="O15" s="372"/>
      <c r="P15" s="372"/>
      <c r="Q15" s="372"/>
      <c r="R15" s="372"/>
      <c r="S15" s="372"/>
      <c r="T15" s="372"/>
      <c r="U15" s="372"/>
      <c r="V15" s="372"/>
      <c r="W15" s="372"/>
      <c r="X15" s="372"/>
      <c r="Y15" s="372"/>
      <c r="Z15" s="373"/>
      <c r="AA15" s="80" t="s">
        <v>7</v>
      </c>
      <c r="AB15" s="80" t="s">
        <v>56</v>
      </c>
      <c r="AC15" s="80" t="s">
        <v>7</v>
      </c>
      <c r="AD15" s="347"/>
    </row>
    <row r="16" s="275" customFormat="true" ht="27" hidden="false" customHeight="true" outlineLevel="0" collapsed="false">
      <c r="B16" s="346"/>
      <c r="C16" s="346"/>
      <c r="D16" s="346"/>
      <c r="E16" s="346"/>
      <c r="F16" s="346"/>
      <c r="G16" s="374" t="s">
        <v>324</v>
      </c>
      <c r="H16" s="374"/>
      <c r="I16" s="374"/>
      <c r="J16" s="374"/>
      <c r="K16" s="374"/>
      <c r="L16" s="374"/>
      <c r="M16" s="374"/>
      <c r="N16" s="374"/>
      <c r="O16" s="374"/>
      <c r="P16" s="374"/>
      <c r="Q16" s="374"/>
      <c r="R16" s="374"/>
      <c r="S16" s="374"/>
      <c r="T16" s="374"/>
      <c r="U16" s="374"/>
      <c r="V16" s="374"/>
      <c r="W16" s="374"/>
      <c r="X16" s="374"/>
      <c r="Y16" s="374"/>
      <c r="Z16" s="375"/>
      <c r="AA16" s="376" t="s">
        <v>7</v>
      </c>
      <c r="AB16" s="376" t="s">
        <v>56</v>
      </c>
      <c r="AC16" s="376" t="s">
        <v>7</v>
      </c>
      <c r="AD16" s="377"/>
    </row>
    <row r="17" s="275" customFormat="true" ht="9" hidden="false" customHeight="true" outlineLevel="0" collapsed="false"/>
    <row r="18" s="275" customFormat="true" ht="13.8" hidden="false" customHeight="false" outlineLevel="0" collapsed="false">
      <c r="B18" s="275" t="s">
        <v>325</v>
      </c>
    </row>
    <row r="19" s="275" customFormat="true" ht="13.8" hidden="false" customHeight="false" outlineLevel="0" collapsed="false">
      <c r="B19" s="275" t="s">
        <v>326</v>
      </c>
      <c r="AC19" s="378"/>
      <c r="AD19" s="378"/>
    </row>
    <row r="20" s="275" customFormat="true" ht="4.5" hidden="false" customHeight="true" outlineLevel="0" collapsed="false"/>
    <row r="21" s="275" customFormat="true" ht="4.5" hidden="false" customHeight="true" outlineLevel="0" collapsed="false">
      <c r="B21" s="345" t="s">
        <v>327</v>
      </c>
      <c r="C21" s="345"/>
      <c r="D21" s="345"/>
      <c r="E21" s="345"/>
      <c r="F21" s="345"/>
      <c r="G21" s="340"/>
      <c r="H21" s="332"/>
      <c r="I21" s="332"/>
      <c r="J21" s="332"/>
      <c r="K21" s="332"/>
      <c r="L21" s="332"/>
      <c r="M21" s="332"/>
      <c r="N21" s="332"/>
      <c r="O21" s="332"/>
      <c r="P21" s="332"/>
      <c r="Q21" s="332"/>
      <c r="R21" s="332"/>
      <c r="S21" s="332"/>
      <c r="T21" s="332"/>
      <c r="U21" s="332"/>
      <c r="V21" s="332"/>
      <c r="W21" s="332"/>
      <c r="X21" s="332"/>
      <c r="Y21" s="332"/>
      <c r="Z21" s="340"/>
      <c r="AA21" s="332"/>
      <c r="AB21" s="332"/>
      <c r="AC21" s="360"/>
      <c r="AD21" s="371"/>
    </row>
    <row r="22" s="275" customFormat="true" ht="15.75" hidden="false" customHeight="true" outlineLevel="0" collapsed="false">
      <c r="B22" s="345"/>
      <c r="C22" s="345"/>
      <c r="D22" s="345"/>
      <c r="E22" s="345"/>
      <c r="F22" s="345"/>
      <c r="G22" s="342"/>
      <c r="H22" s="275" t="s">
        <v>328</v>
      </c>
      <c r="Z22" s="342"/>
      <c r="AA22" s="344" t="s">
        <v>286</v>
      </c>
      <c r="AB22" s="344" t="s">
        <v>56</v>
      </c>
      <c r="AC22" s="344" t="s">
        <v>287</v>
      </c>
      <c r="AD22" s="379"/>
    </row>
    <row r="23" s="275" customFormat="true" ht="29.25" hidden="false" customHeight="true" outlineLevel="0" collapsed="false">
      <c r="B23" s="345"/>
      <c r="C23" s="345"/>
      <c r="D23" s="345"/>
      <c r="E23" s="345"/>
      <c r="F23" s="345"/>
      <c r="G23" s="342"/>
      <c r="I23" s="325" t="s">
        <v>289</v>
      </c>
      <c r="J23" s="380" t="s">
        <v>329</v>
      </c>
      <c r="K23" s="380"/>
      <c r="L23" s="380"/>
      <c r="M23" s="380"/>
      <c r="N23" s="380"/>
      <c r="O23" s="380"/>
      <c r="P23" s="380"/>
      <c r="Q23" s="380"/>
      <c r="R23" s="380"/>
      <c r="S23" s="380"/>
      <c r="T23" s="380"/>
      <c r="U23" s="380"/>
      <c r="V23" s="381"/>
      <c r="W23" s="381"/>
      <c r="X23" s="330" t="s">
        <v>330</v>
      </c>
      <c r="Z23" s="342"/>
      <c r="AA23" s="382"/>
      <c r="AB23" s="274"/>
      <c r="AC23" s="382"/>
      <c r="AD23" s="347"/>
    </row>
    <row r="24" s="275" customFormat="true" ht="15.75" hidden="false" customHeight="true" outlineLevel="0" collapsed="false">
      <c r="B24" s="345"/>
      <c r="C24" s="345"/>
      <c r="D24" s="345"/>
      <c r="E24" s="345"/>
      <c r="F24" s="345"/>
      <c r="G24" s="342"/>
      <c r="I24" s="383" t="s">
        <v>291</v>
      </c>
      <c r="J24" s="384" t="s">
        <v>331</v>
      </c>
      <c r="K24" s="298"/>
      <c r="L24" s="298"/>
      <c r="M24" s="298"/>
      <c r="N24" s="298"/>
      <c r="O24" s="298"/>
      <c r="P24" s="298"/>
      <c r="Q24" s="298"/>
      <c r="R24" s="298"/>
      <c r="S24" s="298"/>
      <c r="T24" s="298"/>
      <c r="U24" s="299"/>
      <c r="V24" s="381"/>
      <c r="W24" s="381"/>
      <c r="X24" s="299" t="s">
        <v>330</v>
      </c>
      <c r="Y24" s="385"/>
      <c r="Z24" s="373"/>
      <c r="AA24" s="80" t="s">
        <v>7</v>
      </c>
      <c r="AB24" s="80" t="s">
        <v>56</v>
      </c>
      <c r="AC24" s="80" t="s">
        <v>7</v>
      </c>
      <c r="AD24" s="347"/>
    </row>
    <row r="25" s="275" customFormat="true" ht="24" hidden="false" customHeight="true" outlineLevel="0" collapsed="false">
      <c r="B25" s="345"/>
      <c r="C25" s="345"/>
      <c r="D25" s="345"/>
      <c r="E25" s="345"/>
      <c r="F25" s="345"/>
      <c r="G25" s="342"/>
      <c r="I25" s="386" t="s">
        <v>332</v>
      </c>
      <c r="J25" s="386"/>
      <c r="K25" s="386"/>
      <c r="L25" s="386"/>
      <c r="M25" s="386"/>
      <c r="N25" s="386"/>
      <c r="O25" s="386"/>
      <c r="P25" s="386"/>
      <c r="Q25" s="386"/>
      <c r="R25" s="386"/>
      <c r="S25" s="386"/>
      <c r="T25" s="386"/>
      <c r="U25" s="386"/>
      <c r="V25" s="386"/>
      <c r="W25" s="386"/>
      <c r="X25" s="386"/>
      <c r="Y25" s="385"/>
      <c r="Z25" s="335"/>
      <c r="AA25" s="274"/>
      <c r="AB25" s="274"/>
      <c r="AC25" s="274"/>
      <c r="AD25" s="387"/>
    </row>
    <row r="26" s="275" customFormat="true" ht="13.8" hidden="false" customHeight="false" outlineLevel="0" collapsed="false">
      <c r="B26" s="345"/>
      <c r="C26" s="345"/>
      <c r="D26" s="345"/>
      <c r="E26" s="345"/>
      <c r="F26" s="345"/>
      <c r="G26" s="342"/>
      <c r="H26" s="275" t="s">
        <v>333</v>
      </c>
      <c r="Z26" s="342"/>
      <c r="AC26" s="378"/>
      <c r="AD26" s="347"/>
    </row>
    <row r="27" s="275" customFormat="true" ht="15.75" hidden="false" customHeight="true" outlineLevel="0" collapsed="false">
      <c r="B27" s="345"/>
      <c r="C27" s="345"/>
      <c r="D27" s="345"/>
      <c r="E27" s="345"/>
      <c r="F27" s="345"/>
      <c r="G27" s="342"/>
      <c r="H27" s="275" t="s">
        <v>334</v>
      </c>
      <c r="T27" s="385"/>
      <c r="V27" s="385"/>
      <c r="Z27" s="342"/>
      <c r="AC27" s="378"/>
      <c r="AD27" s="347"/>
    </row>
    <row r="28" s="275" customFormat="true" ht="29.25" hidden="false" customHeight="true" outlineLevel="0" collapsed="false">
      <c r="B28" s="345"/>
      <c r="C28" s="345"/>
      <c r="D28" s="345"/>
      <c r="E28" s="345"/>
      <c r="F28" s="345"/>
      <c r="G28" s="342"/>
      <c r="I28" s="325" t="s">
        <v>293</v>
      </c>
      <c r="J28" s="380" t="s">
        <v>335</v>
      </c>
      <c r="K28" s="380"/>
      <c r="L28" s="380"/>
      <c r="M28" s="380"/>
      <c r="N28" s="380"/>
      <c r="O28" s="380"/>
      <c r="P28" s="380"/>
      <c r="Q28" s="380"/>
      <c r="R28" s="380"/>
      <c r="S28" s="380"/>
      <c r="T28" s="380"/>
      <c r="U28" s="380"/>
      <c r="V28" s="381"/>
      <c r="W28" s="381"/>
      <c r="X28" s="330" t="s">
        <v>330</v>
      </c>
      <c r="Y28" s="385"/>
      <c r="Z28" s="373"/>
      <c r="AA28" s="80" t="s">
        <v>7</v>
      </c>
      <c r="AB28" s="80" t="s">
        <v>56</v>
      </c>
      <c r="AC28" s="80" t="s">
        <v>7</v>
      </c>
      <c r="AD28" s="347"/>
    </row>
    <row r="29" s="275" customFormat="true" ht="4.5" hidden="false" customHeight="true" outlineLevel="0" collapsed="false">
      <c r="B29" s="345"/>
      <c r="C29" s="345"/>
      <c r="D29" s="345"/>
      <c r="E29" s="345"/>
      <c r="F29" s="345"/>
      <c r="G29" s="349"/>
      <c r="H29" s="298"/>
      <c r="I29" s="298"/>
      <c r="J29" s="298"/>
      <c r="K29" s="298"/>
      <c r="L29" s="298"/>
      <c r="M29" s="298"/>
      <c r="N29" s="298"/>
      <c r="O29" s="298"/>
      <c r="P29" s="298"/>
      <c r="Q29" s="298"/>
      <c r="R29" s="298"/>
      <c r="S29" s="298"/>
      <c r="T29" s="388"/>
      <c r="U29" s="388"/>
      <c r="V29" s="298"/>
      <c r="W29" s="298"/>
      <c r="X29" s="298"/>
      <c r="Y29" s="298"/>
      <c r="Z29" s="349"/>
      <c r="AA29" s="298"/>
      <c r="AB29" s="298"/>
      <c r="AC29" s="364"/>
      <c r="AD29" s="377"/>
    </row>
    <row r="30" s="275" customFormat="true" ht="7.5" hidden="false" customHeight="true" outlineLevel="0" collapsed="false">
      <c r="B30" s="389"/>
      <c r="C30" s="389"/>
      <c r="D30" s="389"/>
      <c r="E30" s="389"/>
      <c r="F30" s="389"/>
      <c r="T30" s="385"/>
      <c r="U30" s="385"/>
    </row>
    <row r="31" s="275" customFormat="true" ht="13.8" hidden="false" customHeight="false" outlineLevel="0" collapsed="false">
      <c r="B31" s="275" t="s">
        <v>336</v>
      </c>
      <c r="C31" s="389"/>
      <c r="D31" s="389"/>
      <c r="E31" s="389"/>
      <c r="F31" s="389"/>
      <c r="T31" s="385"/>
      <c r="U31" s="385"/>
    </row>
    <row r="32" s="275" customFormat="true" ht="4.5" hidden="false" customHeight="true" outlineLevel="0" collapsed="false">
      <c r="B32" s="389"/>
      <c r="C32" s="389"/>
      <c r="D32" s="389"/>
      <c r="E32" s="389"/>
      <c r="F32" s="389"/>
      <c r="T32" s="385"/>
      <c r="U32" s="385"/>
    </row>
    <row r="33" s="275" customFormat="true" ht="4.5" hidden="false" customHeight="true" outlineLevel="0" collapsed="false">
      <c r="B33" s="345" t="s">
        <v>327</v>
      </c>
      <c r="C33" s="345"/>
      <c r="D33" s="345"/>
      <c r="E33" s="345"/>
      <c r="F33" s="345"/>
      <c r="G33" s="340"/>
      <c r="H33" s="332"/>
      <c r="I33" s="332"/>
      <c r="J33" s="332"/>
      <c r="K33" s="332"/>
      <c r="L33" s="332"/>
      <c r="M33" s="332"/>
      <c r="N33" s="332"/>
      <c r="O33" s="332"/>
      <c r="P33" s="332"/>
      <c r="Q33" s="332"/>
      <c r="R33" s="332"/>
      <c r="S33" s="332"/>
      <c r="T33" s="332"/>
      <c r="U33" s="332"/>
      <c r="V33" s="332"/>
      <c r="W33" s="332"/>
      <c r="X33" s="332"/>
      <c r="Y33" s="332"/>
      <c r="Z33" s="340"/>
      <c r="AA33" s="332"/>
      <c r="AB33" s="332"/>
      <c r="AC33" s="360"/>
      <c r="AD33" s="371"/>
    </row>
    <row r="34" s="275" customFormat="true" ht="16.5" hidden="false" customHeight="true" outlineLevel="0" collapsed="false">
      <c r="B34" s="345"/>
      <c r="C34" s="345"/>
      <c r="D34" s="345"/>
      <c r="E34" s="345"/>
      <c r="F34" s="345"/>
      <c r="G34" s="342"/>
      <c r="H34" s="275" t="s">
        <v>337</v>
      </c>
      <c r="V34" s="274"/>
      <c r="W34" s="274"/>
      <c r="Z34" s="342"/>
      <c r="AA34" s="344" t="s">
        <v>286</v>
      </c>
      <c r="AB34" s="344" t="s">
        <v>56</v>
      </c>
      <c r="AC34" s="344" t="s">
        <v>287</v>
      </c>
      <c r="AD34" s="379"/>
    </row>
    <row r="35" s="275" customFormat="true" ht="29.25" hidden="false" customHeight="true" outlineLevel="0" collapsed="false">
      <c r="B35" s="345"/>
      <c r="C35" s="345"/>
      <c r="D35" s="345"/>
      <c r="E35" s="345"/>
      <c r="F35" s="345"/>
      <c r="G35" s="342"/>
      <c r="I35" s="325" t="s">
        <v>289</v>
      </c>
      <c r="J35" s="390" t="s">
        <v>329</v>
      </c>
      <c r="K35" s="390"/>
      <c r="L35" s="390"/>
      <c r="M35" s="390"/>
      <c r="N35" s="390"/>
      <c r="O35" s="390"/>
      <c r="P35" s="390"/>
      <c r="Q35" s="390"/>
      <c r="R35" s="390"/>
      <c r="S35" s="390"/>
      <c r="T35" s="390"/>
      <c r="U35" s="329"/>
      <c r="V35" s="381"/>
      <c r="W35" s="381"/>
      <c r="X35" s="330" t="s">
        <v>330</v>
      </c>
      <c r="Z35" s="342"/>
      <c r="AA35" s="382"/>
      <c r="AB35" s="274"/>
      <c r="AC35" s="382"/>
      <c r="AD35" s="347"/>
    </row>
    <row r="36" s="275" customFormat="true" ht="15.75" hidden="false" customHeight="true" outlineLevel="0" collapsed="false">
      <c r="B36" s="345"/>
      <c r="C36" s="345"/>
      <c r="D36" s="345"/>
      <c r="E36" s="345"/>
      <c r="F36" s="345"/>
      <c r="G36" s="342"/>
      <c r="I36" s="383" t="s">
        <v>291</v>
      </c>
      <c r="J36" s="366" t="s">
        <v>331</v>
      </c>
      <c r="K36" s="298"/>
      <c r="L36" s="298"/>
      <c r="M36" s="298"/>
      <c r="N36" s="298"/>
      <c r="O36" s="298"/>
      <c r="P36" s="298"/>
      <c r="Q36" s="298"/>
      <c r="R36" s="298"/>
      <c r="S36" s="298"/>
      <c r="T36" s="298"/>
      <c r="U36" s="298"/>
      <c r="V36" s="297"/>
      <c r="W36" s="297"/>
      <c r="X36" s="299" t="s">
        <v>330</v>
      </c>
      <c r="Y36" s="385"/>
      <c r="Z36" s="373"/>
      <c r="AA36" s="80" t="s">
        <v>7</v>
      </c>
      <c r="AB36" s="80" t="s">
        <v>56</v>
      </c>
      <c r="AC36" s="80" t="s">
        <v>7</v>
      </c>
      <c r="AD36" s="347"/>
    </row>
    <row r="37" s="275" customFormat="true" ht="24" hidden="false" customHeight="true" outlineLevel="0" collapsed="false">
      <c r="B37" s="345"/>
      <c r="C37" s="345"/>
      <c r="D37" s="345"/>
      <c r="E37" s="345"/>
      <c r="F37" s="345"/>
      <c r="G37" s="342"/>
      <c r="I37" s="386" t="s">
        <v>332</v>
      </c>
      <c r="J37" s="386"/>
      <c r="K37" s="386"/>
      <c r="L37" s="386"/>
      <c r="M37" s="386"/>
      <c r="N37" s="386"/>
      <c r="O37" s="386"/>
      <c r="P37" s="386"/>
      <c r="Q37" s="386"/>
      <c r="R37" s="386"/>
      <c r="S37" s="386"/>
      <c r="T37" s="386"/>
      <c r="U37" s="386"/>
      <c r="V37" s="386"/>
      <c r="W37" s="386"/>
      <c r="X37" s="386"/>
      <c r="Y37" s="385"/>
      <c r="Z37" s="335"/>
      <c r="AA37" s="274"/>
      <c r="AB37" s="274"/>
      <c r="AC37" s="274"/>
      <c r="AD37" s="387"/>
    </row>
    <row r="38" s="275" customFormat="true" ht="4.5" hidden="false" customHeight="true" outlineLevel="0" collapsed="false">
      <c r="A38" s="343"/>
      <c r="B38" s="345"/>
      <c r="C38" s="345"/>
      <c r="D38" s="345"/>
      <c r="E38" s="345"/>
      <c r="F38" s="345"/>
      <c r="G38" s="349"/>
      <c r="H38" s="298"/>
      <c r="I38" s="298"/>
      <c r="J38" s="298"/>
      <c r="K38" s="298"/>
      <c r="L38" s="298"/>
      <c r="M38" s="298"/>
      <c r="N38" s="298"/>
      <c r="O38" s="298"/>
      <c r="P38" s="298"/>
      <c r="Q38" s="298"/>
      <c r="R38" s="298"/>
      <c r="S38" s="298"/>
      <c r="T38" s="388"/>
      <c r="U38" s="388"/>
      <c r="V38" s="298"/>
      <c r="W38" s="298"/>
      <c r="X38" s="298"/>
      <c r="Y38" s="298"/>
      <c r="Z38" s="349"/>
      <c r="AA38" s="298"/>
      <c r="AB38" s="298"/>
      <c r="AC38" s="364"/>
      <c r="AD38" s="377"/>
      <c r="AE38" s="342"/>
    </row>
    <row r="39" s="275" customFormat="true" ht="7.5" hidden="false" customHeight="true" outlineLevel="0" collapsed="false">
      <c r="B39" s="389"/>
      <c r="C39" s="391"/>
      <c r="D39" s="389"/>
      <c r="E39" s="389"/>
      <c r="F39" s="389"/>
      <c r="T39" s="385"/>
      <c r="U39" s="385"/>
    </row>
    <row r="40" s="275" customFormat="true" ht="13.5" hidden="false" customHeight="true" outlineLevel="0" collapsed="false">
      <c r="B40" s="275" t="s">
        <v>338</v>
      </c>
      <c r="C40" s="389"/>
      <c r="D40" s="389"/>
      <c r="E40" s="389"/>
      <c r="F40" s="389"/>
      <c r="T40" s="385"/>
      <c r="U40" s="385"/>
    </row>
    <row r="41" s="275" customFormat="true" ht="13.8" hidden="false" customHeight="false" outlineLevel="0" collapsed="false">
      <c r="B41" s="392" t="s">
        <v>339</v>
      </c>
      <c r="C41" s="393"/>
      <c r="D41" s="389"/>
      <c r="E41" s="389"/>
      <c r="F41" s="389"/>
      <c r="T41" s="385"/>
      <c r="U41" s="385"/>
    </row>
    <row r="42" s="275" customFormat="true" ht="4.5" hidden="false" customHeight="true" outlineLevel="0" collapsed="false">
      <c r="B42" s="345" t="s">
        <v>327</v>
      </c>
      <c r="C42" s="345"/>
      <c r="D42" s="345"/>
      <c r="E42" s="345"/>
      <c r="F42" s="345"/>
      <c r="G42" s="340"/>
      <c r="H42" s="332"/>
      <c r="I42" s="332"/>
      <c r="J42" s="332"/>
      <c r="K42" s="332"/>
      <c r="L42" s="332"/>
      <c r="M42" s="332"/>
      <c r="N42" s="332"/>
      <c r="O42" s="332"/>
      <c r="P42" s="332"/>
      <c r="Q42" s="332"/>
      <c r="R42" s="332"/>
      <c r="S42" s="332"/>
      <c r="T42" s="332"/>
      <c r="U42" s="332"/>
      <c r="V42" s="332"/>
      <c r="W42" s="332"/>
      <c r="X42" s="332"/>
      <c r="Y42" s="332"/>
      <c r="Z42" s="340"/>
      <c r="AA42" s="332"/>
      <c r="AB42" s="332"/>
      <c r="AC42" s="360"/>
      <c r="AD42" s="371"/>
    </row>
    <row r="43" s="275" customFormat="true" ht="15.75" hidden="false" customHeight="true" outlineLevel="0" collapsed="false">
      <c r="B43" s="345"/>
      <c r="C43" s="345"/>
      <c r="D43" s="345"/>
      <c r="E43" s="345"/>
      <c r="F43" s="345"/>
      <c r="G43" s="342"/>
      <c r="H43" s="275" t="s">
        <v>340</v>
      </c>
      <c r="Z43" s="342"/>
      <c r="AA43" s="344" t="s">
        <v>286</v>
      </c>
      <c r="AB43" s="344" t="s">
        <v>56</v>
      </c>
      <c r="AC43" s="344" t="s">
        <v>287</v>
      </c>
      <c r="AD43" s="379"/>
    </row>
    <row r="44" s="275" customFormat="true" ht="29.25" hidden="false" customHeight="true" outlineLevel="0" collapsed="false">
      <c r="B44" s="345"/>
      <c r="C44" s="345"/>
      <c r="D44" s="345"/>
      <c r="E44" s="345"/>
      <c r="F44" s="345"/>
      <c r="G44" s="342"/>
      <c r="I44" s="325" t="s">
        <v>289</v>
      </c>
      <c r="J44" s="390" t="s">
        <v>329</v>
      </c>
      <c r="K44" s="390"/>
      <c r="L44" s="390"/>
      <c r="M44" s="390"/>
      <c r="N44" s="390"/>
      <c r="O44" s="390"/>
      <c r="P44" s="390"/>
      <c r="Q44" s="390"/>
      <c r="R44" s="390"/>
      <c r="S44" s="390"/>
      <c r="T44" s="390"/>
      <c r="U44" s="330"/>
      <c r="V44" s="381"/>
      <c r="W44" s="381"/>
      <c r="X44" s="330" t="s">
        <v>330</v>
      </c>
      <c r="Z44" s="342"/>
      <c r="AA44" s="382"/>
      <c r="AB44" s="274"/>
      <c r="AC44" s="382"/>
      <c r="AD44" s="347"/>
    </row>
    <row r="45" s="275" customFormat="true" ht="15.75" hidden="false" customHeight="true" outlineLevel="0" collapsed="false">
      <c r="B45" s="345"/>
      <c r="C45" s="345"/>
      <c r="D45" s="345"/>
      <c r="E45" s="345"/>
      <c r="F45" s="345"/>
      <c r="G45" s="342"/>
      <c r="I45" s="383" t="s">
        <v>291</v>
      </c>
      <c r="J45" s="366" t="s">
        <v>331</v>
      </c>
      <c r="K45" s="298"/>
      <c r="L45" s="298"/>
      <c r="M45" s="298"/>
      <c r="N45" s="298"/>
      <c r="O45" s="298"/>
      <c r="P45" s="298"/>
      <c r="Q45" s="298"/>
      <c r="R45" s="298"/>
      <c r="S45" s="298"/>
      <c r="T45" s="298"/>
      <c r="U45" s="299"/>
      <c r="V45" s="381"/>
      <c r="W45" s="381"/>
      <c r="X45" s="299" t="s">
        <v>330</v>
      </c>
      <c r="Y45" s="385"/>
      <c r="Z45" s="373"/>
      <c r="AA45" s="80" t="s">
        <v>7</v>
      </c>
      <c r="AB45" s="80" t="s">
        <v>56</v>
      </c>
      <c r="AC45" s="80" t="s">
        <v>7</v>
      </c>
      <c r="AD45" s="347"/>
    </row>
    <row r="46" s="275" customFormat="true" ht="24" hidden="false" customHeight="true" outlineLevel="0" collapsed="false">
      <c r="B46" s="345"/>
      <c r="C46" s="345"/>
      <c r="D46" s="345"/>
      <c r="E46" s="345"/>
      <c r="F46" s="345"/>
      <c r="G46" s="342"/>
      <c r="I46" s="386" t="s">
        <v>332</v>
      </c>
      <c r="J46" s="386"/>
      <c r="K46" s="386"/>
      <c r="L46" s="386"/>
      <c r="M46" s="386"/>
      <c r="N46" s="386"/>
      <c r="O46" s="386"/>
      <c r="P46" s="386"/>
      <c r="Q46" s="386"/>
      <c r="R46" s="386"/>
      <c r="S46" s="386"/>
      <c r="T46" s="386"/>
      <c r="U46" s="386"/>
      <c r="V46" s="386"/>
      <c r="W46" s="386"/>
      <c r="X46" s="386"/>
      <c r="Y46" s="385"/>
      <c r="Z46" s="335"/>
      <c r="AA46" s="274"/>
      <c r="AB46" s="274"/>
      <c r="AC46" s="274"/>
      <c r="AD46" s="387"/>
    </row>
    <row r="47" s="275" customFormat="true" ht="4.5" hidden="false" customHeight="true" outlineLevel="0" collapsed="false">
      <c r="B47" s="345"/>
      <c r="C47" s="345"/>
      <c r="D47" s="345"/>
      <c r="E47" s="345"/>
      <c r="F47" s="345"/>
      <c r="G47" s="349"/>
      <c r="H47" s="298"/>
      <c r="I47" s="298"/>
      <c r="J47" s="298"/>
      <c r="K47" s="298"/>
      <c r="L47" s="298"/>
      <c r="M47" s="298"/>
      <c r="N47" s="298"/>
      <c r="O47" s="298"/>
      <c r="P47" s="298"/>
      <c r="Q47" s="298"/>
      <c r="R47" s="298"/>
      <c r="S47" s="298"/>
      <c r="T47" s="388"/>
      <c r="U47" s="388"/>
      <c r="V47" s="298"/>
      <c r="W47" s="298"/>
      <c r="X47" s="298"/>
      <c r="Y47" s="298"/>
      <c r="Z47" s="349"/>
      <c r="AA47" s="298"/>
      <c r="AB47" s="298"/>
      <c r="AC47" s="364"/>
      <c r="AD47" s="377"/>
    </row>
    <row r="48" s="275" customFormat="true" ht="4.5" hidden="false" customHeight="true" outlineLevel="0" collapsed="false">
      <c r="B48" s="345" t="s">
        <v>341</v>
      </c>
      <c r="C48" s="345"/>
      <c r="D48" s="345"/>
      <c r="E48" s="345"/>
      <c r="F48" s="345"/>
      <c r="G48" s="340"/>
      <c r="H48" s="332"/>
      <c r="I48" s="332"/>
      <c r="J48" s="332"/>
      <c r="K48" s="332"/>
      <c r="L48" s="332"/>
      <c r="M48" s="332"/>
      <c r="N48" s="332"/>
      <c r="O48" s="332"/>
      <c r="P48" s="332"/>
      <c r="Q48" s="332"/>
      <c r="R48" s="332"/>
      <c r="S48" s="332"/>
      <c r="T48" s="332"/>
      <c r="U48" s="332"/>
      <c r="V48" s="332"/>
      <c r="W48" s="332"/>
      <c r="X48" s="332"/>
      <c r="Y48" s="332"/>
      <c r="Z48" s="340"/>
      <c r="AA48" s="332"/>
      <c r="AB48" s="332"/>
      <c r="AC48" s="360"/>
      <c r="AD48" s="371"/>
    </row>
    <row r="49" s="275" customFormat="true" ht="15.75" hidden="false" customHeight="true" outlineLevel="0" collapsed="false">
      <c r="B49" s="345"/>
      <c r="C49" s="345"/>
      <c r="D49" s="345"/>
      <c r="E49" s="345"/>
      <c r="F49" s="345"/>
      <c r="G49" s="342"/>
      <c r="H49" s="275" t="s">
        <v>342</v>
      </c>
      <c r="Z49" s="342"/>
      <c r="AA49" s="344" t="s">
        <v>286</v>
      </c>
      <c r="AB49" s="344" t="s">
        <v>56</v>
      </c>
      <c r="AC49" s="344" t="s">
        <v>287</v>
      </c>
      <c r="AD49" s="379"/>
    </row>
    <row r="50" s="275" customFormat="true" ht="18" hidden="false" customHeight="true" outlineLevel="0" collapsed="false">
      <c r="B50" s="345"/>
      <c r="C50" s="345"/>
      <c r="D50" s="345"/>
      <c r="E50" s="345"/>
      <c r="F50" s="345"/>
      <c r="G50" s="342"/>
      <c r="I50" s="325" t="s">
        <v>289</v>
      </c>
      <c r="J50" s="394" t="s">
        <v>343</v>
      </c>
      <c r="K50" s="394"/>
      <c r="L50" s="394"/>
      <c r="M50" s="394"/>
      <c r="N50" s="394"/>
      <c r="O50" s="394"/>
      <c r="P50" s="394"/>
      <c r="Q50" s="394"/>
      <c r="R50" s="394"/>
      <c r="S50" s="394"/>
      <c r="T50" s="394"/>
      <c r="U50" s="330"/>
      <c r="V50" s="381"/>
      <c r="W50" s="381"/>
      <c r="X50" s="330" t="s">
        <v>330</v>
      </c>
      <c r="Z50" s="342"/>
      <c r="AA50" s="382"/>
      <c r="AB50" s="274"/>
      <c r="AC50" s="382"/>
      <c r="AD50" s="347"/>
    </row>
    <row r="51" s="275" customFormat="true" ht="18" hidden="false" customHeight="true" outlineLevel="0" collapsed="false">
      <c r="B51" s="345"/>
      <c r="C51" s="345"/>
      <c r="D51" s="345"/>
      <c r="E51" s="345"/>
      <c r="F51" s="345"/>
      <c r="G51" s="342"/>
      <c r="I51" s="383" t="s">
        <v>291</v>
      </c>
      <c r="J51" s="395" t="s">
        <v>344</v>
      </c>
      <c r="K51" s="395"/>
      <c r="L51" s="395"/>
      <c r="M51" s="395"/>
      <c r="N51" s="395"/>
      <c r="O51" s="395"/>
      <c r="P51" s="395"/>
      <c r="Q51" s="395"/>
      <c r="R51" s="395"/>
      <c r="S51" s="395"/>
      <c r="T51" s="395"/>
      <c r="U51" s="299"/>
      <c r="V51" s="297"/>
      <c r="W51" s="297"/>
      <c r="X51" s="299" t="s">
        <v>330</v>
      </c>
      <c r="Y51" s="385"/>
      <c r="Z51" s="373"/>
      <c r="AA51" s="80" t="s">
        <v>7</v>
      </c>
      <c r="AB51" s="80" t="s">
        <v>56</v>
      </c>
      <c r="AC51" s="80" t="s">
        <v>7</v>
      </c>
      <c r="AD51" s="347"/>
    </row>
    <row r="52" s="275" customFormat="true" ht="4.5" hidden="false" customHeight="true" outlineLevel="0" collapsed="false">
      <c r="B52" s="345"/>
      <c r="C52" s="345"/>
      <c r="D52" s="345"/>
      <c r="E52" s="345"/>
      <c r="F52" s="345"/>
      <c r="G52" s="349"/>
      <c r="H52" s="298"/>
      <c r="I52" s="298"/>
      <c r="J52" s="298"/>
      <c r="K52" s="298"/>
      <c r="L52" s="298"/>
      <c r="M52" s="298"/>
      <c r="N52" s="298"/>
      <c r="O52" s="298"/>
      <c r="P52" s="298"/>
      <c r="Q52" s="298"/>
      <c r="R52" s="298"/>
      <c r="S52" s="298"/>
      <c r="T52" s="388"/>
      <c r="U52" s="388"/>
      <c r="V52" s="396"/>
      <c r="W52" s="396"/>
      <c r="X52" s="298"/>
      <c r="Y52" s="298"/>
      <c r="Z52" s="349"/>
      <c r="AA52" s="298"/>
      <c r="AB52" s="298"/>
      <c r="AC52" s="364"/>
      <c r="AD52" s="377"/>
    </row>
    <row r="53" s="275" customFormat="true" ht="4.5" hidden="false" customHeight="true" outlineLevel="0" collapsed="false">
      <c r="B53" s="345" t="s">
        <v>345</v>
      </c>
      <c r="C53" s="345"/>
      <c r="D53" s="345"/>
      <c r="E53" s="345"/>
      <c r="F53" s="345"/>
      <c r="G53" s="340"/>
      <c r="H53" s="332"/>
      <c r="I53" s="332"/>
      <c r="J53" s="332"/>
      <c r="K53" s="332"/>
      <c r="L53" s="332"/>
      <c r="M53" s="332"/>
      <c r="N53" s="332"/>
      <c r="O53" s="332"/>
      <c r="P53" s="332"/>
      <c r="Q53" s="332"/>
      <c r="R53" s="332"/>
      <c r="S53" s="332"/>
      <c r="T53" s="332"/>
      <c r="U53" s="332"/>
      <c r="V53" s="397"/>
      <c r="W53" s="397"/>
      <c r="X53" s="332"/>
      <c r="Y53" s="332"/>
      <c r="Z53" s="340"/>
      <c r="AA53" s="332"/>
      <c r="AB53" s="332"/>
      <c r="AC53" s="360"/>
      <c r="AD53" s="371"/>
    </row>
    <row r="54" s="275" customFormat="true" ht="15.75" hidden="false" customHeight="true" outlineLevel="0" collapsed="false">
      <c r="B54" s="345"/>
      <c r="C54" s="345"/>
      <c r="D54" s="345"/>
      <c r="E54" s="345"/>
      <c r="F54" s="345"/>
      <c r="G54" s="342"/>
      <c r="H54" s="275" t="s">
        <v>346</v>
      </c>
      <c r="V54" s="274"/>
      <c r="W54" s="274"/>
      <c r="Z54" s="342"/>
      <c r="AA54" s="344" t="s">
        <v>286</v>
      </c>
      <c r="AB54" s="344" t="s">
        <v>56</v>
      </c>
      <c r="AC54" s="344" t="s">
        <v>287</v>
      </c>
      <c r="AD54" s="379"/>
    </row>
    <row r="55" s="275" customFormat="true" ht="18.75" hidden="false" customHeight="true" outlineLevel="0" collapsed="false">
      <c r="B55" s="345"/>
      <c r="C55" s="345"/>
      <c r="D55" s="345"/>
      <c r="E55" s="345"/>
      <c r="F55" s="345"/>
      <c r="G55" s="342"/>
      <c r="I55" s="325" t="s">
        <v>289</v>
      </c>
      <c r="J55" s="394" t="s">
        <v>343</v>
      </c>
      <c r="K55" s="394"/>
      <c r="L55" s="394"/>
      <c r="M55" s="394"/>
      <c r="N55" s="394"/>
      <c r="O55" s="394"/>
      <c r="P55" s="394"/>
      <c r="Q55" s="394"/>
      <c r="R55" s="394"/>
      <c r="S55" s="394"/>
      <c r="T55" s="394"/>
      <c r="U55" s="330"/>
      <c r="V55" s="381"/>
      <c r="W55" s="381"/>
      <c r="X55" s="330" t="s">
        <v>330</v>
      </c>
      <c r="Z55" s="342"/>
      <c r="AA55" s="382"/>
      <c r="AB55" s="274"/>
      <c r="AC55" s="382"/>
      <c r="AD55" s="347"/>
    </row>
    <row r="56" s="275" customFormat="true" ht="29.25" hidden="false" customHeight="true" outlineLevel="0" collapsed="false">
      <c r="B56" s="345"/>
      <c r="C56" s="345"/>
      <c r="D56" s="345"/>
      <c r="E56" s="345"/>
      <c r="F56" s="345"/>
      <c r="G56" s="342"/>
      <c r="I56" s="383" t="s">
        <v>291</v>
      </c>
      <c r="J56" s="395" t="s">
        <v>347</v>
      </c>
      <c r="K56" s="395"/>
      <c r="L56" s="395"/>
      <c r="M56" s="395"/>
      <c r="N56" s="395"/>
      <c r="O56" s="395"/>
      <c r="P56" s="395"/>
      <c r="Q56" s="395"/>
      <c r="R56" s="395"/>
      <c r="S56" s="395"/>
      <c r="T56" s="395"/>
      <c r="U56" s="299"/>
      <c r="V56" s="297"/>
      <c r="W56" s="297"/>
      <c r="X56" s="299" t="s">
        <v>330</v>
      </c>
      <c r="Y56" s="385"/>
      <c r="Z56" s="373"/>
      <c r="AA56" s="80" t="s">
        <v>7</v>
      </c>
      <c r="AB56" s="80" t="s">
        <v>56</v>
      </c>
      <c r="AC56" s="80" t="s">
        <v>7</v>
      </c>
      <c r="AD56" s="347"/>
    </row>
    <row r="57" s="275" customFormat="true" ht="4.5" hidden="false" customHeight="true" outlineLevel="0" collapsed="false">
      <c r="B57" s="345"/>
      <c r="C57" s="345"/>
      <c r="D57" s="345"/>
      <c r="E57" s="345"/>
      <c r="F57" s="345"/>
      <c r="G57" s="349"/>
      <c r="H57" s="298"/>
      <c r="I57" s="298"/>
      <c r="J57" s="298"/>
      <c r="K57" s="298"/>
      <c r="L57" s="298"/>
      <c r="M57" s="298"/>
      <c r="N57" s="298"/>
      <c r="O57" s="298"/>
      <c r="P57" s="298"/>
      <c r="Q57" s="298"/>
      <c r="R57" s="298"/>
      <c r="S57" s="298"/>
      <c r="T57" s="388"/>
      <c r="U57" s="388"/>
      <c r="V57" s="298"/>
      <c r="W57" s="298"/>
      <c r="X57" s="298"/>
      <c r="Y57" s="298"/>
      <c r="Z57" s="349"/>
      <c r="AA57" s="298"/>
      <c r="AB57" s="298"/>
      <c r="AC57" s="364"/>
      <c r="AD57" s="377"/>
    </row>
    <row r="58" s="275" customFormat="true" ht="4.5" hidden="false" customHeight="true" outlineLevel="0" collapsed="false">
      <c r="B58" s="389"/>
      <c r="C58" s="389"/>
      <c r="D58" s="389"/>
      <c r="E58" s="389"/>
      <c r="F58" s="389"/>
      <c r="T58" s="385"/>
      <c r="U58" s="385"/>
    </row>
    <row r="59" s="275" customFormat="true" ht="13.5" hidden="false" customHeight="true" outlineLevel="0" collapsed="false">
      <c r="B59" s="398" t="s">
        <v>348</v>
      </c>
      <c r="C59" s="398"/>
      <c r="D59" s="399" t="s">
        <v>349</v>
      </c>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row>
    <row r="60" s="275" customFormat="true" ht="25.5" hidden="false" customHeight="true" outlineLevel="0" collapsed="false">
      <c r="B60" s="398" t="s">
        <v>350</v>
      </c>
      <c r="C60" s="398"/>
      <c r="D60" s="400" t="s">
        <v>351</v>
      </c>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row>
    <row r="61" s="275" customFormat="true" ht="71.25" hidden="false" customHeight="true" outlineLevel="0" collapsed="false">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row>
    <row r="62" s="275" customFormat="true" ht="13.8" hidden="false" customHeight="false" outlineLevel="0" collapsed="false">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row>
    <row r="63" s="401" customFormat="true" ht="13.8" hidden="false" customHeight="false" outlineLevel="0" collapsed="false"/>
    <row r="64" customFormat="false" ht="13.8" hidden="false" customHeight="false" outlineLevel="0" collapsed="false">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row>
    <row r="65" customFormat="false" ht="13.8" hidden="false" customHeight="false" outlineLevel="0" collapsed="false">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row>
    <row r="66" s="401" customFormat="true" ht="13.8" hidden="false" customHeight="false" outlineLevel="0" collapsed="false">
      <c r="B66" s="351"/>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row>
    <row r="67" s="401" customFormat="true" ht="13.5" hidden="false" customHeight="true" outlineLevel="0" collapsed="false">
      <c r="B67" s="351"/>
      <c r="C67" s="350"/>
      <c r="D67" s="350"/>
      <c r="E67" s="350"/>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row>
    <row r="68" s="401" customFormat="true" ht="13.5" hidden="false" customHeight="true" outlineLevel="0" collapsed="false">
      <c r="B68" s="351"/>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row>
    <row r="69" s="401" customFormat="true" ht="13.8" hidden="false" customHeight="false" outlineLevel="0" collapsed="false">
      <c r="B69" s="351"/>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row>
    <row r="70" s="401" customFormat="true" ht="13.8" hidden="false" customHeight="false" outlineLevel="0" collapsed="false">
      <c r="B70" s="351"/>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row>
    <row r="71" s="401" customFormat="true" ht="13.8" hidden="false" customHeight="false" outlineLevel="0" collapsed="false">
      <c r="B71" s="351"/>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row>
    <row r="72" customFormat="false" ht="156" hidden="false" customHeight="tru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402"/>
      <c r="D122" s="402"/>
      <c r="E122" s="402"/>
      <c r="F122" s="402"/>
      <c r="G122" s="402"/>
    </row>
    <row r="123" customFormat="false" ht="13.8" hidden="false" customHeight="false" outlineLevel="0" collapsed="false">
      <c r="C123" s="403"/>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33:F38"/>
    <mergeCell ref="J35:T35"/>
    <mergeCell ref="V35:W35"/>
    <mergeCell ref="V36:W36"/>
    <mergeCell ref="I37:X37"/>
    <mergeCell ref="B42:F47"/>
    <mergeCell ref="J44:T44"/>
    <mergeCell ref="V44:W44"/>
    <mergeCell ref="V45:W45"/>
    <mergeCell ref="I46:X46"/>
    <mergeCell ref="B48:F52"/>
    <mergeCell ref="J50:T50"/>
    <mergeCell ref="V50:W50"/>
    <mergeCell ref="J51:T51"/>
    <mergeCell ref="V51:W51"/>
    <mergeCell ref="B53:F57"/>
    <mergeCell ref="J55:T55"/>
    <mergeCell ref="V55:W55"/>
    <mergeCell ref="J56:T56"/>
    <mergeCell ref="V56:W56"/>
    <mergeCell ref="B59:C59"/>
    <mergeCell ref="B60:C60"/>
    <mergeCell ref="D60:AD60"/>
  </mergeCells>
  <dataValidations count="1">
    <dataValidation allowBlank="true" errorStyle="stop" operator="between" showDropDown="false" showErrorMessage="true" showInputMessage="true" sqref="G9:G12 L9 Q9 T10 S11 AA15:AA16 AC15:AC16 AA24 AC24 AA28 AC28 AA36 AC36 AA45 AC45 AA51 AC51 AA56 AC56" type="list">
      <formula1>"□,■"</formula1>
      <formula2>0</formula2>
    </dataValidation>
  </dataValidations>
  <printOptions headings="false" gridLines="false" gridLinesSet="true" horizontalCentered="false" verticalCentered="false"/>
  <pageMargins left="0.7" right="0.7" top="0.75" bottom="0.75" header="0.3" footer="0.511811023622047"/>
  <pageSetup paperSize="9" scale="88" fitToWidth="1" fitToHeight="1" pageOrder="downThenOver" orientation="portrait" blackAndWhite="false" draft="false" cellComments="none" horizontalDpi="300" verticalDpi="300" copies="1"/>
  <headerFooter differentFirst="false" differentOddEven="false">
    <oddHeader>&amp;C&amp;N</oddHeader>
    <oddFooter/>
  </headerFooter>
  <rowBreaks count="1" manualBreakCount="1">
    <brk id="60"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78"/>
  <sheetViews>
    <sheetView showFormulas="false" showGridLines="true" showRowColHeaders="true" showZeros="true" rightToLeft="false" tabSelected="false" showOutlineSymbols="true" defaultGridColor="true" view="pageBreakPreview" topLeftCell="A1" colorId="64" zoomScale="96" zoomScaleNormal="100" zoomScalePageLayoutView="96" workbookViewId="0">
      <selection pane="topLeft" activeCell="I28" activeCellId="0" sqref="I28"/>
    </sheetView>
  </sheetViews>
  <sheetFormatPr defaultColWidth="3.44921875" defaultRowHeight="12.75" customHeight="false" zeroHeight="false" outlineLevelRow="0" outlineLevelCol="0"/>
  <cols>
    <col collapsed="false" customWidth="false" hidden="false" outlineLevel="0" max="1" min="1" style="350" width="3.45"/>
    <col collapsed="false" customWidth="true" hidden="false" outlineLevel="0" max="2" min="2" style="351" width="3"/>
    <col collapsed="false" customWidth="false" hidden="false" outlineLevel="0" max="7" min="3" style="350" width="3.45"/>
    <col collapsed="false" customWidth="true" hidden="false" outlineLevel="0" max="8" min="8" style="350" width="2.44"/>
    <col collapsed="false" customWidth="false" hidden="false" outlineLevel="0" max="16384" min="9" style="350" width="3.45"/>
  </cols>
  <sheetData>
    <row r="1" s="275" customFormat="true" ht="13.8" hidden="false" customHeight="false" outlineLevel="0" collapsed="false"/>
    <row r="2" s="275" customFormat="true" ht="13.8" hidden="false" customHeight="false" outlineLevel="0" collapsed="false">
      <c r="B2" s="275" t="s">
        <v>352</v>
      </c>
      <c r="AA2" s="352" t="s">
        <v>255</v>
      </c>
    </row>
    <row r="3" s="275" customFormat="true" ht="8.25" hidden="false" customHeight="true" outlineLevel="0" collapsed="false"/>
    <row r="4" s="275" customFormat="true" ht="13.8" hidden="false" customHeight="false" outlineLevel="0" collapsed="false">
      <c r="B4" s="324" t="s">
        <v>353</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row>
    <row r="5" s="275" customFormat="true" ht="6.75" hidden="false" customHeight="true" outlineLevel="0" collapsed="false"/>
    <row r="6" s="275" customFormat="true" ht="18" hidden="false" customHeight="true" outlineLevel="0" collapsed="false">
      <c r="B6" s="325" t="s">
        <v>260</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row>
    <row r="7" s="275" customFormat="true" ht="19.5" hidden="false" customHeight="true" outlineLevel="0" collapsed="false">
      <c r="B7" s="325" t="s">
        <v>276</v>
      </c>
      <c r="C7" s="325"/>
      <c r="D7" s="325"/>
      <c r="E7" s="325"/>
      <c r="F7" s="325"/>
      <c r="G7" s="325"/>
      <c r="H7" s="325"/>
      <c r="I7" s="325"/>
      <c r="J7" s="325"/>
      <c r="K7" s="325"/>
      <c r="L7" s="325"/>
      <c r="M7" s="325"/>
      <c r="N7" s="325"/>
      <c r="O7" s="325"/>
      <c r="P7" s="325"/>
      <c r="Q7" s="325"/>
      <c r="R7" s="325"/>
      <c r="S7" s="325"/>
      <c r="T7" s="325"/>
      <c r="U7" s="325"/>
      <c r="V7" s="325"/>
      <c r="W7" s="325"/>
      <c r="X7" s="325"/>
      <c r="Y7" s="325"/>
      <c r="Z7" s="325"/>
      <c r="AA7" s="325"/>
    </row>
    <row r="8" s="275" customFormat="true" ht="19.5" hidden="false" customHeight="true" outlineLevel="0" collapsed="false">
      <c r="B8" s="325" t="s">
        <v>277</v>
      </c>
      <c r="C8" s="325"/>
      <c r="D8" s="325"/>
      <c r="E8" s="325"/>
      <c r="F8" s="325"/>
      <c r="G8" s="355" t="s">
        <v>7</v>
      </c>
      <c r="H8" s="328" t="s">
        <v>278</v>
      </c>
      <c r="I8" s="328"/>
      <c r="J8" s="328"/>
      <c r="K8" s="328"/>
      <c r="L8" s="356" t="s">
        <v>7</v>
      </c>
      <c r="M8" s="328" t="s">
        <v>279</v>
      </c>
      <c r="N8" s="328"/>
      <c r="O8" s="328"/>
      <c r="P8" s="328"/>
      <c r="Q8" s="356" t="s">
        <v>7</v>
      </c>
      <c r="R8" s="328" t="s">
        <v>280</v>
      </c>
      <c r="S8" s="357"/>
      <c r="T8" s="357"/>
      <c r="U8" s="357"/>
      <c r="V8" s="357"/>
      <c r="W8" s="357"/>
      <c r="X8" s="332"/>
      <c r="Y8" s="332"/>
      <c r="Z8" s="332"/>
      <c r="AA8" s="341"/>
    </row>
    <row r="9" customFormat="false" ht="19.5" hidden="false" customHeight="true" outlineLevel="0" collapsed="false">
      <c r="B9" s="381" t="s">
        <v>354</v>
      </c>
      <c r="C9" s="381"/>
      <c r="D9" s="381"/>
      <c r="E9" s="381"/>
      <c r="F9" s="381"/>
      <c r="G9" s="404" t="s">
        <v>355</v>
      </c>
      <c r="H9" s="404"/>
      <c r="I9" s="404"/>
      <c r="J9" s="404"/>
      <c r="K9" s="404"/>
      <c r="L9" s="404"/>
      <c r="M9" s="404"/>
      <c r="N9" s="404" t="s">
        <v>356</v>
      </c>
      <c r="O9" s="404"/>
      <c r="P9" s="404"/>
      <c r="Q9" s="404"/>
      <c r="R9" s="404"/>
      <c r="S9" s="404"/>
      <c r="T9" s="404"/>
      <c r="U9" s="404" t="s">
        <v>357</v>
      </c>
      <c r="V9" s="404"/>
      <c r="W9" s="404"/>
      <c r="X9" s="404"/>
      <c r="Y9" s="404"/>
      <c r="Z9" s="404"/>
      <c r="AA9" s="404"/>
    </row>
    <row r="10" customFormat="false" ht="19.5" hidden="false" customHeight="true" outlineLevel="0" collapsed="false">
      <c r="B10" s="381"/>
      <c r="C10" s="381"/>
      <c r="D10" s="381"/>
      <c r="E10" s="381"/>
      <c r="F10" s="381"/>
      <c r="G10" s="404" t="s">
        <v>358</v>
      </c>
      <c r="H10" s="404"/>
      <c r="I10" s="404"/>
      <c r="J10" s="404"/>
      <c r="K10" s="404"/>
      <c r="L10" s="404"/>
      <c r="M10" s="404"/>
      <c r="N10" s="404" t="s">
        <v>359</v>
      </c>
      <c r="O10" s="404"/>
      <c r="P10" s="404"/>
      <c r="Q10" s="404"/>
      <c r="R10" s="404"/>
      <c r="S10" s="404"/>
      <c r="T10" s="404"/>
      <c r="U10" s="404" t="s">
        <v>360</v>
      </c>
      <c r="V10" s="404"/>
      <c r="W10" s="404"/>
      <c r="X10" s="404"/>
      <c r="Y10" s="404"/>
      <c r="Z10" s="404"/>
      <c r="AA10" s="404"/>
    </row>
    <row r="11" customFormat="false" ht="19.5" hidden="false" customHeight="true" outlineLevel="0" collapsed="false">
      <c r="B11" s="381"/>
      <c r="C11" s="381"/>
      <c r="D11" s="381"/>
      <c r="E11" s="381"/>
      <c r="F11" s="381"/>
      <c r="G11" s="404" t="s">
        <v>361</v>
      </c>
      <c r="H11" s="404"/>
      <c r="I11" s="404"/>
      <c r="J11" s="404"/>
      <c r="K11" s="404"/>
      <c r="L11" s="404"/>
      <c r="M11" s="404"/>
      <c r="N11" s="404" t="s">
        <v>362</v>
      </c>
      <c r="O11" s="404"/>
      <c r="P11" s="404"/>
      <c r="Q11" s="404"/>
      <c r="R11" s="404"/>
      <c r="S11" s="404"/>
      <c r="T11" s="404"/>
      <c r="U11" s="404" t="s">
        <v>363</v>
      </c>
      <c r="V11" s="404"/>
      <c r="W11" s="404"/>
      <c r="X11" s="404"/>
      <c r="Y11" s="404"/>
      <c r="Z11" s="404"/>
      <c r="AA11" s="404"/>
    </row>
    <row r="12" customFormat="false" ht="19.5" hidden="false" customHeight="true" outlineLevel="0" collapsed="false">
      <c r="B12" s="381"/>
      <c r="C12" s="381"/>
      <c r="D12" s="381"/>
      <c r="E12" s="381"/>
      <c r="F12" s="381"/>
      <c r="G12" s="404" t="s">
        <v>364</v>
      </c>
      <c r="H12" s="404"/>
      <c r="I12" s="404"/>
      <c r="J12" s="404"/>
      <c r="K12" s="404"/>
      <c r="L12" s="404"/>
      <c r="M12" s="404"/>
      <c r="N12" s="404" t="s">
        <v>365</v>
      </c>
      <c r="O12" s="404"/>
      <c r="P12" s="404"/>
      <c r="Q12" s="404"/>
      <c r="R12" s="404"/>
      <c r="S12" s="404"/>
      <c r="T12" s="404"/>
      <c r="U12" s="405" t="s">
        <v>366</v>
      </c>
      <c r="V12" s="405"/>
      <c r="W12" s="405"/>
      <c r="X12" s="405"/>
      <c r="Y12" s="405"/>
      <c r="Z12" s="405"/>
      <c r="AA12" s="405"/>
    </row>
    <row r="13" customFormat="false" ht="19.5" hidden="false" customHeight="true" outlineLevel="0" collapsed="false">
      <c r="B13" s="381"/>
      <c r="C13" s="381"/>
      <c r="D13" s="381"/>
      <c r="E13" s="381"/>
      <c r="F13" s="381"/>
      <c r="G13" s="404" t="s">
        <v>367</v>
      </c>
      <c r="H13" s="404"/>
      <c r="I13" s="404"/>
      <c r="J13" s="404"/>
      <c r="K13" s="404"/>
      <c r="L13" s="404"/>
      <c r="M13" s="404"/>
      <c r="N13" s="404" t="s">
        <v>368</v>
      </c>
      <c r="O13" s="404"/>
      <c r="P13" s="404"/>
      <c r="Q13" s="404"/>
      <c r="R13" s="404"/>
      <c r="S13" s="404"/>
      <c r="T13" s="404"/>
      <c r="U13" s="405" t="s">
        <v>369</v>
      </c>
      <c r="V13" s="405"/>
      <c r="W13" s="405"/>
      <c r="X13" s="405"/>
      <c r="Y13" s="405"/>
      <c r="Z13" s="405"/>
      <c r="AA13" s="405"/>
    </row>
    <row r="14" customFormat="false" ht="19.5" hidden="false" customHeight="true" outlineLevel="0" collapsed="false">
      <c r="B14" s="381"/>
      <c r="C14" s="381"/>
      <c r="D14" s="381"/>
      <c r="E14" s="381"/>
      <c r="F14" s="381"/>
      <c r="G14" s="404" t="s">
        <v>370</v>
      </c>
      <c r="H14" s="404"/>
      <c r="I14" s="404"/>
      <c r="J14" s="404"/>
      <c r="K14" s="404"/>
      <c r="L14" s="404"/>
      <c r="M14" s="404"/>
      <c r="N14" s="404"/>
      <c r="O14" s="404"/>
      <c r="P14" s="404"/>
      <c r="Q14" s="404"/>
      <c r="R14" s="404"/>
      <c r="S14" s="404"/>
      <c r="T14" s="404"/>
      <c r="U14" s="405"/>
      <c r="V14" s="405"/>
      <c r="W14" s="405"/>
      <c r="X14" s="405"/>
      <c r="Y14" s="405"/>
      <c r="Z14" s="405"/>
      <c r="AA14" s="405"/>
    </row>
    <row r="15" customFormat="false" ht="20.25" hidden="false" customHeight="true" outlineLevel="0" collapsed="false">
      <c r="B15" s="325" t="s">
        <v>371</v>
      </c>
      <c r="C15" s="325"/>
      <c r="D15" s="325"/>
      <c r="E15" s="325"/>
      <c r="F15" s="325"/>
      <c r="G15" s="406" t="s">
        <v>372</v>
      </c>
      <c r="H15" s="406"/>
      <c r="I15" s="406"/>
      <c r="J15" s="406"/>
      <c r="K15" s="406"/>
      <c r="L15" s="406"/>
      <c r="M15" s="406"/>
      <c r="N15" s="406"/>
      <c r="O15" s="406"/>
      <c r="P15" s="406"/>
      <c r="Q15" s="406"/>
      <c r="R15" s="406"/>
      <c r="S15" s="406"/>
      <c r="T15" s="406"/>
      <c r="U15" s="406"/>
      <c r="V15" s="406"/>
      <c r="W15" s="406"/>
      <c r="X15" s="406"/>
      <c r="Y15" s="406"/>
      <c r="Z15" s="406"/>
      <c r="AA15" s="406"/>
    </row>
    <row r="16" s="275" customFormat="true" ht="9" hidden="false" customHeight="true" outlineLevel="0" collapsed="false"/>
    <row r="17" s="275" customFormat="true" ht="17.25" hidden="false" customHeight="true" outlineLevel="0" collapsed="false">
      <c r="B17" s="275" t="s">
        <v>373</v>
      </c>
    </row>
    <row r="18" s="275" customFormat="true" ht="19.5" hidden="false" customHeight="true" outlineLevel="0" collapsed="false">
      <c r="B18" s="340"/>
      <c r="C18" s="332"/>
      <c r="D18" s="332"/>
      <c r="E18" s="332"/>
      <c r="F18" s="332"/>
      <c r="G18" s="332"/>
      <c r="H18" s="332"/>
      <c r="I18" s="332"/>
      <c r="J18" s="332"/>
      <c r="K18" s="332"/>
      <c r="L18" s="332"/>
      <c r="M18" s="332"/>
      <c r="N18" s="332"/>
      <c r="O18" s="332"/>
      <c r="P18" s="332"/>
      <c r="Q18" s="332"/>
      <c r="R18" s="332"/>
      <c r="S18" s="332"/>
      <c r="T18" s="332"/>
      <c r="U18" s="332"/>
      <c r="V18" s="332"/>
      <c r="W18" s="332"/>
      <c r="X18" s="370" t="s">
        <v>286</v>
      </c>
      <c r="Y18" s="370" t="s">
        <v>56</v>
      </c>
      <c r="Z18" s="370" t="s">
        <v>287</v>
      </c>
      <c r="AA18" s="341"/>
    </row>
    <row r="19" s="275" customFormat="true" ht="19.5" hidden="false" customHeight="true" outlineLevel="0" collapsed="false">
      <c r="B19" s="342"/>
      <c r="C19" s="275" t="s">
        <v>374</v>
      </c>
      <c r="D19" s="274"/>
      <c r="E19" s="274"/>
      <c r="F19" s="274"/>
      <c r="G19" s="274"/>
      <c r="H19" s="274"/>
      <c r="I19" s="274"/>
      <c r="J19" s="274"/>
      <c r="K19" s="274"/>
      <c r="L19" s="274"/>
      <c r="M19" s="274"/>
      <c r="N19" s="274"/>
      <c r="O19" s="274"/>
      <c r="X19" s="80" t="s">
        <v>7</v>
      </c>
      <c r="Y19" s="80" t="s">
        <v>56</v>
      </c>
      <c r="Z19" s="80" t="s">
        <v>7</v>
      </c>
      <c r="AA19" s="343"/>
    </row>
    <row r="20" s="275" customFormat="true" ht="13.8" hidden="false" customHeight="false" outlineLevel="0" collapsed="false">
      <c r="B20" s="342"/>
      <c r="D20" s="274"/>
      <c r="E20" s="274"/>
      <c r="F20" s="274"/>
      <c r="G20" s="274"/>
      <c r="H20" s="274"/>
      <c r="I20" s="274"/>
      <c r="J20" s="274"/>
      <c r="K20" s="274"/>
      <c r="L20" s="274"/>
      <c r="M20" s="274"/>
      <c r="N20" s="274"/>
      <c r="O20" s="274"/>
      <c r="Y20" s="382"/>
      <c r="Z20" s="382"/>
      <c r="AA20" s="343"/>
    </row>
    <row r="21" s="275" customFormat="true" ht="13.8" hidden="false" customHeight="false" outlineLevel="0" collapsed="false">
      <c r="B21" s="342"/>
      <c r="C21" s="275" t="s">
        <v>375</v>
      </c>
      <c r="D21" s="274"/>
      <c r="E21" s="274"/>
      <c r="F21" s="274"/>
      <c r="G21" s="274"/>
      <c r="H21" s="274"/>
      <c r="I21" s="274"/>
      <c r="J21" s="274"/>
      <c r="K21" s="274"/>
      <c r="L21" s="274"/>
      <c r="M21" s="274"/>
      <c r="N21" s="274"/>
      <c r="O21" s="274"/>
      <c r="Y21" s="382"/>
      <c r="Z21" s="382"/>
      <c r="AA21" s="343"/>
    </row>
    <row r="22" s="275" customFormat="true" ht="19.5" hidden="false" customHeight="true" outlineLevel="0" collapsed="false">
      <c r="B22" s="342"/>
      <c r="C22" s="275" t="s">
        <v>376</v>
      </c>
      <c r="D22" s="274"/>
      <c r="E22" s="274"/>
      <c r="F22" s="274"/>
      <c r="G22" s="274"/>
      <c r="H22" s="274"/>
      <c r="I22" s="274"/>
      <c r="J22" s="274"/>
      <c r="K22" s="274"/>
      <c r="L22" s="274"/>
      <c r="M22" s="274"/>
      <c r="N22" s="274"/>
      <c r="O22" s="274"/>
      <c r="X22" s="80" t="s">
        <v>7</v>
      </c>
      <c r="Y22" s="80" t="s">
        <v>56</v>
      </c>
      <c r="Z22" s="80" t="s">
        <v>7</v>
      </c>
      <c r="AA22" s="343"/>
    </row>
    <row r="23" s="275" customFormat="true" ht="19.5" hidden="false" customHeight="true" outlineLevel="0" collapsed="false">
      <c r="B23" s="342"/>
      <c r="C23" s="275" t="s">
        <v>377</v>
      </c>
      <c r="D23" s="274"/>
      <c r="E23" s="274"/>
      <c r="F23" s="274"/>
      <c r="G23" s="274"/>
      <c r="H23" s="274"/>
      <c r="I23" s="274"/>
      <c r="J23" s="274"/>
      <c r="K23" s="274"/>
      <c r="L23" s="274"/>
      <c r="M23" s="274"/>
      <c r="N23" s="274"/>
      <c r="O23" s="274"/>
      <c r="X23" s="80" t="s">
        <v>7</v>
      </c>
      <c r="Y23" s="80" t="s">
        <v>56</v>
      </c>
      <c r="Z23" s="80" t="s">
        <v>7</v>
      </c>
      <c r="AA23" s="343"/>
    </row>
    <row r="24" s="275" customFormat="true" ht="19.5" hidden="false" customHeight="true" outlineLevel="0" collapsed="false">
      <c r="B24" s="342"/>
      <c r="C24" s="275" t="s">
        <v>378</v>
      </c>
      <c r="D24" s="274"/>
      <c r="E24" s="274"/>
      <c r="F24" s="274"/>
      <c r="G24" s="274"/>
      <c r="H24" s="274"/>
      <c r="I24" s="274"/>
      <c r="J24" s="274"/>
      <c r="K24" s="274"/>
      <c r="L24" s="274"/>
      <c r="M24" s="274"/>
      <c r="N24" s="274"/>
      <c r="O24" s="274"/>
      <c r="X24" s="80" t="s">
        <v>7</v>
      </c>
      <c r="Y24" s="80" t="s">
        <v>56</v>
      </c>
      <c r="Z24" s="80" t="s">
        <v>7</v>
      </c>
      <c r="AA24" s="343"/>
    </row>
    <row r="25" s="275" customFormat="true" ht="19.5" hidden="false" customHeight="true" outlineLevel="0" collapsed="false">
      <c r="B25" s="342"/>
      <c r="D25" s="407" t="s">
        <v>379</v>
      </c>
      <c r="E25" s="407"/>
      <c r="F25" s="407"/>
      <c r="G25" s="407"/>
      <c r="H25" s="407"/>
      <c r="I25" s="407"/>
      <c r="J25" s="407"/>
      <c r="K25" s="274"/>
      <c r="L25" s="274"/>
      <c r="M25" s="274"/>
      <c r="N25" s="274"/>
      <c r="O25" s="274"/>
      <c r="Y25" s="382"/>
      <c r="Z25" s="382"/>
      <c r="AA25" s="343"/>
    </row>
    <row r="26" s="275" customFormat="true" ht="24.75" hidden="false" customHeight="true" outlineLevel="0" collapsed="false">
      <c r="B26" s="342"/>
      <c r="C26" s="275" t="s">
        <v>380</v>
      </c>
      <c r="AA26" s="343"/>
    </row>
    <row r="27" s="275" customFormat="true" ht="6.75" hidden="false" customHeight="true" outlineLevel="0" collapsed="false">
      <c r="B27" s="342"/>
      <c r="AA27" s="343"/>
    </row>
    <row r="28" s="275" customFormat="true" ht="23.25" hidden="false" customHeight="true" outlineLevel="0" collapsed="false">
      <c r="B28" s="342" t="s">
        <v>381</v>
      </c>
      <c r="C28" s="325" t="s">
        <v>382</v>
      </c>
      <c r="D28" s="325"/>
      <c r="E28" s="325"/>
      <c r="F28" s="325"/>
      <c r="G28" s="325"/>
      <c r="H28" s="325"/>
      <c r="I28" s="408"/>
      <c r="J28" s="408"/>
      <c r="K28" s="408"/>
      <c r="L28" s="408"/>
      <c r="M28" s="408"/>
      <c r="N28" s="408"/>
      <c r="O28" s="408"/>
      <c r="P28" s="408"/>
      <c r="Q28" s="408"/>
      <c r="R28" s="408"/>
      <c r="S28" s="408"/>
      <c r="T28" s="408"/>
      <c r="U28" s="408"/>
      <c r="V28" s="408"/>
      <c r="W28" s="408"/>
      <c r="X28" s="408"/>
      <c r="Y28" s="408"/>
      <c r="Z28" s="408"/>
      <c r="AA28" s="343"/>
    </row>
    <row r="29" s="275" customFormat="true" ht="23.25" hidden="false" customHeight="true" outlineLevel="0" collapsed="false">
      <c r="B29" s="342" t="s">
        <v>381</v>
      </c>
      <c r="C29" s="325" t="s">
        <v>383</v>
      </c>
      <c r="D29" s="325"/>
      <c r="E29" s="325"/>
      <c r="F29" s="325"/>
      <c r="G29" s="325"/>
      <c r="H29" s="325"/>
      <c r="I29" s="408"/>
      <c r="J29" s="408"/>
      <c r="K29" s="408"/>
      <c r="L29" s="408"/>
      <c r="M29" s="408"/>
      <c r="N29" s="408"/>
      <c r="O29" s="408"/>
      <c r="P29" s="408"/>
      <c r="Q29" s="408"/>
      <c r="R29" s="408"/>
      <c r="S29" s="408"/>
      <c r="T29" s="408"/>
      <c r="U29" s="408"/>
      <c r="V29" s="408"/>
      <c r="W29" s="408"/>
      <c r="X29" s="408"/>
      <c r="Y29" s="408"/>
      <c r="Z29" s="408"/>
      <c r="AA29" s="343"/>
    </row>
    <row r="30" s="275" customFormat="true" ht="23.25" hidden="false" customHeight="true" outlineLevel="0" collapsed="false">
      <c r="B30" s="342" t="s">
        <v>381</v>
      </c>
      <c r="C30" s="325" t="s">
        <v>384</v>
      </c>
      <c r="D30" s="325"/>
      <c r="E30" s="325"/>
      <c r="F30" s="325"/>
      <c r="G30" s="325"/>
      <c r="H30" s="325"/>
      <c r="I30" s="408"/>
      <c r="J30" s="408"/>
      <c r="K30" s="408"/>
      <c r="L30" s="408"/>
      <c r="M30" s="408"/>
      <c r="N30" s="408"/>
      <c r="O30" s="408"/>
      <c r="P30" s="408"/>
      <c r="Q30" s="408"/>
      <c r="R30" s="408"/>
      <c r="S30" s="408"/>
      <c r="T30" s="408"/>
      <c r="U30" s="408"/>
      <c r="V30" s="408"/>
      <c r="W30" s="408"/>
      <c r="X30" s="408"/>
      <c r="Y30" s="408"/>
      <c r="Z30" s="408"/>
      <c r="AA30" s="343"/>
    </row>
    <row r="31" s="275" customFormat="true" ht="9" hidden="false" customHeight="true" outlineLevel="0" collapsed="false">
      <c r="B31" s="342"/>
      <c r="C31" s="274"/>
      <c r="D31" s="274"/>
      <c r="E31" s="274"/>
      <c r="F31" s="274"/>
      <c r="G31" s="274"/>
      <c r="H31" s="274"/>
      <c r="I31" s="378"/>
      <c r="J31" s="378"/>
      <c r="K31" s="378"/>
      <c r="L31" s="378"/>
      <c r="M31" s="378"/>
      <c r="N31" s="378"/>
      <c r="O31" s="378"/>
      <c r="P31" s="378"/>
      <c r="Q31" s="378"/>
      <c r="R31" s="378"/>
      <c r="S31" s="378"/>
      <c r="T31" s="378"/>
      <c r="U31" s="378"/>
      <c r="V31" s="378"/>
      <c r="W31" s="378"/>
      <c r="X31" s="378"/>
      <c r="Y31" s="378"/>
      <c r="Z31" s="378"/>
      <c r="AA31" s="343"/>
    </row>
    <row r="32" s="275" customFormat="true" ht="19.5" hidden="false" customHeight="true" outlineLevel="0" collapsed="false">
      <c r="B32" s="342"/>
      <c r="C32" s="275" t="s">
        <v>385</v>
      </c>
      <c r="D32" s="274"/>
      <c r="E32" s="274"/>
      <c r="F32" s="274"/>
      <c r="G32" s="274"/>
      <c r="H32" s="274"/>
      <c r="I32" s="274"/>
      <c r="J32" s="274"/>
      <c r="K32" s="274"/>
      <c r="L32" s="274"/>
      <c r="M32" s="274"/>
      <c r="N32" s="274"/>
      <c r="O32" s="274"/>
      <c r="X32" s="80" t="s">
        <v>7</v>
      </c>
      <c r="Y32" s="80" t="s">
        <v>56</v>
      </c>
      <c r="Z32" s="80" t="s">
        <v>7</v>
      </c>
      <c r="AA32" s="343"/>
    </row>
    <row r="33" s="275" customFormat="true" ht="12.75" hidden="false" customHeight="true" outlineLevel="0" collapsed="false">
      <c r="B33" s="342"/>
      <c r="D33" s="274"/>
      <c r="E33" s="274"/>
      <c r="F33" s="274"/>
      <c r="G33" s="274"/>
      <c r="H33" s="274"/>
      <c r="I33" s="274"/>
      <c r="J33" s="274"/>
      <c r="K33" s="274"/>
      <c r="L33" s="274"/>
      <c r="M33" s="274"/>
      <c r="N33" s="274"/>
      <c r="O33" s="274"/>
      <c r="Y33" s="382"/>
      <c r="Z33" s="382"/>
      <c r="AA33" s="343"/>
    </row>
    <row r="34" s="275" customFormat="true" ht="19.5" hidden="false" customHeight="true" outlineLevel="0" collapsed="false">
      <c r="B34" s="342"/>
      <c r="C34" s="409" t="s">
        <v>386</v>
      </c>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343"/>
    </row>
    <row r="35" s="275" customFormat="true" ht="19.5" hidden="false" customHeight="true" outlineLevel="0" collapsed="false">
      <c r="B35" s="342"/>
      <c r="C35" s="409" t="s">
        <v>387</v>
      </c>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343"/>
    </row>
    <row r="36" s="275" customFormat="true" ht="19.5" hidden="false" customHeight="true" outlineLevel="0" collapsed="false">
      <c r="B36" s="342"/>
      <c r="C36" s="407" t="s">
        <v>388</v>
      </c>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343"/>
    </row>
    <row r="37" s="378" customFormat="true" ht="12.75" hidden="false" customHeight="true" outlineLevel="0" collapsed="false">
      <c r="A37" s="275"/>
      <c r="B37" s="342"/>
      <c r="C37" s="274"/>
      <c r="D37" s="274"/>
      <c r="E37" s="274"/>
      <c r="F37" s="274"/>
      <c r="G37" s="274"/>
      <c r="H37" s="274"/>
      <c r="I37" s="274"/>
      <c r="J37" s="274"/>
      <c r="K37" s="274"/>
      <c r="L37" s="274"/>
      <c r="M37" s="274"/>
      <c r="N37" s="274"/>
      <c r="O37" s="274"/>
      <c r="P37" s="275"/>
      <c r="Q37" s="275"/>
      <c r="R37" s="275"/>
      <c r="S37" s="275"/>
      <c r="T37" s="275"/>
      <c r="U37" s="275"/>
      <c r="V37" s="275"/>
      <c r="W37" s="275"/>
      <c r="X37" s="275"/>
      <c r="Y37" s="275"/>
      <c r="Z37" s="275"/>
      <c r="AA37" s="343"/>
      <c r="AB37" s="275"/>
      <c r="AC37" s="275"/>
      <c r="AD37" s="275"/>
      <c r="AE37" s="275"/>
      <c r="AF37" s="275"/>
      <c r="AG37" s="275"/>
      <c r="AH37" s="275"/>
      <c r="AI37" s="275"/>
      <c r="AJ37" s="275"/>
      <c r="AK37" s="275"/>
    </row>
    <row r="38" s="378" customFormat="true" ht="18" hidden="false" customHeight="true" outlineLevel="0" collapsed="false">
      <c r="A38" s="275"/>
      <c r="B38" s="342"/>
      <c r="C38" s="275"/>
      <c r="D38" s="409" t="s">
        <v>389</v>
      </c>
      <c r="E38" s="409"/>
      <c r="F38" s="409"/>
      <c r="G38" s="409"/>
      <c r="H38" s="409"/>
      <c r="I38" s="409"/>
      <c r="J38" s="409"/>
      <c r="K38" s="409"/>
      <c r="L38" s="409"/>
      <c r="M38" s="409"/>
      <c r="N38" s="409"/>
      <c r="O38" s="409"/>
      <c r="P38" s="409"/>
      <c r="Q38" s="409"/>
      <c r="R38" s="409"/>
      <c r="S38" s="409"/>
      <c r="T38" s="409"/>
      <c r="U38" s="409"/>
      <c r="V38" s="409"/>
      <c r="W38" s="275"/>
      <c r="X38" s="80" t="s">
        <v>7</v>
      </c>
      <c r="Y38" s="80" t="s">
        <v>56</v>
      </c>
      <c r="Z38" s="80" t="s">
        <v>7</v>
      </c>
      <c r="AA38" s="343"/>
      <c r="AB38" s="275"/>
      <c r="AC38" s="275"/>
      <c r="AD38" s="275"/>
      <c r="AE38" s="275"/>
      <c r="AF38" s="275"/>
      <c r="AG38" s="275"/>
      <c r="AH38" s="275"/>
      <c r="AI38" s="275"/>
      <c r="AJ38" s="275"/>
      <c r="AK38" s="275"/>
    </row>
    <row r="39" s="378" customFormat="true" ht="37.5" hidden="false" customHeight="true" outlineLevel="0" collapsed="false">
      <c r="B39" s="335"/>
      <c r="D39" s="409" t="s">
        <v>390</v>
      </c>
      <c r="E39" s="409"/>
      <c r="F39" s="409"/>
      <c r="G39" s="409"/>
      <c r="H39" s="409"/>
      <c r="I39" s="409"/>
      <c r="J39" s="409"/>
      <c r="K39" s="409"/>
      <c r="L39" s="409"/>
      <c r="M39" s="409"/>
      <c r="N39" s="409"/>
      <c r="O39" s="409"/>
      <c r="P39" s="409"/>
      <c r="Q39" s="409"/>
      <c r="R39" s="409"/>
      <c r="S39" s="409"/>
      <c r="T39" s="409"/>
      <c r="U39" s="409"/>
      <c r="V39" s="409"/>
      <c r="X39" s="80" t="s">
        <v>7</v>
      </c>
      <c r="Y39" s="80" t="s">
        <v>56</v>
      </c>
      <c r="Z39" s="80" t="s">
        <v>7</v>
      </c>
      <c r="AA39" s="347"/>
    </row>
    <row r="40" customFormat="false" ht="19.5" hidden="false" customHeight="true" outlineLevel="0" collapsed="false">
      <c r="A40" s="378"/>
      <c r="B40" s="335"/>
      <c r="C40" s="378"/>
      <c r="D40" s="409" t="s">
        <v>391</v>
      </c>
      <c r="E40" s="409"/>
      <c r="F40" s="409"/>
      <c r="G40" s="409"/>
      <c r="H40" s="409"/>
      <c r="I40" s="409"/>
      <c r="J40" s="409"/>
      <c r="K40" s="409"/>
      <c r="L40" s="409"/>
      <c r="M40" s="409"/>
      <c r="N40" s="409"/>
      <c r="O40" s="409"/>
      <c r="P40" s="409"/>
      <c r="Q40" s="409"/>
      <c r="R40" s="409"/>
      <c r="S40" s="409"/>
      <c r="T40" s="409"/>
      <c r="U40" s="409"/>
      <c r="V40" s="409"/>
      <c r="W40" s="378"/>
      <c r="X40" s="80" t="s">
        <v>7</v>
      </c>
      <c r="Y40" s="80" t="s">
        <v>56</v>
      </c>
      <c r="Z40" s="80" t="s">
        <v>7</v>
      </c>
      <c r="AA40" s="347"/>
      <c r="AB40" s="378"/>
      <c r="AC40" s="378"/>
      <c r="AD40" s="378"/>
      <c r="AE40" s="378"/>
      <c r="AF40" s="378"/>
      <c r="AG40" s="378"/>
      <c r="AH40" s="378"/>
      <c r="AI40" s="378"/>
      <c r="AJ40" s="378"/>
      <c r="AK40" s="378"/>
    </row>
    <row r="41" s="275" customFormat="true" ht="19.5" hidden="false" customHeight="true" outlineLevel="0" collapsed="false">
      <c r="A41" s="378"/>
      <c r="B41" s="335"/>
      <c r="C41" s="378"/>
      <c r="D41" s="409" t="s">
        <v>392</v>
      </c>
      <c r="E41" s="409"/>
      <c r="F41" s="409"/>
      <c r="G41" s="409"/>
      <c r="H41" s="409"/>
      <c r="I41" s="409"/>
      <c r="J41" s="409"/>
      <c r="K41" s="409"/>
      <c r="L41" s="409"/>
      <c r="M41" s="409"/>
      <c r="N41" s="409"/>
      <c r="O41" s="409"/>
      <c r="P41" s="409"/>
      <c r="Q41" s="409"/>
      <c r="R41" s="409"/>
      <c r="S41" s="409"/>
      <c r="T41" s="409"/>
      <c r="U41" s="409"/>
      <c r="V41" s="409"/>
      <c r="W41" s="378"/>
      <c r="X41" s="80" t="s">
        <v>7</v>
      </c>
      <c r="Y41" s="80" t="s">
        <v>56</v>
      </c>
      <c r="Z41" s="80" t="s">
        <v>7</v>
      </c>
      <c r="AA41" s="347"/>
      <c r="AB41" s="378"/>
      <c r="AC41" s="378"/>
      <c r="AD41" s="378"/>
      <c r="AE41" s="378"/>
      <c r="AF41" s="378"/>
      <c r="AG41" s="378"/>
      <c r="AH41" s="378"/>
      <c r="AI41" s="378"/>
      <c r="AJ41" s="378"/>
      <c r="AK41" s="378"/>
    </row>
    <row r="42" s="275" customFormat="true" ht="16.5" hidden="false" customHeight="true" outlineLevel="0" collapsed="false">
      <c r="A42" s="378"/>
      <c r="B42" s="335"/>
      <c r="C42" s="378"/>
      <c r="D42" s="409" t="s">
        <v>393</v>
      </c>
      <c r="E42" s="409"/>
      <c r="F42" s="409"/>
      <c r="G42" s="409"/>
      <c r="H42" s="409"/>
      <c r="I42" s="409"/>
      <c r="J42" s="409"/>
      <c r="K42" s="409"/>
      <c r="L42" s="409"/>
      <c r="M42" s="409"/>
      <c r="N42" s="409"/>
      <c r="O42" s="409"/>
      <c r="P42" s="409"/>
      <c r="Q42" s="409"/>
      <c r="R42" s="409"/>
      <c r="S42" s="409"/>
      <c r="T42" s="409"/>
      <c r="U42" s="409"/>
      <c r="V42" s="409"/>
      <c r="W42" s="378"/>
      <c r="X42" s="378"/>
      <c r="Y42" s="410"/>
      <c r="Z42" s="410"/>
      <c r="AA42" s="347"/>
      <c r="AB42" s="378"/>
      <c r="AC42" s="378"/>
      <c r="AD42" s="378"/>
      <c r="AE42" s="378"/>
      <c r="AF42" s="378"/>
      <c r="AG42" s="378"/>
      <c r="AH42" s="378"/>
      <c r="AI42" s="378"/>
      <c r="AJ42" s="378"/>
      <c r="AK42" s="378"/>
    </row>
    <row r="43" s="275" customFormat="true" ht="8.25" hidden="false" customHeight="true" outlineLevel="0" collapsed="false">
      <c r="A43" s="350"/>
      <c r="B43" s="411"/>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12"/>
      <c r="AB43" s="350"/>
      <c r="AC43" s="350"/>
      <c r="AD43" s="350"/>
      <c r="AE43" s="350"/>
      <c r="AF43" s="350"/>
      <c r="AG43" s="350"/>
      <c r="AH43" s="350"/>
      <c r="AI43" s="350"/>
      <c r="AJ43" s="350"/>
      <c r="AK43" s="350"/>
    </row>
    <row r="44" s="275" customFormat="true" ht="13.8" hidden="false" customHeight="false" outlineLevel="0" collapsed="false"/>
    <row r="45" s="275" customFormat="true" ht="19.5" hidden="false" customHeight="true" outlineLevel="0" collapsed="false">
      <c r="B45" s="275" t="s">
        <v>394</v>
      </c>
    </row>
    <row r="46" s="275" customFormat="true" ht="19.5" hidden="false" customHeight="true" outlineLevel="0" collapsed="false">
      <c r="B46" s="340"/>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41"/>
    </row>
    <row r="47" s="275" customFormat="true" ht="19.5" hidden="false" customHeight="true" outlineLevel="0" collapsed="false">
      <c r="B47" s="342"/>
      <c r="C47" s="275" t="s">
        <v>395</v>
      </c>
      <c r="D47" s="274"/>
      <c r="E47" s="274"/>
      <c r="F47" s="274"/>
      <c r="G47" s="274"/>
      <c r="H47" s="274"/>
      <c r="I47" s="274"/>
      <c r="J47" s="274"/>
      <c r="K47" s="274"/>
      <c r="L47" s="274"/>
      <c r="M47" s="274"/>
      <c r="N47" s="274"/>
      <c r="O47" s="274"/>
      <c r="X47" s="344" t="s">
        <v>286</v>
      </c>
      <c r="Y47" s="344" t="s">
        <v>56</v>
      </c>
      <c r="Z47" s="344" t="s">
        <v>287</v>
      </c>
      <c r="AA47" s="343"/>
    </row>
    <row r="48" s="275" customFormat="true" ht="19.5" hidden="false" customHeight="true" outlineLevel="0" collapsed="false">
      <c r="B48" s="342"/>
      <c r="C48" s="275" t="s">
        <v>396</v>
      </c>
      <c r="D48" s="274"/>
      <c r="E48" s="274"/>
      <c r="F48" s="274"/>
      <c r="G48" s="274"/>
      <c r="H48" s="274"/>
      <c r="I48" s="274"/>
      <c r="J48" s="274"/>
      <c r="K48" s="274"/>
      <c r="L48" s="274"/>
      <c r="M48" s="274"/>
      <c r="N48" s="274"/>
      <c r="O48" s="274"/>
      <c r="X48" s="80" t="s">
        <v>7</v>
      </c>
      <c r="Y48" s="80" t="s">
        <v>56</v>
      </c>
      <c r="Z48" s="80" t="s">
        <v>7</v>
      </c>
      <c r="AA48" s="343"/>
    </row>
    <row r="49" s="275" customFormat="true" ht="19.5" hidden="false" customHeight="true" outlineLevel="0" collapsed="false">
      <c r="B49" s="342"/>
      <c r="D49" s="413" t="s">
        <v>397</v>
      </c>
      <c r="E49" s="413"/>
      <c r="F49" s="413"/>
      <c r="G49" s="413"/>
      <c r="H49" s="413"/>
      <c r="I49" s="413"/>
      <c r="J49" s="413"/>
      <c r="K49" s="413"/>
      <c r="L49" s="413"/>
      <c r="M49" s="413"/>
      <c r="N49" s="413"/>
      <c r="O49" s="413"/>
      <c r="P49" s="413"/>
      <c r="Q49" s="413"/>
      <c r="R49" s="414" t="s">
        <v>330</v>
      </c>
      <c r="S49" s="414"/>
      <c r="T49" s="414"/>
      <c r="U49" s="414"/>
      <c r="V49" s="414"/>
      <c r="AA49" s="343"/>
    </row>
    <row r="50" s="275" customFormat="true" ht="19.5" hidden="false" customHeight="true" outlineLevel="0" collapsed="false">
      <c r="B50" s="342"/>
      <c r="D50" s="415" t="s">
        <v>398</v>
      </c>
      <c r="E50" s="415"/>
      <c r="F50" s="415"/>
      <c r="G50" s="415"/>
      <c r="H50" s="415"/>
      <c r="I50" s="415"/>
      <c r="J50" s="415"/>
      <c r="K50" s="415"/>
      <c r="L50" s="415"/>
      <c r="M50" s="415"/>
      <c r="N50" s="415"/>
      <c r="O50" s="415"/>
      <c r="P50" s="415"/>
      <c r="Q50" s="415"/>
      <c r="R50" s="414" t="s">
        <v>330</v>
      </c>
      <c r="S50" s="414"/>
      <c r="T50" s="414"/>
      <c r="U50" s="414"/>
      <c r="V50" s="414"/>
      <c r="AA50" s="343"/>
    </row>
    <row r="51" s="275" customFormat="true" ht="19.5" hidden="false" customHeight="true" outlineLevel="0" collapsed="false">
      <c r="B51" s="342"/>
      <c r="C51" s="275" t="s">
        <v>377</v>
      </c>
      <c r="D51" s="274"/>
      <c r="E51" s="274"/>
      <c r="F51" s="274"/>
      <c r="G51" s="274"/>
      <c r="H51" s="274"/>
      <c r="I51" s="274"/>
      <c r="J51" s="274"/>
      <c r="K51" s="274"/>
      <c r="L51" s="274"/>
      <c r="M51" s="274"/>
      <c r="N51" s="274"/>
      <c r="O51" s="274"/>
      <c r="X51" s="80" t="s">
        <v>7</v>
      </c>
      <c r="Y51" s="80" t="s">
        <v>56</v>
      </c>
      <c r="Z51" s="80" t="s">
        <v>7</v>
      </c>
      <c r="AA51" s="343"/>
    </row>
    <row r="52" s="275" customFormat="true" ht="19.5" hidden="false" customHeight="true" outlineLevel="0" collapsed="false">
      <c r="B52" s="342"/>
      <c r="C52" s="275" t="s">
        <v>378</v>
      </c>
      <c r="D52" s="274"/>
      <c r="E52" s="274"/>
      <c r="F52" s="274"/>
      <c r="G52" s="274"/>
      <c r="H52" s="274"/>
      <c r="I52" s="274"/>
      <c r="J52" s="274"/>
      <c r="K52" s="274"/>
      <c r="L52" s="274"/>
      <c r="M52" s="274"/>
      <c r="N52" s="274"/>
      <c r="O52" s="274"/>
      <c r="X52" s="80" t="s">
        <v>7</v>
      </c>
      <c r="Y52" s="80" t="s">
        <v>56</v>
      </c>
      <c r="Z52" s="80" t="s">
        <v>7</v>
      </c>
      <c r="AA52" s="343"/>
    </row>
    <row r="53" s="275" customFormat="true" ht="23.25" hidden="false" customHeight="true" outlineLevel="0" collapsed="false">
      <c r="B53" s="342"/>
      <c r="D53" s="407" t="s">
        <v>379</v>
      </c>
      <c r="E53" s="407"/>
      <c r="F53" s="407"/>
      <c r="G53" s="407"/>
      <c r="H53" s="407"/>
      <c r="I53" s="407"/>
      <c r="J53" s="407"/>
      <c r="K53" s="274"/>
      <c r="L53" s="274"/>
      <c r="M53" s="274"/>
      <c r="N53" s="274"/>
      <c r="O53" s="274"/>
      <c r="Y53" s="382"/>
      <c r="Z53" s="382"/>
      <c r="AA53" s="343"/>
    </row>
    <row r="54" s="275" customFormat="true" ht="23.25" hidden="false" customHeight="true" outlineLevel="0" collapsed="false">
      <c r="B54" s="342"/>
      <c r="C54" s="275" t="s">
        <v>380</v>
      </c>
      <c r="AA54" s="343"/>
    </row>
    <row r="55" s="275" customFormat="true" ht="6.75" hidden="false" customHeight="true" outlineLevel="0" collapsed="false">
      <c r="B55" s="342"/>
      <c r="AA55" s="343"/>
    </row>
    <row r="56" s="275" customFormat="true" ht="19.5" hidden="false" customHeight="true" outlineLevel="0" collapsed="false">
      <c r="B56" s="342" t="s">
        <v>381</v>
      </c>
      <c r="C56" s="325" t="s">
        <v>382</v>
      </c>
      <c r="D56" s="325"/>
      <c r="E56" s="325"/>
      <c r="F56" s="325"/>
      <c r="G56" s="325"/>
      <c r="H56" s="325"/>
      <c r="I56" s="408"/>
      <c r="J56" s="408"/>
      <c r="K56" s="408"/>
      <c r="L56" s="408"/>
      <c r="M56" s="408"/>
      <c r="N56" s="408"/>
      <c r="O56" s="408"/>
      <c r="P56" s="408"/>
      <c r="Q56" s="408"/>
      <c r="R56" s="408"/>
      <c r="S56" s="408"/>
      <c r="T56" s="408"/>
      <c r="U56" s="408"/>
      <c r="V56" s="408"/>
      <c r="W56" s="408"/>
      <c r="X56" s="408"/>
      <c r="Y56" s="408"/>
      <c r="Z56" s="408"/>
      <c r="AA56" s="343"/>
    </row>
    <row r="57" s="275" customFormat="true" ht="19.5" hidden="false" customHeight="true" outlineLevel="0" collapsed="false">
      <c r="B57" s="342" t="s">
        <v>381</v>
      </c>
      <c r="C57" s="325" t="s">
        <v>383</v>
      </c>
      <c r="D57" s="325"/>
      <c r="E57" s="325"/>
      <c r="F57" s="325"/>
      <c r="G57" s="325"/>
      <c r="H57" s="325"/>
      <c r="I57" s="408"/>
      <c r="J57" s="408"/>
      <c r="K57" s="408"/>
      <c r="L57" s="408"/>
      <c r="M57" s="408"/>
      <c r="N57" s="408"/>
      <c r="O57" s="408"/>
      <c r="P57" s="408"/>
      <c r="Q57" s="408"/>
      <c r="R57" s="408"/>
      <c r="S57" s="408"/>
      <c r="T57" s="408"/>
      <c r="U57" s="408"/>
      <c r="V57" s="408"/>
      <c r="W57" s="408"/>
      <c r="X57" s="408"/>
      <c r="Y57" s="408"/>
      <c r="Z57" s="408"/>
      <c r="AA57" s="343"/>
    </row>
    <row r="58" s="275" customFormat="true" ht="19.5" hidden="false" customHeight="true" outlineLevel="0" collapsed="false">
      <c r="B58" s="342" t="s">
        <v>381</v>
      </c>
      <c r="C58" s="325" t="s">
        <v>384</v>
      </c>
      <c r="D58" s="325"/>
      <c r="E58" s="325"/>
      <c r="F58" s="325"/>
      <c r="G58" s="325"/>
      <c r="H58" s="325"/>
      <c r="I58" s="408"/>
      <c r="J58" s="408"/>
      <c r="K58" s="408"/>
      <c r="L58" s="408"/>
      <c r="M58" s="408"/>
      <c r="N58" s="408"/>
      <c r="O58" s="408"/>
      <c r="P58" s="408"/>
      <c r="Q58" s="408"/>
      <c r="R58" s="408"/>
      <c r="S58" s="408"/>
      <c r="T58" s="408"/>
      <c r="U58" s="408"/>
      <c r="V58" s="408"/>
      <c r="W58" s="408"/>
      <c r="X58" s="408"/>
      <c r="Y58" s="408"/>
      <c r="Z58" s="408"/>
      <c r="AA58" s="343"/>
    </row>
    <row r="59" s="275" customFormat="true" ht="11.25" hidden="false" customHeight="true" outlineLevel="0" collapsed="false">
      <c r="B59" s="342"/>
      <c r="C59" s="274"/>
      <c r="D59" s="274"/>
      <c r="E59" s="274"/>
      <c r="F59" s="274"/>
      <c r="G59" s="274"/>
      <c r="H59" s="274"/>
      <c r="I59" s="378"/>
      <c r="J59" s="378"/>
      <c r="K59" s="378"/>
      <c r="L59" s="378"/>
      <c r="M59" s="378"/>
      <c r="N59" s="378"/>
      <c r="O59" s="378"/>
      <c r="P59" s="378"/>
      <c r="Q59" s="378"/>
      <c r="R59" s="378"/>
      <c r="S59" s="378"/>
      <c r="T59" s="378"/>
      <c r="U59" s="378"/>
      <c r="V59" s="378"/>
      <c r="W59" s="378"/>
      <c r="X59" s="378"/>
      <c r="Y59" s="378"/>
      <c r="Z59" s="378"/>
      <c r="AA59" s="343"/>
    </row>
    <row r="60" s="378" customFormat="true" ht="18" hidden="false" customHeight="true" outlineLevel="0" collapsed="false">
      <c r="A60" s="275"/>
      <c r="B60" s="342"/>
      <c r="C60" s="337" t="s">
        <v>399</v>
      </c>
      <c r="D60" s="337"/>
      <c r="E60" s="337"/>
      <c r="F60" s="337"/>
      <c r="G60" s="337"/>
      <c r="H60" s="337"/>
      <c r="I60" s="337"/>
      <c r="J60" s="337"/>
      <c r="K60" s="337"/>
      <c r="L60" s="337"/>
      <c r="M60" s="337"/>
      <c r="N60" s="337"/>
      <c r="O60" s="337"/>
      <c r="P60" s="337"/>
      <c r="Q60" s="337"/>
      <c r="R60" s="337"/>
      <c r="S60" s="337"/>
      <c r="T60" s="337"/>
      <c r="U60" s="337"/>
      <c r="V60" s="337"/>
      <c r="W60" s="337"/>
      <c r="X60" s="337"/>
      <c r="Y60" s="337"/>
      <c r="Z60" s="337"/>
      <c r="AA60" s="337"/>
      <c r="AB60" s="275"/>
      <c r="AC60" s="275"/>
      <c r="AD60" s="275"/>
      <c r="AE60" s="275"/>
      <c r="AF60" s="275"/>
      <c r="AG60" s="275"/>
      <c r="AH60" s="275"/>
      <c r="AI60" s="275"/>
      <c r="AJ60" s="275"/>
      <c r="AK60" s="275"/>
    </row>
    <row r="61" s="378" customFormat="true" ht="18" hidden="false" customHeight="true" outlineLevel="0" collapsed="false">
      <c r="A61" s="275"/>
      <c r="B61" s="342"/>
      <c r="C61" s="274"/>
      <c r="D61" s="274"/>
      <c r="E61" s="274"/>
      <c r="F61" s="274"/>
      <c r="G61" s="274"/>
      <c r="H61" s="274"/>
      <c r="I61" s="274"/>
      <c r="J61" s="274"/>
      <c r="K61" s="274"/>
      <c r="L61" s="274"/>
      <c r="M61" s="274"/>
      <c r="N61" s="274"/>
      <c r="O61" s="274"/>
      <c r="P61" s="275"/>
      <c r="Q61" s="275"/>
      <c r="R61" s="275"/>
      <c r="S61" s="275"/>
      <c r="T61" s="275"/>
      <c r="U61" s="275"/>
      <c r="V61" s="275"/>
      <c r="W61" s="275"/>
      <c r="X61" s="275"/>
      <c r="Y61" s="275"/>
      <c r="Z61" s="275"/>
      <c r="AA61" s="343"/>
      <c r="AB61" s="275"/>
      <c r="AC61" s="275"/>
      <c r="AD61" s="275"/>
      <c r="AE61" s="275"/>
      <c r="AF61" s="275"/>
      <c r="AG61" s="275"/>
      <c r="AH61" s="275"/>
      <c r="AI61" s="275"/>
      <c r="AJ61" s="275"/>
      <c r="AK61" s="275"/>
    </row>
    <row r="62" s="378" customFormat="true" ht="19.5" hidden="false" customHeight="true" outlineLevel="0" collapsed="false">
      <c r="A62" s="275"/>
      <c r="B62" s="342"/>
      <c r="C62" s="275"/>
      <c r="D62" s="409" t="s">
        <v>400</v>
      </c>
      <c r="E62" s="409"/>
      <c r="F62" s="409"/>
      <c r="G62" s="409"/>
      <c r="H62" s="409"/>
      <c r="I62" s="409"/>
      <c r="J62" s="409"/>
      <c r="K62" s="409"/>
      <c r="L62" s="409"/>
      <c r="M62" s="409"/>
      <c r="N62" s="409"/>
      <c r="O62" s="409"/>
      <c r="P62" s="409"/>
      <c r="Q62" s="409"/>
      <c r="R62" s="409"/>
      <c r="S62" s="409"/>
      <c r="T62" s="409"/>
      <c r="U62" s="409"/>
      <c r="V62" s="409"/>
      <c r="W62" s="275"/>
      <c r="X62" s="80" t="s">
        <v>7</v>
      </c>
      <c r="Y62" s="80" t="s">
        <v>56</v>
      </c>
      <c r="Z62" s="80" t="s">
        <v>7</v>
      </c>
      <c r="AA62" s="343"/>
      <c r="AB62" s="275"/>
      <c r="AC62" s="275"/>
      <c r="AD62" s="275"/>
      <c r="AE62" s="275"/>
      <c r="AF62" s="275"/>
      <c r="AG62" s="275"/>
      <c r="AH62" s="275"/>
      <c r="AI62" s="275"/>
      <c r="AJ62" s="275"/>
      <c r="AK62" s="275"/>
    </row>
    <row r="63" customFormat="false" ht="19.5" hidden="false" customHeight="true" outlineLevel="0" collapsed="false">
      <c r="A63" s="378"/>
      <c r="B63" s="335"/>
      <c r="C63" s="378"/>
      <c r="D63" s="409" t="s">
        <v>390</v>
      </c>
      <c r="E63" s="409"/>
      <c r="F63" s="409"/>
      <c r="G63" s="409"/>
      <c r="H63" s="409"/>
      <c r="I63" s="409"/>
      <c r="J63" s="409"/>
      <c r="K63" s="409"/>
      <c r="L63" s="409"/>
      <c r="M63" s="409"/>
      <c r="N63" s="409"/>
      <c r="O63" s="409"/>
      <c r="P63" s="409"/>
      <c r="Q63" s="409"/>
      <c r="R63" s="409"/>
      <c r="S63" s="409"/>
      <c r="T63" s="409"/>
      <c r="U63" s="409"/>
      <c r="V63" s="409"/>
      <c r="W63" s="378"/>
      <c r="X63" s="80" t="s">
        <v>7</v>
      </c>
      <c r="Y63" s="80" t="s">
        <v>56</v>
      </c>
      <c r="Z63" s="80" t="s">
        <v>7</v>
      </c>
      <c r="AA63" s="347"/>
      <c r="AB63" s="378"/>
      <c r="AC63" s="378"/>
      <c r="AD63" s="378"/>
      <c r="AE63" s="378"/>
      <c r="AF63" s="378"/>
      <c r="AG63" s="378"/>
      <c r="AH63" s="378"/>
      <c r="AI63" s="378"/>
      <c r="AJ63" s="378"/>
      <c r="AK63" s="378"/>
    </row>
    <row r="64" customFormat="false" ht="19.5" hidden="false" customHeight="true" outlineLevel="0" collapsed="false">
      <c r="A64" s="378"/>
      <c r="B64" s="335"/>
      <c r="C64" s="378"/>
      <c r="D64" s="409" t="s">
        <v>391</v>
      </c>
      <c r="E64" s="409"/>
      <c r="F64" s="409"/>
      <c r="G64" s="409"/>
      <c r="H64" s="409"/>
      <c r="I64" s="409"/>
      <c r="J64" s="409"/>
      <c r="K64" s="409"/>
      <c r="L64" s="409"/>
      <c r="M64" s="409"/>
      <c r="N64" s="409"/>
      <c r="O64" s="409"/>
      <c r="P64" s="409"/>
      <c r="Q64" s="409"/>
      <c r="R64" s="409"/>
      <c r="S64" s="409"/>
      <c r="T64" s="409"/>
      <c r="U64" s="409"/>
      <c r="V64" s="409"/>
      <c r="W64" s="378"/>
      <c r="X64" s="80" t="s">
        <v>7</v>
      </c>
      <c r="Y64" s="80" t="s">
        <v>56</v>
      </c>
      <c r="Z64" s="80" t="s">
        <v>7</v>
      </c>
      <c r="AA64" s="347"/>
      <c r="AB64" s="378"/>
      <c r="AC64" s="378"/>
      <c r="AD64" s="378"/>
      <c r="AE64" s="378"/>
      <c r="AF64" s="378"/>
      <c r="AG64" s="378"/>
      <c r="AH64" s="378"/>
      <c r="AI64" s="378"/>
      <c r="AJ64" s="378"/>
      <c r="AK64" s="378"/>
    </row>
    <row r="65" customFormat="false" ht="19.5" hidden="false" customHeight="true" outlineLevel="0" collapsed="false">
      <c r="A65" s="378"/>
      <c r="B65" s="335"/>
      <c r="C65" s="378"/>
      <c r="D65" s="409" t="s">
        <v>392</v>
      </c>
      <c r="E65" s="409"/>
      <c r="F65" s="409"/>
      <c r="G65" s="409"/>
      <c r="H65" s="409"/>
      <c r="I65" s="409"/>
      <c r="J65" s="409"/>
      <c r="K65" s="409"/>
      <c r="L65" s="409"/>
      <c r="M65" s="409"/>
      <c r="N65" s="409"/>
      <c r="O65" s="409"/>
      <c r="P65" s="409"/>
      <c r="Q65" s="409"/>
      <c r="R65" s="409"/>
      <c r="S65" s="409"/>
      <c r="T65" s="409"/>
      <c r="U65" s="409"/>
      <c r="V65" s="409"/>
      <c r="W65" s="378"/>
      <c r="X65" s="80" t="s">
        <v>7</v>
      </c>
      <c r="Y65" s="80" t="s">
        <v>56</v>
      </c>
      <c r="Z65" s="80" t="s">
        <v>7</v>
      </c>
      <c r="AA65" s="347"/>
      <c r="AB65" s="378"/>
      <c r="AC65" s="378"/>
      <c r="AD65" s="378"/>
      <c r="AE65" s="378"/>
      <c r="AF65" s="378"/>
      <c r="AG65" s="378"/>
      <c r="AH65" s="378"/>
      <c r="AI65" s="378"/>
      <c r="AJ65" s="378"/>
      <c r="AK65" s="378"/>
    </row>
    <row r="66" s="378" customFormat="true" ht="13.8" hidden="false" customHeight="false" outlineLevel="0" collapsed="false">
      <c r="B66" s="335"/>
      <c r="D66" s="409" t="s">
        <v>393</v>
      </c>
      <c r="E66" s="409"/>
      <c r="F66" s="409"/>
      <c r="G66" s="409"/>
      <c r="H66" s="409"/>
      <c r="I66" s="409"/>
      <c r="J66" s="409"/>
      <c r="K66" s="409"/>
      <c r="L66" s="409"/>
      <c r="M66" s="409"/>
      <c r="N66" s="409"/>
      <c r="O66" s="409"/>
      <c r="P66" s="409"/>
      <c r="Q66" s="409"/>
      <c r="R66" s="409"/>
      <c r="S66" s="409"/>
      <c r="T66" s="409"/>
      <c r="U66" s="409"/>
      <c r="V66" s="409"/>
      <c r="Y66" s="410"/>
      <c r="Z66" s="410"/>
      <c r="AA66" s="347"/>
    </row>
    <row r="67" s="378" customFormat="true" ht="13.8" hidden="false" customHeight="false" outlineLevel="0" collapsed="false">
      <c r="A67" s="350"/>
      <c r="B67" s="411"/>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12"/>
      <c r="AB67" s="350"/>
      <c r="AC67" s="350"/>
      <c r="AD67" s="350"/>
      <c r="AE67" s="350"/>
      <c r="AF67" s="350"/>
      <c r="AG67" s="350"/>
      <c r="AH67" s="350"/>
      <c r="AI67" s="350"/>
      <c r="AJ67" s="350"/>
      <c r="AK67" s="350"/>
    </row>
    <row r="68" s="378" customFormat="true" ht="13.8" hidden="false" customHeight="false" outlineLevel="0" collapsed="false">
      <c r="A68" s="350"/>
      <c r="B68" s="351"/>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350"/>
      <c r="AI68" s="350"/>
      <c r="AJ68" s="350"/>
      <c r="AK68" s="350"/>
    </row>
    <row r="69" customFormat="false" ht="36.75" hidden="false" customHeight="true" outlineLevel="0" collapsed="false">
      <c r="B69" s="416" t="s">
        <v>401</v>
      </c>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row>
    <row r="70" customFormat="false" ht="13.8" hidden="false" customHeight="false" outlineLevel="0" collapsed="false">
      <c r="A70" s="378"/>
      <c r="B70" s="416" t="s">
        <v>402</v>
      </c>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378"/>
      <c r="AC70" s="378"/>
      <c r="AD70" s="378"/>
      <c r="AE70" s="378"/>
      <c r="AF70" s="378"/>
      <c r="AG70" s="378"/>
      <c r="AH70" s="378"/>
      <c r="AI70" s="378"/>
      <c r="AJ70" s="378"/>
      <c r="AK70" s="378"/>
    </row>
    <row r="71" customFormat="false" ht="13.5" hidden="false" customHeight="true" outlineLevel="0" collapsed="false">
      <c r="A71" s="378"/>
      <c r="B71" s="416" t="s">
        <v>403</v>
      </c>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378"/>
      <c r="AC71" s="378"/>
      <c r="AD71" s="378"/>
      <c r="AE71" s="378"/>
      <c r="AF71" s="378"/>
      <c r="AG71" s="378"/>
      <c r="AH71" s="378"/>
      <c r="AI71" s="378"/>
      <c r="AJ71" s="378"/>
      <c r="AK71" s="378"/>
    </row>
    <row r="72" customFormat="false" ht="13.8" hidden="false" customHeight="false" outlineLevel="0" collapsed="false">
      <c r="A72" s="378"/>
      <c r="B72" s="416" t="s">
        <v>404</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378"/>
      <c r="AC72" s="378"/>
      <c r="AD72" s="378"/>
      <c r="AE72" s="378"/>
      <c r="AF72" s="378"/>
      <c r="AG72" s="378"/>
      <c r="AH72" s="378"/>
      <c r="AI72" s="378"/>
      <c r="AJ72" s="378"/>
      <c r="AK72" s="378"/>
    </row>
    <row r="73" customFormat="false" ht="13.8" hidden="false" customHeight="false" outlineLevel="0" collapsed="false">
      <c r="B73" s="416" t="s">
        <v>405</v>
      </c>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7"/>
    </row>
    <row r="74" customFormat="false" ht="13.8" hidden="false" customHeight="false" outlineLevel="0" collapsed="false">
      <c r="B74" s="416" t="s">
        <v>406</v>
      </c>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8"/>
      <c r="AB74" s="417"/>
    </row>
    <row r="75" customFormat="false" ht="12.75" hidden="false" customHeight="false" outlineLevel="0" collapsed="false">
      <c r="B75" s="419"/>
      <c r="D75" s="420"/>
    </row>
    <row r="76" customFormat="false" ht="12.75" hidden="false" customHeight="false" outlineLevel="0" collapsed="false">
      <c r="B76" s="419"/>
      <c r="D76" s="420"/>
    </row>
    <row r="77" customFormat="false" ht="12.75" hidden="false" customHeight="false" outlineLevel="0" collapsed="false">
      <c r="B77" s="419"/>
      <c r="D77" s="420"/>
    </row>
    <row r="78" customFormat="false" ht="12.75" hidden="false" customHeight="false" outlineLevel="0" collapsed="false">
      <c r="B78" s="419"/>
      <c r="D78" s="420"/>
    </row>
  </sheetData>
  <mergeCells count="65">
    <mergeCell ref="B4:AA4"/>
    <mergeCell ref="B6:F6"/>
    <mergeCell ref="G6:AA6"/>
    <mergeCell ref="B7:F7"/>
    <mergeCell ref="G7:AA7"/>
    <mergeCell ref="B8:F8"/>
    <mergeCell ref="B9:F14"/>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D25:J25"/>
    <mergeCell ref="C28:H28"/>
    <mergeCell ref="I28:Z28"/>
    <mergeCell ref="C29:H29"/>
    <mergeCell ref="I29:Z29"/>
    <mergeCell ref="C30:H30"/>
    <mergeCell ref="I30:Z30"/>
    <mergeCell ref="C34:Z34"/>
    <mergeCell ref="C35:Z35"/>
    <mergeCell ref="C36:Z36"/>
    <mergeCell ref="D38:V38"/>
    <mergeCell ref="D39:V39"/>
    <mergeCell ref="D40:V40"/>
    <mergeCell ref="D41:V41"/>
    <mergeCell ref="D42:V42"/>
    <mergeCell ref="D49:Q49"/>
    <mergeCell ref="R49:V49"/>
    <mergeCell ref="D50:Q50"/>
    <mergeCell ref="R50:V50"/>
    <mergeCell ref="D53:J53"/>
    <mergeCell ref="C56:H56"/>
    <mergeCell ref="I56:Z56"/>
    <mergeCell ref="C57:H57"/>
    <mergeCell ref="I57:Z57"/>
    <mergeCell ref="C58:H58"/>
    <mergeCell ref="I58:Z58"/>
    <mergeCell ref="C60:AA60"/>
    <mergeCell ref="D62:V62"/>
    <mergeCell ref="D63:V63"/>
    <mergeCell ref="D64:V64"/>
    <mergeCell ref="D65:V65"/>
    <mergeCell ref="D66:V66"/>
    <mergeCell ref="B69:AA69"/>
    <mergeCell ref="B70:AA70"/>
    <mergeCell ref="B71:AA71"/>
    <mergeCell ref="B72:AA72"/>
    <mergeCell ref="B73:AA73"/>
    <mergeCell ref="B74:Z74"/>
  </mergeCells>
  <dataValidations count="1">
    <dataValidation allowBlank="true" errorStyle="stop" operator="between" showDropDown="false" showErrorMessage="true" showInputMessage="true" sqref="G8 L8 Q8 X19 Z19 X22:X24 Z22:Z24 X32 Z32 X38:X41 Z38:Z41 X48 Z48 X51:X52 Z51:Z52 X62:X65 Z62:Z6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pageBreakPreview" topLeftCell="A1" colorId="64" zoomScale="102" zoomScaleNormal="100" zoomScalePageLayoutView="102" workbookViewId="0">
      <selection pane="topLeft" activeCell="D53" activeCellId="0" sqref="D53"/>
    </sheetView>
  </sheetViews>
  <sheetFormatPr defaultColWidth="4.00390625" defaultRowHeight="12.75" customHeight="false" zeroHeight="false" outlineLevelRow="0" outlineLevelCol="0"/>
  <cols>
    <col collapsed="false" customWidth="true" hidden="false" outlineLevel="0" max="1" min="1" style="275" width="1.44"/>
    <col collapsed="false" customWidth="true" hidden="false" outlineLevel="0" max="2" min="2" style="275" width="1.11"/>
    <col collapsed="false" customWidth="true" hidden="false" outlineLevel="0" max="3" min="3" style="275" width="3.33"/>
    <col collapsed="false" customWidth="true" hidden="false" outlineLevel="0" max="4" min="4" style="275" width="3.22"/>
    <col collapsed="false" customWidth="false" hidden="false" outlineLevel="0" max="18" min="5" style="275" width="4"/>
    <col collapsed="false" customWidth="true" hidden="false" outlineLevel="0" max="19" min="19" style="275" width="6.33"/>
    <col collapsed="false" customWidth="true" hidden="false" outlineLevel="0" max="20" min="20" style="275" width="1.78"/>
    <col collapsed="false" customWidth="true" hidden="false" outlineLevel="0" max="21" min="21" style="275" width="2.33"/>
    <col collapsed="false" customWidth="false" hidden="false" outlineLevel="0" max="22" min="22" style="275" width="4"/>
    <col collapsed="false" customWidth="true" hidden="false" outlineLevel="0" max="23" min="23" style="275" width="2.22"/>
    <col collapsed="false" customWidth="false" hidden="false" outlineLevel="0" max="24" min="24" style="275" width="4"/>
    <col collapsed="false" customWidth="true" hidden="false" outlineLevel="0" max="25" min="25" style="275" width="2.33"/>
    <col collapsed="false" customWidth="true" hidden="false" outlineLevel="0" max="26" min="26" style="275" width="1.44"/>
    <col collapsed="false" customWidth="false" hidden="false" outlineLevel="0" max="16384" min="27" style="275" width="4"/>
  </cols>
  <sheetData>
    <row r="1" customFormat="false" ht="13.8" hidden="false" customHeight="false" outlineLevel="0" collapsed="false"/>
    <row r="2" customFormat="false" ht="13.8" hidden="false" customHeight="false" outlineLevel="0" collapsed="false">
      <c r="B2" s="275" t="s">
        <v>407</v>
      </c>
    </row>
    <row r="3" customFormat="false" ht="13.8" hidden="false" customHeight="false" outlineLevel="0" collapsed="false"/>
    <row r="4" customFormat="false" ht="13.8" hidden="false" customHeight="false" outlineLevel="0" collapsed="false">
      <c r="B4" s="324" t="s">
        <v>408</v>
      </c>
      <c r="C4" s="324"/>
      <c r="D4" s="324"/>
      <c r="E4" s="324"/>
      <c r="F4" s="324"/>
      <c r="G4" s="324"/>
      <c r="H4" s="324"/>
      <c r="I4" s="324"/>
      <c r="J4" s="324"/>
      <c r="K4" s="324"/>
      <c r="L4" s="324"/>
      <c r="M4" s="324"/>
      <c r="N4" s="324"/>
      <c r="O4" s="324"/>
      <c r="P4" s="324"/>
      <c r="Q4" s="324"/>
      <c r="R4" s="324"/>
      <c r="S4" s="324"/>
      <c r="T4" s="324"/>
      <c r="U4" s="324"/>
      <c r="V4" s="324"/>
      <c r="W4" s="324"/>
      <c r="X4" s="324"/>
      <c r="Y4" s="324"/>
    </row>
    <row r="5" customFormat="false" ht="13.8" hidden="false" customHeight="false" outlineLevel="0" collapsed="false"/>
    <row r="6" customFormat="false" ht="23.25" hidden="false" customHeight="true" outlineLevel="0" collapsed="false">
      <c r="B6" s="325" t="s">
        <v>276</v>
      </c>
      <c r="C6" s="325"/>
      <c r="D6" s="325"/>
      <c r="E6" s="325"/>
      <c r="F6" s="325"/>
      <c r="G6" s="326"/>
      <c r="H6" s="326"/>
      <c r="I6" s="326"/>
      <c r="J6" s="326"/>
      <c r="K6" s="326"/>
      <c r="L6" s="326"/>
      <c r="M6" s="326"/>
      <c r="N6" s="326"/>
      <c r="O6" s="326"/>
      <c r="P6" s="326"/>
      <c r="Q6" s="326"/>
      <c r="R6" s="326"/>
      <c r="S6" s="326"/>
      <c r="T6" s="326"/>
      <c r="U6" s="326"/>
      <c r="V6" s="326"/>
      <c r="W6" s="326"/>
      <c r="X6" s="326"/>
      <c r="Y6" s="326"/>
    </row>
    <row r="7" customFormat="false" ht="22.5" hidden="false" customHeight="true" outlineLevel="0" collapsed="false">
      <c r="B7" s="325" t="s">
        <v>277</v>
      </c>
      <c r="C7" s="325"/>
      <c r="D7" s="325"/>
      <c r="E7" s="325"/>
      <c r="F7" s="325"/>
      <c r="G7" s="327" t="s">
        <v>7</v>
      </c>
      <c r="H7" s="328" t="s">
        <v>278</v>
      </c>
      <c r="I7" s="328"/>
      <c r="J7" s="328"/>
      <c r="K7" s="328"/>
      <c r="L7" s="327" t="s">
        <v>7</v>
      </c>
      <c r="M7" s="328" t="s">
        <v>279</v>
      </c>
      <c r="N7" s="328"/>
      <c r="O7" s="328"/>
      <c r="P7" s="328"/>
      <c r="Q7" s="327" t="s">
        <v>7</v>
      </c>
      <c r="R7" s="328" t="s">
        <v>280</v>
      </c>
      <c r="S7" s="328"/>
      <c r="T7" s="328"/>
      <c r="U7" s="328"/>
      <c r="V7" s="328"/>
      <c r="W7" s="329"/>
      <c r="X7" s="329"/>
      <c r="Y7" s="330"/>
    </row>
    <row r="8" customFormat="false" ht="19.5" hidden="false" customHeight="true" outlineLevel="0" collapsed="false">
      <c r="B8" s="325" t="s">
        <v>15</v>
      </c>
      <c r="C8" s="325"/>
      <c r="D8" s="325"/>
      <c r="E8" s="325"/>
      <c r="F8" s="325"/>
      <c r="G8" s="274" t="s">
        <v>7</v>
      </c>
      <c r="H8" s="341" t="s">
        <v>409</v>
      </c>
      <c r="I8" s="341"/>
      <c r="J8" s="341"/>
      <c r="K8" s="341"/>
      <c r="L8" s="341"/>
      <c r="M8" s="341"/>
      <c r="N8" s="341"/>
      <c r="O8" s="341"/>
      <c r="P8" s="341"/>
      <c r="Q8" s="341"/>
      <c r="R8" s="341"/>
      <c r="S8" s="341"/>
      <c r="T8" s="341"/>
      <c r="U8" s="341"/>
      <c r="V8" s="341"/>
      <c r="W8" s="341"/>
      <c r="X8" s="341"/>
      <c r="Y8" s="341"/>
    </row>
    <row r="9" customFormat="false" ht="19.5" hidden="false" customHeight="true" outlineLevel="0" collapsed="false">
      <c r="B9" s="325"/>
      <c r="C9" s="325"/>
      <c r="D9" s="325"/>
      <c r="E9" s="325"/>
      <c r="F9" s="325"/>
      <c r="G9" s="274" t="s">
        <v>7</v>
      </c>
      <c r="H9" s="343" t="s">
        <v>410</v>
      </c>
      <c r="I9" s="343"/>
      <c r="J9" s="343"/>
      <c r="K9" s="343"/>
      <c r="L9" s="343"/>
      <c r="M9" s="343"/>
      <c r="N9" s="343"/>
      <c r="O9" s="343"/>
      <c r="P9" s="343"/>
      <c r="Q9" s="343"/>
      <c r="R9" s="343"/>
      <c r="S9" s="343"/>
      <c r="T9" s="343"/>
      <c r="U9" s="343"/>
      <c r="V9" s="343"/>
      <c r="W9" s="343"/>
      <c r="X9" s="343"/>
      <c r="Y9" s="343"/>
    </row>
    <row r="10" customFormat="false" ht="19.5" hidden="false" customHeight="true" outlineLevel="0" collapsed="false">
      <c r="B10" s="325"/>
      <c r="C10" s="325"/>
      <c r="D10" s="325"/>
      <c r="E10" s="325"/>
      <c r="F10" s="325"/>
      <c r="G10" s="297" t="s">
        <v>7</v>
      </c>
      <c r="H10" s="299" t="s">
        <v>411</v>
      </c>
      <c r="I10" s="299"/>
      <c r="J10" s="299"/>
      <c r="K10" s="299"/>
      <c r="L10" s="299"/>
      <c r="M10" s="299"/>
      <c r="N10" s="299"/>
      <c r="O10" s="299"/>
      <c r="P10" s="299"/>
      <c r="Q10" s="299"/>
      <c r="R10" s="299"/>
      <c r="S10" s="299"/>
      <c r="T10" s="299"/>
      <c r="U10" s="299"/>
      <c r="V10" s="299"/>
      <c r="W10" s="299"/>
      <c r="X10" s="299"/>
      <c r="Y10" s="299"/>
    </row>
    <row r="11" customFormat="false" ht="17.25" hidden="false" customHeight="true" outlineLevel="0" collapsed="false">
      <c r="B11" s="325" t="s">
        <v>412</v>
      </c>
      <c r="C11" s="325"/>
      <c r="D11" s="325"/>
      <c r="E11" s="325"/>
      <c r="F11" s="325"/>
      <c r="G11" s="331" t="s">
        <v>7</v>
      </c>
      <c r="H11" s="341" t="s">
        <v>413</v>
      </c>
      <c r="I11" s="341"/>
      <c r="J11" s="341"/>
      <c r="K11" s="341"/>
      <c r="L11" s="341"/>
      <c r="M11" s="341"/>
      <c r="N11" s="341"/>
      <c r="O11" s="341"/>
      <c r="P11" s="341"/>
      <c r="Q11" s="341"/>
      <c r="R11" s="341"/>
      <c r="S11" s="341"/>
      <c r="T11" s="341"/>
      <c r="U11" s="341"/>
      <c r="V11" s="341"/>
      <c r="W11" s="341"/>
      <c r="X11" s="341"/>
      <c r="Y11" s="341"/>
    </row>
    <row r="12" customFormat="false" ht="18.75" hidden="false" customHeight="true" outlineLevel="0" collapsed="false">
      <c r="B12" s="325"/>
      <c r="C12" s="325"/>
      <c r="D12" s="325"/>
      <c r="E12" s="325"/>
      <c r="F12" s="325"/>
      <c r="G12" s="297" t="s">
        <v>7</v>
      </c>
      <c r="H12" s="299" t="s">
        <v>414</v>
      </c>
      <c r="I12" s="299"/>
      <c r="J12" s="299"/>
      <c r="K12" s="299"/>
      <c r="L12" s="299"/>
      <c r="M12" s="299"/>
      <c r="N12" s="299"/>
      <c r="O12" s="299"/>
      <c r="P12" s="299"/>
      <c r="Q12" s="299"/>
      <c r="R12" s="299"/>
      <c r="S12" s="299"/>
      <c r="T12" s="299"/>
      <c r="U12" s="299"/>
      <c r="V12" s="299"/>
      <c r="W12" s="299"/>
      <c r="X12" s="299"/>
      <c r="Y12" s="299"/>
    </row>
    <row r="13" customFormat="false" ht="6" hidden="false" customHeight="true" outlineLevel="0" collapsed="false"/>
    <row r="14" customFormat="false" ht="13.8" hidden="false" customHeight="false" outlineLevel="0" collapsed="false">
      <c r="B14" s="275" t="s">
        <v>415</v>
      </c>
    </row>
    <row r="15" customFormat="false" ht="13.8" hidden="false" customHeight="false" outlineLevel="0" collapsed="false">
      <c r="B15" s="340"/>
      <c r="C15" s="332" t="s">
        <v>416</v>
      </c>
      <c r="D15" s="332"/>
      <c r="E15" s="332"/>
      <c r="F15" s="332"/>
      <c r="G15" s="332"/>
      <c r="H15" s="332"/>
      <c r="I15" s="332"/>
      <c r="J15" s="332"/>
      <c r="K15" s="332"/>
      <c r="L15" s="332"/>
      <c r="M15" s="332"/>
      <c r="N15" s="332"/>
      <c r="O15" s="332"/>
      <c r="P15" s="332"/>
      <c r="Q15" s="332"/>
      <c r="R15" s="332"/>
      <c r="S15" s="332"/>
      <c r="T15" s="341"/>
      <c r="U15" s="340"/>
      <c r="V15" s="370" t="s">
        <v>286</v>
      </c>
      <c r="W15" s="370" t="s">
        <v>56</v>
      </c>
      <c r="X15" s="370" t="s">
        <v>287</v>
      </c>
      <c r="Y15" s="341"/>
    </row>
    <row r="16" customFormat="false" ht="6.75" hidden="false" customHeight="true" outlineLevel="0" collapsed="false">
      <c r="B16" s="342"/>
      <c r="C16" s="298"/>
      <c r="D16" s="298"/>
      <c r="E16" s="298"/>
      <c r="F16" s="298"/>
      <c r="G16" s="298"/>
      <c r="H16" s="298"/>
      <c r="I16" s="298"/>
      <c r="J16" s="298"/>
      <c r="K16" s="298"/>
      <c r="L16" s="298"/>
      <c r="M16" s="298"/>
      <c r="N16" s="298"/>
      <c r="O16" s="298"/>
      <c r="P16" s="298"/>
      <c r="Q16" s="298"/>
      <c r="R16" s="298"/>
      <c r="S16" s="298"/>
      <c r="T16" s="343"/>
      <c r="U16" s="342"/>
      <c r="V16" s="344"/>
      <c r="W16" s="344"/>
      <c r="X16" s="344"/>
      <c r="Y16" s="343"/>
    </row>
    <row r="17" customFormat="false" ht="38.25" hidden="false" customHeight="true" outlineLevel="0" collapsed="false">
      <c r="B17" s="342"/>
      <c r="C17" s="421" t="s">
        <v>417</v>
      </c>
      <c r="D17" s="422" t="s">
        <v>418</v>
      </c>
      <c r="E17" s="422"/>
      <c r="F17" s="422"/>
      <c r="G17" s="422"/>
      <c r="H17" s="422"/>
      <c r="I17" s="422"/>
      <c r="J17" s="422"/>
      <c r="K17" s="422"/>
      <c r="L17" s="422"/>
      <c r="M17" s="422"/>
      <c r="N17" s="422"/>
      <c r="O17" s="422"/>
      <c r="P17" s="422"/>
      <c r="Q17" s="422"/>
      <c r="R17" s="422"/>
      <c r="S17" s="422"/>
      <c r="T17" s="343"/>
      <c r="U17" s="342"/>
      <c r="V17" s="274" t="s">
        <v>7</v>
      </c>
      <c r="W17" s="274" t="s">
        <v>56</v>
      </c>
      <c r="X17" s="274" t="s">
        <v>7</v>
      </c>
      <c r="Y17" s="347"/>
    </row>
    <row r="18" customFormat="false" ht="35.25" hidden="false" customHeight="true" outlineLevel="0" collapsed="false">
      <c r="B18" s="342"/>
      <c r="C18" s="421" t="s">
        <v>291</v>
      </c>
      <c r="D18" s="422" t="s">
        <v>419</v>
      </c>
      <c r="E18" s="422"/>
      <c r="F18" s="422"/>
      <c r="G18" s="422"/>
      <c r="H18" s="422"/>
      <c r="I18" s="422"/>
      <c r="J18" s="422"/>
      <c r="K18" s="422"/>
      <c r="L18" s="422"/>
      <c r="M18" s="422"/>
      <c r="N18" s="422"/>
      <c r="O18" s="422"/>
      <c r="P18" s="422"/>
      <c r="Q18" s="422"/>
      <c r="R18" s="422"/>
      <c r="S18" s="422"/>
      <c r="T18" s="343"/>
      <c r="U18" s="342"/>
      <c r="V18" s="274" t="s">
        <v>7</v>
      </c>
      <c r="W18" s="274" t="s">
        <v>56</v>
      </c>
      <c r="X18" s="274" t="s">
        <v>7</v>
      </c>
      <c r="Y18" s="347"/>
    </row>
    <row r="19" customFormat="false" ht="30.75" hidden="false" customHeight="true" outlineLevel="0" collapsed="false">
      <c r="B19" s="342"/>
      <c r="C19" s="421" t="s">
        <v>293</v>
      </c>
      <c r="D19" s="423" t="s">
        <v>420</v>
      </c>
      <c r="E19" s="423"/>
      <c r="F19" s="423"/>
      <c r="G19" s="423"/>
      <c r="H19" s="423"/>
      <c r="I19" s="423"/>
      <c r="J19" s="423"/>
      <c r="K19" s="423"/>
      <c r="L19" s="423"/>
      <c r="M19" s="423"/>
      <c r="N19" s="423"/>
      <c r="O19" s="423"/>
      <c r="P19" s="423"/>
      <c r="Q19" s="423"/>
      <c r="R19" s="423"/>
      <c r="S19" s="423"/>
      <c r="T19" s="343"/>
      <c r="U19" s="342"/>
      <c r="V19" s="274" t="s">
        <v>7</v>
      </c>
      <c r="W19" s="274" t="s">
        <v>56</v>
      </c>
      <c r="X19" s="274" t="s">
        <v>7</v>
      </c>
      <c r="Y19" s="347"/>
    </row>
    <row r="20" customFormat="false" ht="25.5" hidden="false" customHeight="true" outlineLevel="0" collapsed="false">
      <c r="B20" s="342"/>
      <c r="C20" s="421" t="s">
        <v>295</v>
      </c>
      <c r="D20" s="422" t="s">
        <v>421</v>
      </c>
      <c r="E20" s="422"/>
      <c r="F20" s="422"/>
      <c r="G20" s="422"/>
      <c r="H20" s="422"/>
      <c r="I20" s="422"/>
      <c r="J20" s="422"/>
      <c r="K20" s="422"/>
      <c r="L20" s="422"/>
      <c r="M20" s="422"/>
      <c r="N20" s="422"/>
      <c r="O20" s="422"/>
      <c r="P20" s="422"/>
      <c r="Q20" s="422"/>
      <c r="R20" s="422"/>
      <c r="S20" s="422"/>
      <c r="T20" s="343"/>
      <c r="U20" s="342"/>
      <c r="V20" s="274" t="s">
        <v>7</v>
      </c>
      <c r="W20" s="274" t="s">
        <v>56</v>
      </c>
      <c r="X20" s="274" t="s">
        <v>7</v>
      </c>
      <c r="Y20" s="347"/>
    </row>
    <row r="21" customFormat="false" ht="27.75" hidden="false" customHeight="true" outlineLevel="0" collapsed="false">
      <c r="B21" s="342"/>
      <c r="C21" s="421" t="s">
        <v>302</v>
      </c>
      <c r="D21" s="424" t="s">
        <v>422</v>
      </c>
      <c r="E21" s="424"/>
      <c r="F21" s="422" t="s">
        <v>423</v>
      </c>
      <c r="G21" s="422"/>
      <c r="H21" s="422"/>
      <c r="I21" s="422"/>
      <c r="J21" s="422"/>
      <c r="K21" s="422"/>
      <c r="L21" s="422"/>
      <c r="M21" s="422"/>
      <c r="N21" s="422"/>
      <c r="O21" s="422"/>
      <c r="P21" s="422"/>
      <c r="Q21" s="422"/>
      <c r="R21" s="422"/>
      <c r="S21" s="422"/>
      <c r="T21" s="343"/>
      <c r="U21" s="342"/>
      <c r="V21" s="274" t="s">
        <v>7</v>
      </c>
      <c r="W21" s="274" t="s">
        <v>56</v>
      </c>
      <c r="X21" s="274" t="s">
        <v>7</v>
      </c>
      <c r="Y21" s="347"/>
    </row>
    <row r="22" customFormat="false" ht="27.75" hidden="false" customHeight="true" outlineLevel="0" collapsed="false">
      <c r="B22" s="342"/>
      <c r="C22" s="421"/>
      <c r="D22" s="424"/>
      <c r="E22" s="424"/>
      <c r="F22" s="422" t="s">
        <v>424</v>
      </c>
      <c r="G22" s="422"/>
      <c r="H22" s="422"/>
      <c r="I22" s="422"/>
      <c r="J22" s="422"/>
      <c r="K22" s="422"/>
      <c r="L22" s="422"/>
      <c r="M22" s="422"/>
      <c r="N22" s="422"/>
      <c r="O22" s="422"/>
      <c r="P22" s="422"/>
      <c r="Q22" s="422"/>
      <c r="R22" s="422"/>
      <c r="S22" s="422"/>
      <c r="T22" s="343"/>
      <c r="U22" s="342"/>
      <c r="V22" s="274"/>
      <c r="W22" s="274"/>
      <c r="X22" s="274"/>
      <c r="Y22" s="347"/>
    </row>
    <row r="23" customFormat="false" ht="27" hidden="false" customHeight="true" outlineLevel="0" collapsed="false">
      <c r="B23" s="342"/>
      <c r="C23" s="421"/>
      <c r="D23" s="424"/>
      <c r="E23" s="424"/>
      <c r="F23" s="422" t="s">
        <v>425</v>
      </c>
      <c r="G23" s="422"/>
      <c r="H23" s="422"/>
      <c r="I23" s="422"/>
      <c r="J23" s="422"/>
      <c r="K23" s="422"/>
      <c r="L23" s="422"/>
      <c r="M23" s="422"/>
      <c r="N23" s="422"/>
      <c r="O23" s="422"/>
      <c r="P23" s="422"/>
      <c r="Q23" s="422"/>
      <c r="R23" s="422"/>
      <c r="S23" s="422"/>
      <c r="T23" s="343"/>
      <c r="U23" s="342"/>
      <c r="V23" s="274"/>
      <c r="W23" s="274"/>
      <c r="X23" s="274"/>
      <c r="Y23" s="347"/>
    </row>
    <row r="24" customFormat="false" ht="27.75" hidden="false" customHeight="true" outlineLevel="0" collapsed="false">
      <c r="B24" s="342"/>
      <c r="C24" s="421"/>
      <c r="D24" s="424"/>
      <c r="E24" s="424"/>
      <c r="F24" s="422" t="s">
        <v>426</v>
      </c>
      <c r="G24" s="422"/>
      <c r="H24" s="422"/>
      <c r="I24" s="422"/>
      <c r="J24" s="422"/>
      <c r="K24" s="422"/>
      <c r="L24" s="422"/>
      <c r="M24" s="422"/>
      <c r="N24" s="422"/>
      <c r="O24" s="422"/>
      <c r="P24" s="422"/>
      <c r="Q24" s="422"/>
      <c r="R24" s="422"/>
      <c r="S24" s="422"/>
      <c r="T24" s="343"/>
      <c r="U24" s="342"/>
      <c r="V24" s="274"/>
      <c r="W24" s="274"/>
      <c r="X24" s="274"/>
      <c r="Y24" s="347"/>
    </row>
    <row r="25" customFormat="false" ht="6" hidden="false" customHeight="true" outlineLevel="0" collapsed="false">
      <c r="B25" s="342"/>
      <c r="C25" s="425"/>
      <c r="D25" s="274"/>
      <c r="E25" s="425"/>
      <c r="G25" s="425"/>
      <c r="H25" s="425"/>
      <c r="I25" s="425"/>
      <c r="J25" s="425"/>
      <c r="K25" s="425"/>
      <c r="L25" s="425"/>
      <c r="M25" s="425"/>
      <c r="N25" s="425"/>
      <c r="O25" s="425"/>
      <c r="P25" s="425"/>
      <c r="Q25" s="425"/>
      <c r="R25" s="425"/>
      <c r="S25" s="425"/>
      <c r="T25" s="343"/>
      <c r="U25" s="342"/>
      <c r="V25" s="382"/>
      <c r="W25" s="274"/>
      <c r="X25" s="382"/>
      <c r="Y25" s="347"/>
    </row>
    <row r="26" customFormat="false" ht="13.8" hidden="false" customHeight="false" outlineLevel="0" collapsed="false">
      <c r="B26" s="342"/>
      <c r="C26" s="275" t="s">
        <v>427</v>
      </c>
      <c r="T26" s="343"/>
      <c r="U26" s="342"/>
      <c r="Y26" s="343"/>
    </row>
    <row r="27" customFormat="false" ht="5.25" hidden="false" customHeight="true" outlineLevel="0" collapsed="false">
      <c r="B27" s="342"/>
      <c r="T27" s="343"/>
      <c r="U27" s="342"/>
      <c r="Y27" s="343"/>
    </row>
    <row r="28" customFormat="false" ht="35.25" hidden="false" customHeight="true" outlineLevel="0" collapsed="false">
      <c r="B28" s="342"/>
      <c r="C28" s="421" t="s">
        <v>417</v>
      </c>
      <c r="D28" s="422" t="s">
        <v>428</v>
      </c>
      <c r="E28" s="422"/>
      <c r="F28" s="422"/>
      <c r="G28" s="422"/>
      <c r="H28" s="422"/>
      <c r="I28" s="422"/>
      <c r="J28" s="422"/>
      <c r="K28" s="422"/>
      <c r="L28" s="422"/>
      <c r="M28" s="422"/>
      <c r="N28" s="422"/>
      <c r="O28" s="422"/>
      <c r="P28" s="422"/>
      <c r="Q28" s="422"/>
      <c r="R28" s="422"/>
      <c r="S28" s="422"/>
      <c r="T28" s="343"/>
      <c r="U28" s="342"/>
      <c r="V28" s="274" t="s">
        <v>7</v>
      </c>
      <c r="W28" s="274" t="s">
        <v>56</v>
      </c>
      <c r="X28" s="274" t="s">
        <v>7</v>
      </c>
      <c r="Y28" s="347"/>
    </row>
    <row r="29" customFormat="false" ht="25.5" hidden="false" customHeight="true" outlineLevel="0" collapsed="false">
      <c r="B29" s="342"/>
      <c r="C29" s="421" t="s">
        <v>291</v>
      </c>
      <c r="D29" s="422" t="s">
        <v>429</v>
      </c>
      <c r="E29" s="422"/>
      <c r="F29" s="422"/>
      <c r="G29" s="422"/>
      <c r="H29" s="422"/>
      <c r="I29" s="422"/>
      <c r="J29" s="422"/>
      <c r="K29" s="422"/>
      <c r="L29" s="422"/>
      <c r="M29" s="422"/>
      <c r="N29" s="422"/>
      <c r="O29" s="422"/>
      <c r="P29" s="422"/>
      <c r="Q29" s="422"/>
      <c r="R29" s="422"/>
      <c r="S29" s="422"/>
      <c r="T29" s="343"/>
      <c r="U29" s="342"/>
      <c r="V29" s="274" t="s">
        <v>7</v>
      </c>
      <c r="W29" s="274" t="s">
        <v>56</v>
      </c>
      <c r="X29" s="274" t="s">
        <v>7</v>
      </c>
      <c r="Y29" s="347"/>
    </row>
    <row r="30" customFormat="false" ht="22.5" hidden="false" customHeight="true" outlineLevel="0" collapsed="false">
      <c r="B30" s="342"/>
      <c r="C30" s="421" t="s">
        <v>293</v>
      </c>
      <c r="D30" s="423" t="s">
        <v>420</v>
      </c>
      <c r="E30" s="423"/>
      <c r="F30" s="423"/>
      <c r="G30" s="423"/>
      <c r="H30" s="423"/>
      <c r="I30" s="423"/>
      <c r="J30" s="423"/>
      <c r="K30" s="423"/>
      <c r="L30" s="423"/>
      <c r="M30" s="423"/>
      <c r="N30" s="423"/>
      <c r="O30" s="423"/>
      <c r="P30" s="423"/>
      <c r="Q30" s="423"/>
      <c r="R30" s="423"/>
      <c r="S30" s="423"/>
      <c r="T30" s="343"/>
      <c r="U30" s="342"/>
      <c r="V30" s="274" t="s">
        <v>7</v>
      </c>
      <c r="W30" s="274" t="s">
        <v>56</v>
      </c>
      <c r="X30" s="274" t="s">
        <v>7</v>
      </c>
      <c r="Y30" s="347"/>
    </row>
    <row r="31" customFormat="false" ht="24" hidden="false" customHeight="true" outlineLevel="0" collapsed="false">
      <c r="B31" s="342"/>
      <c r="C31" s="421" t="s">
        <v>295</v>
      </c>
      <c r="D31" s="422" t="s">
        <v>430</v>
      </c>
      <c r="E31" s="422"/>
      <c r="F31" s="422"/>
      <c r="G31" s="422"/>
      <c r="H31" s="422"/>
      <c r="I31" s="422"/>
      <c r="J31" s="422"/>
      <c r="K31" s="422"/>
      <c r="L31" s="422"/>
      <c r="M31" s="422"/>
      <c r="N31" s="422"/>
      <c r="O31" s="422"/>
      <c r="P31" s="422"/>
      <c r="Q31" s="422"/>
      <c r="R31" s="422"/>
      <c r="S31" s="422"/>
      <c r="T31" s="343"/>
      <c r="U31" s="342"/>
      <c r="V31" s="274" t="s">
        <v>7</v>
      </c>
      <c r="W31" s="274" t="s">
        <v>56</v>
      </c>
      <c r="X31" s="274" t="s">
        <v>7</v>
      </c>
      <c r="Y31" s="347"/>
    </row>
    <row r="32" customFormat="false" ht="24" hidden="false" customHeight="true" outlineLevel="0" collapsed="false">
      <c r="B32" s="342"/>
      <c r="C32" s="421" t="s">
        <v>302</v>
      </c>
      <c r="D32" s="424" t="s">
        <v>422</v>
      </c>
      <c r="E32" s="424"/>
      <c r="F32" s="422" t="s">
        <v>421</v>
      </c>
      <c r="G32" s="422"/>
      <c r="H32" s="422"/>
      <c r="I32" s="422"/>
      <c r="J32" s="422"/>
      <c r="K32" s="422"/>
      <c r="L32" s="422"/>
      <c r="M32" s="422"/>
      <c r="N32" s="422"/>
      <c r="O32" s="422"/>
      <c r="P32" s="422"/>
      <c r="Q32" s="422"/>
      <c r="R32" s="422"/>
      <c r="S32" s="422"/>
      <c r="T32" s="343"/>
      <c r="U32" s="342"/>
      <c r="V32" s="274" t="s">
        <v>7</v>
      </c>
      <c r="W32" s="274" t="s">
        <v>56</v>
      </c>
      <c r="X32" s="274" t="s">
        <v>7</v>
      </c>
      <c r="Y32" s="347"/>
    </row>
    <row r="33" customFormat="false" ht="23.25" hidden="false" customHeight="true" outlineLevel="0" collapsed="false">
      <c r="B33" s="342"/>
      <c r="C33" s="421"/>
      <c r="D33" s="424"/>
      <c r="E33" s="424"/>
      <c r="F33" s="422" t="s">
        <v>431</v>
      </c>
      <c r="G33" s="422"/>
      <c r="H33" s="422"/>
      <c r="I33" s="422"/>
      <c r="J33" s="422"/>
      <c r="K33" s="422"/>
      <c r="L33" s="422"/>
      <c r="M33" s="422"/>
      <c r="N33" s="422"/>
      <c r="O33" s="422"/>
      <c r="P33" s="422"/>
      <c r="Q33" s="422"/>
      <c r="R33" s="422"/>
      <c r="S33" s="422"/>
      <c r="T33" s="343"/>
      <c r="U33" s="342"/>
      <c r="V33" s="274"/>
      <c r="W33" s="274"/>
      <c r="X33" s="274"/>
      <c r="Y33" s="347"/>
    </row>
    <row r="34" customFormat="false" ht="22.5" hidden="false" customHeight="true" outlineLevel="0" collapsed="false">
      <c r="B34" s="342"/>
      <c r="C34" s="421"/>
      <c r="D34" s="424"/>
      <c r="E34" s="424"/>
      <c r="F34" s="422" t="s">
        <v>424</v>
      </c>
      <c r="G34" s="422"/>
      <c r="H34" s="422"/>
      <c r="I34" s="422"/>
      <c r="J34" s="422"/>
      <c r="K34" s="422"/>
      <c r="L34" s="422"/>
      <c r="M34" s="422"/>
      <c r="N34" s="422"/>
      <c r="O34" s="422"/>
      <c r="P34" s="422"/>
      <c r="Q34" s="422"/>
      <c r="R34" s="422"/>
      <c r="S34" s="422"/>
      <c r="T34" s="343"/>
      <c r="U34" s="342"/>
      <c r="V34" s="274"/>
      <c r="W34" s="274"/>
      <c r="X34" s="274"/>
      <c r="Y34" s="347"/>
    </row>
    <row r="35" customFormat="false" ht="24.75" hidden="false" customHeight="true" outlineLevel="0" collapsed="false">
      <c r="B35" s="342"/>
      <c r="C35" s="421"/>
      <c r="D35" s="424"/>
      <c r="E35" s="424"/>
      <c r="F35" s="422" t="s">
        <v>425</v>
      </c>
      <c r="G35" s="422"/>
      <c r="H35" s="422"/>
      <c r="I35" s="422"/>
      <c r="J35" s="422"/>
      <c r="K35" s="422"/>
      <c r="L35" s="422"/>
      <c r="M35" s="422"/>
      <c r="N35" s="422"/>
      <c r="O35" s="422"/>
      <c r="P35" s="422"/>
      <c r="Q35" s="422"/>
      <c r="R35" s="422"/>
      <c r="S35" s="422"/>
      <c r="T35" s="343"/>
      <c r="U35" s="342"/>
      <c r="V35" s="274"/>
      <c r="W35" s="274"/>
      <c r="X35" s="274"/>
      <c r="Y35" s="347"/>
    </row>
    <row r="36" customFormat="false" ht="5.25" hidden="false" customHeight="true" outlineLevel="0" collapsed="false">
      <c r="B36" s="342"/>
      <c r="C36" s="426"/>
      <c r="D36" s="274"/>
      <c r="E36" s="425"/>
      <c r="G36" s="425"/>
      <c r="H36" s="425"/>
      <c r="I36" s="425"/>
      <c r="J36" s="425"/>
      <c r="K36" s="425"/>
      <c r="L36" s="425"/>
      <c r="M36" s="425"/>
      <c r="N36" s="425"/>
      <c r="O36" s="425"/>
      <c r="P36" s="425"/>
      <c r="Q36" s="425"/>
      <c r="R36" s="425"/>
      <c r="S36" s="425"/>
      <c r="T36" s="343"/>
      <c r="U36" s="342"/>
      <c r="V36" s="378"/>
      <c r="W36" s="378"/>
      <c r="X36" s="378"/>
      <c r="Y36" s="347"/>
    </row>
    <row r="37" customFormat="false" ht="13.8" hidden="false" customHeight="false" outlineLevel="0" collapsed="false">
      <c r="B37" s="342"/>
      <c r="C37" s="275" t="s">
        <v>432</v>
      </c>
      <c r="T37" s="343"/>
      <c r="U37" s="342"/>
      <c r="Y37" s="343"/>
    </row>
    <row r="38" customFormat="false" ht="5.25" hidden="false" customHeight="true" outlineLevel="0" collapsed="false">
      <c r="B38" s="342"/>
      <c r="C38" s="298"/>
      <c r="D38" s="298"/>
      <c r="E38" s="298"/>
      <c r="F38" s="298"/>
      <c r="G38" s="298"/>
      <c r="H38" s="298"/>
      <c r="I38" s="298"/>
      <c r="J38" s="298"/>
      <c r="K38" s="298"/>
      <c r="L38" s="298"/>
      <c r="M38" s="298"/>
      <c r="N38" s="298"/>
      <c r="O38" s="298"/>
      <c r="P38" s="298"/>
      <c r="Q38" s="298"/>
      <c r="R38" s="298"/>
      <c r="S38" s="298"/>
      <c r="T38" s="343"/>
      <c r="U38" s="342"/>
      <c r="Y38" s="343"/>
    </row>
    <row r="39" customFormat="false" ht="37.5" hidden="false" customHeight="true" outlineLevel="0" collapsed="false">
      <c r="B39" s="342"/>
      <c r="C39" s="427" t="s">
        <v>289</v>
      </c>
      <c r="D39" s="428" t="s">
        <v>433</v>
      </c>
      <c r="E39" s="428"/>
      <c r="F39" s="428"/>
      <c r="G39" s="428"/>
      <c r="H39" s="428"/>
      <c r="I39" s="428"/>
      <c r="J39" s="428"/>
      <c r="K39" s="428"/>
      <c r="L39" s="428"/>
      <c r="M39" s="428"/>
      <c r="N39" s="428"/>
      <c r="O39" s="428"/>
      <c r="P39" s="428"/>
      <c r="Q39" s="428"/>
      <c r="R39" s="428"/>
      <c r="S39" s="428"/>
      <c r="T39" s="343"/>
      <c r="U39" s="342"/>
      <c r="V39" s="274" t="s">
        <v>7</v>
      </c>
      <c r="W39" s="274" t="s">
        <v>56</v>
      </c>
      <c r="X39" s="274" t="s">
        <v>7</v>
      </c>
      <c r="Y39" s="347"/>
    </row>
    <row r="40" customFormat="false" ht="37.5" hidden="false" customHeight="true" outlineLevel="0" collapsed="false">
      <c r="B40" s="342"/>
      <c r="C40" s="421" t="s">
        <v>291</v>
      </c>
      <c r="D40" s="422" t="s">
        <v>434</v>
      </c>
      <c r="E40" s="422"/>
      <c r="F40" s="422"/>
      <c r="G40" s="422"/>
      <c r="H40" s="422"/>
      <c r="I40" s="422"/>
      <c r="J40" s="422"/>
      <c r="K40" s="422"/>
      <c r="L40" s="422"/>
      <c r="M40" s="422"/>
      <c r="N40" s="422"/>
      <c r="O40" s="422"/>
      <c r="P40" s="422"/>
      <c r="Q40" s="422"/>
      <c r="R40" s="422"/>
      <c r="S40" s="422"/>
      <c r="T40" s="343"/>
      <c r="U40" s="342"/>
      <c r="V40" s="274" t="s">
        <v>7</v>
      </c>
      <c r="W40" s="274" t="s">
        <v>56</v>
      </c>
      <c r="X40" s="274" t="s">
        <v>7</v>
      </c>
      <c r="Y40" s="347"/>
    </row>
    <row r="41" customFormat="false" ht="29.25" hidden="false" customHeight="true" outlineLevel="0" collapsed="false">
      <c r="B41" s="342"/>
      <c r="C41" s="421" t="s">
        <v>293</v>
      </c>
      <c r="D41" s="422" t="s">
        <v>429</v>
      </c>
      <c r="E41" s="422"/>
      <c r="F41" s="422"/>
      <c r="G41" s="422"/>
      <c r="H41" s="422"/>
      <c r="I41" s="422"/>
      <c r="J41" s="422"/>
      <c r="K41" s="422"/>
      <c r="L41" s="422"/>
      <c r="M41" s="422"/>
      <c r="N41" s="422"/>
      <c r="O41" s="422"/>
      <c r="P41" s="422"/>
      <c r="Q41" s="422"/>
      <c r="R41" s="422"/>
      <c r="S41" s="422"/>
      <c r="T41" s="343"/>
      <c r="U41" s="342"/>
      <c r="V41" s="274" t="s">
        <v>7</v>
      </c>
      <c r="W41" s="274" t="s">
        <v>56</v>
      </c>
      <c r="X41" s="274" t="s">
        <v>7</v>
      </c>
      <c r="Y41" s="347"/>
    </row>
    <row r="42" customFormat="false" ht="18" hidden="false" customHeight="true" outlineLevel="0" collapsed="false">
      <c r="B42" s="342"/>
      <c r="C42" s="421" t="s">
        <v>295</v>
      </c>
      <c r="D42" s="423" t="s">
        <v>420</v>
      </c>
      <c r="E42" s="423"/>
      <c r="F42" s="423"/>
      <c r="G42" s="423"/>
      <c r="H42" s="423"/>
      <c r="I42" s="423"/>
      <c r="J42" s="423"/>
      <c r="K42" s="423"/>
      <c r="L42" s="423"/>
      <c r="M42" s="423"/>
      <c r="N42" s="423"/>
      <c r="O42" s="423"/>
      <c r="P42" s="423"/>
      <c r="Q42" s="423"/>
      <c r="R42" s="423"/>
      <c r="S42" s="423"/>
      <c r="T42" s="343"/>
      <c r="U42" s="342"/>
      <c r="V42" s="274" t="s">
        <v>7</v>
      </c>
      <c r="W42" s="274" t="s">
        <v>56</v>
      </c>
      <c r="X42" s="274" t="s">
        <v>7</v>
      </c>
      <c r="Y42" s="347"/>
    </row>
    <row r="43" customFormat="false" ht="27.75" hidden="false" customHeight="true" outlineLevel="0" collapsed="false">
      <c r="B43" s="342"/>
      <c r="C43" s="421" t="s">
        <v>302</v>
      </c>
      <c r="D43" s="422" t="s">
        <v>430</v>
      </c>
      <c r="E43" s="422"/>
      <c r="F43" s="422"/>
      <c r="G43" s="422"/>
      <c r="H43" s="422"/>
      <c r="I43" s="422"/>
      <c r="J43" s="422"/>
      <c r="K43" s="422"/>
      <c r="L43" s="422"/>
      <c r="M43" s="422"/>
      <c r="N43" s="422"/>
      <c r="O43" s="422"/>
      <c r="P43" s="422"/>
      <c r="Q43" s="422"/>
      <c r="R43" s="422"/>
      <c r="S43" s="422"/>
      <c r="T43" s="343"/>
      <c r="U43" s="342"/>
      <c r="V43" s="274" t="s">
        <v>7</v>
      </c>
      <c r="W43" s="274" t="s">
        <v>56</v>
      </c>
      <c r="X43" s="274" t="s">
        <v>7</v>
      </c>
      <c r="Y43" s="347"/>
    </row>
    <row r="44" customFormat="false" ht="24" hidden="false" customHeight="true" outlineLevel="0" collapsed="false">
      <c r="B44" s="342"/>
      <c r="C44" s="421" t="s">
        <v>304</v>
      </c>
      <c r="D44" s="424" t="s">
        <v>422</v>
      </c>
      <c r="E44" s="424"/>
      <c r="F44" s="422" t="s">
        <v>421</v>
      </c>
      <c r="G44" s="422"/>
      <c r="H44" s="422"/>
      <c r="I44" s="422"/>
      <c r="J44" s="422"/>
      <c r="K44" s="422"/>
      <c r="L44" s="422"/>
      <c r="M44" s="422"/>
      <c r="N44" s="422"/>
      <c r="O44" s="422"/>
      <c r="P44" s="422"/>
      <c r="Q44" s="422"/>
      <c r="R44" s="422"/>
      <c r="S44" s="422"/>
      <c r="T44" s="343"/>
      <c r="U44" s="342"/>
      <c r="V44" s="274" t="s">
        <v>7</v>
      </c>
      <c r="W44" s="274" t="s">
        <v>56</v>
      </c>
      <c r="X44" s="274" t="s">
        <v>7</v>
      </c>
      <c r="Y44" s="347"/>
    </row>
    <row r="45" customFormat="false" ht="26.25" hidden="false" customHeight="true" outlineLevel="0" collapsed="false">
      <c r="B45" s="342"/>
      <c r="C45" s="421"/>
      <c r="D45" s="424"/>
      <c r="E45" s="424"/>
      <c r="F45" s="422" t="s">
        <v>431</v>
      </c>
      <c r="G45" s="422"/>
      <c r="H45" s="422"/>
      <c r="I45" s="422"/>
      <c r="J45" s="422"/>
      <c r="K45" s="422"/>
      <c r="L45" s="422"/>
      <c r="M45" s="422"/>
      <c r="N45" s="422"/>
      <c r="O45" s="422"/>
      <c r="P45" s="422"/>
      <c r="Q45" s="422"/>
      <c r="R45" s="422"/>
      <c r="S45" s="422"/>
      <c r="T45" s="343"/>
      <c r="U45" s="342"/>
      <c r="V45" s="274"/>
      <c r="W45" s="274"/>
      <c r="X45" s="274"/>
      <c r="Y45" s="347"/>
    </row>
    <row r="46" customFormat="false" ht="18.75" hidden="false" customHeight="true" outlineLevel="0" collapsed="false">
      <c r="B46" s="342"/>
      <c r="C46" s="421"/>
      <c r="D46" s="424"/>
      <c r="E46" s="424"/>
      <c r="F46" s="422" t="s">
        <v>424</v>
      </c>
      <c r="G46" s="422"/>
      <c r="H46" s="422"/>
      <c r="I46" s="422"/>
      <c r="J46" s="422"/>
      <c r="K46" s="422"/>
      <c r="L46" s="422"/>
      <c r="M46" s="422"/>
      <c r="N46" s="422"/>
      <c r="O46" s="422"/>
      <c r="P46" s="422"/>
      <c r="Q46" s="422"/>
      <c r="R46" s="422"/>
      <c r="S46" s="422"/>
      <c r="T46" s="343"/>
      <c r="U46" s="342"/>
      <c r="V46" s="274"/>
      <c r="W46" s="274"/>
      <c r="X46" s="274"/>
      <c r="Y46" s="347"/>
    </row>
    <row r="47" customFormat="false" ht="25.5" hidden="false" customHeight="true" outlineLevel="0" collapsed="false">
      <c r="B47" s="342"/>
      <c r="C47" s="421"/>
      <c r="D47" s="424"/>
      <c r="E47" s="424"/>
      <c r="F47" s="422" t="s">
        <v>425</v>
      </c>
      <c r="G47" s="422"/>
      <c r="H47" s="422"/>
      <c r="I47" s="422"/>
      <c r="J47" s="422"/>
      <c r="K47" s="422"/>
      <c r="L47" s="422"/>
      <c r="M47" s="422"/>
      <c r="N47" s="422"/>
      <c r="O47" s="422"/>
      <c r="P47" s="422"/>
      <c r="Q47" s="422"/>
      <c r="R47" s="422"/>
      <c r="S47" s="422"/>
      <c r="T47" s="343"/>
      <c r="U47" s="342"/>
      <c r="V47" s="274"/>
      <c r="W47" s="274"/>
      <c r="X47" s="274"/>
      <c r="Y47" s="347"/>
    </row>
    <row r="48" customFormat="false" ht="13.8" hidden="false" customHeight="false" outlineLevel="0" collapsed="false">
      <c r="B48" s="349"/>
      <c r="C48" s="298"/>
      <c r="D48" s="298"/>
      <c r="E48" s="298"/>
      <c r="F48" s="298"/>
      <c r="G48" s="298"/>
      <c r="H48" s="298"/>
      <c r="I48" s="298"/>
      <c r="J48" s="298"/>
      <c r="K48" s="298"/>
      <c r="L48" s="298"/>
      <c r="M48" s="298"/>
      <c r="N48" s="298"/>
      <c r="O48" s="298"/>
      <c r="P48" s="298"/>
      <c r="Q48" s="298"/>
      <c r="R48" s="298"/>
      <c r="S48" s="298"/>
      <c r="T48" s="299"/>
      <c r="U48" s="349"/>
      <c r="V48" s="298"/>
      <c r="W48" s="298"/>
      <c r="X48" s="298"/>
      <c r="Y48" s="299"/>
    </row>
    <row r="49" customFormat="false" ht="4.5" hidden="false" customHeight="true" outlineLevel="0" collapsed="false"/>
    <row r="50" customFormat="false" ht="13.8" hidden="false" customHeight="false" outlineLevel="0" collapsed="false">
      <c r="B50" s="275" t="s">
        <v>435</v>
      </c>
    </row>
    <row r="51" customFormat="false" ht="24" hidden="false" customHeight="true" outlineLevel="0" collapsed="false">
      <c r="B51" s="340"/>
      <c r="C51" s="429" t="s">
        <v>436</v>
      </c>
      <c r="D51" s="429"/>
      <c r="E51" s="429"/>
      <c r="F51" s="429"/>
      <c r="G51" s="429"/>
      <c r="H51" s="429"/>
      <c r="I51" s="429"/>
      <c r="J51" s="429"/>
      <c r="K51" s="429"/>
      <c r="L51" s="429"/>
      <c r="M51" s="429"/>
      <c r="N51" s="429"/>
      <c r="O51" s="429"/>
      <c r="P51" s="429"/>
      <c r="Q51" s="429"/>
      <c r="R51" s="429"/>
      <c r="S51" s="429"/>
      <c r="T51" s="341"/>
      <c r="U51" s="332"/>
      <c r="V51" s="370" t="s">
        <v>286</v>
      </c>
      <c r="W51" s="370" t="s">
        <v>56</v>
      </c>
      <c r="X51" s="370" t="s">
        <v>287</v>
      </c>
      <c r="Y51" s="341"/>
    </row>
    <row r="52" customFormat="false" ht="5.25" hidden="false" customHeight="true" outlineLevel="0" collapsed="false">
      <c r="B52" s="342"/>
      <c r="C52" s="430"/>
      <c r="D52" s="430"/>
      <c r="E52" s="430"/>
      <c r="F52" s="430"/>
      <c r="G52" s="430"/>
      <c r="H52" s="430"/>
      <c r="I52" s="430"/>
      <c r="J52" s="430"/>
      <c r="K52" s="430"/>
      <c r="L52" s="430"/>
      <c r="M52" s="430"/>
      <c r="N52" s="430"/>
      <c r="O52" s="430"/>
      <c r="P52" s="430"/>
      <c r="Q52" s="430"/>
      <c r="R52" s="430"/>
      <c r="S52" s="430"/>
      <c r="T52" s="343"/>
      <c r="V52" s="344"/>
      <c r="W52" s="344"/>
      <c r="X52" s="344"/>
      <c r="Y52" s="343"/>
    </row>
    <row r="53" customFormat="false" ht="21" hidden="false" customHeight="true" outlineLevel="0" collapsed="false">
      <c r="B53" s="342"/>
      <c r="C53" s="421" t="s">
        <v>289</v>
      </c>
      <c r="D53" s="422" t="s">
        <v>437</v>
      </c>
      <c r="E53" s="422"/>
      <c r="F53" s="422"/>
      <c r="G53" s="422"/>
      <c r="H53" s="422"/>
      <c r="I53" s="422"/>
      <c r="J53" s="422"/>
      <c r="K53" s="422"/>
      <c r="L53" s="422"/>
      <c r="M53" s="422"/>
      <c r="N53" s="422"/>
      <c r="O53" s="422"/>
      <c r="P53" s="422"/>
      <c r="Q53" s="422"/>
      <c r="R53" s="422"/>
      <c r="S53" s="422"/>
      <c r="T53" s="343"/>
      <c r="V53" s="274" t="s">
        <v>7</v>
      </c>
      <c r="W53" s="274" t="s">
        <v>56</v>
      </c>
      <c r="X53" s="274" t="s">
        <v>7</v>
      </c>
      <c r="Y53" s="343"/>
    </row>
    <row r="54" customFormat="false" ht="5.25" hidden="false" customHeight="true" outlineLevel="0" collapsed="false">
      <c r="B54" s="342"/>
      <c r="D54" s="431"/>
      <c r="T54" s="343"/>
      <c r="V54" s="274"/>
      <c r="W54" s="274"/>
      <c r="X54" s="274"/>
      <c r="Y54" s="343"/>
    </row>
    <row r="55" customFormat="false" ht="24.75" hidden="false" customHeight="true" outlineLevel="0" collapsed="false">
      <c r="B55" s="342"/>
      <c r="C55" s="432" t="s">
        <v>438</v>
      </c>
      <c r="D55" s="432"/>
      <c r="E55" s="432"/>
      <c r="F55" s="432"/>
      <c r="G55" s="432"/>
      <c r="H55" s="432"/>
      <c r="I55" s="432"/>
      <c r="J55" s="432"/>
      <c r="K55" s="432"/>
      <c r="L55" s="432"/>
      <c r="M55" s="432"/>
      <c r="N55" s="432"/>
      <c r="O55" s="432"/>
      <c r="P55" s="432"/>
      <c r="Q55" s="432"/>
      <c r="R55" s="432"/>
      <c r="S55" s="432"/>
      <c r="T55" s="343"/>
      <c r="V55" s="382"/>
      <c r="W55" s="274"/>
      <c r="X55" s="382"/>
      <c r="Y55" s="347"/>
    </row>
    <row r="56" customFormat="false" ht="6" hidden="false" customHeight="true" outlineLevel="0" collapsed="false">
      <c r="B56" s="342"/>
      <c r="C56" s="430"/>
      <c r="D56" s="430"/>
      <c r="E56" s="430"/>
      <c r="F56" s="430"/>
      <c r="G56" s="430"/>
      <c r="H56" s="430"/>
      <c r="I56" s="430"/>
      <c r="J56" s="430"/>
      <c r="K56" s="430"/>
      <c r="L56" s="430"/>
      <c r="M56" s="430"/>
      <c r="N56" s="430"/>
      <c r="O56" s="430"/>
      <c r="P56" s="430"/>
      <c r="Q56" s="430"/>
      <c r="R56" s="430"/>
      <c r="S56" s="430"/>
      <c r="T56" s="343"/>
      <c r="V56" s="382"/>
      <c r="W56" s="274"/>
      <c r="X56" s="382"/>
      <c r="Y56" s="347"/>
    </row>
    <row r="57" customFormat="false" ht="22.5" hidden="false" customHeight="true" outlineLevel="0" collapsed="false">
      <c r="B57" s="342"/>
      <c r="C57" s="421" t="s">
        <v>289</v>
      </c>
      <c r="D57" s="422" t="s">
        <v>439</v>
      </c>
      <c r="E57" s="422"/>
      <c r="F57" s="422"/>
      <c r="G57" s="422"/>
      <c r="H57" s="422"/>
      <c r="I57" s="422"/>
      <c r="J57" s="422"/>
      <c r="K57" s="422"/>
      <c r="L57" s="422"/>
      <c r="M57" s="422"/>
      <c r="N57" s="422"/>
      <c r="O57" s="422"/>
      <c r="P57" s="422"/>
      <c r="Q57" s="422"/>
      <c r="R57" s="422"/>
      <c r="S57" s="422"/>
      <c r="T57" s="343"/>
      <c r="V57" s="274" t="s">
        <v>7</v>
      </c>
      <c r="W57" s="274" t="s">
        <v>56</v>
      </c>
      <c r="X57" s="274" t="s">
        <v>7</v>
      </c>
      <c r="Y57" s="347"/>
    </row>
    <row r="58" customFormat="false" ht="5.25" hidden="false" customHeight="true" outlineLevel="0" collapsed="false">
      <c r="B58" s="349"/>
      <c r="C58" s="298"/>
      <c r="D58" s="298"/>
      <c r="E58" s="298"/>
      <c r="F58" s="298"/>
      <c r="G58" s="298"/>
      <c r="H58" s="298"/>
      <c r="I58" s="298"/>
      <c r="J58" s="298"/>
      <c r="K58" s="298"/>
      <c r="L58" s="298"/>
      <c r="M58" s="298"/>
      <c r="N58" s="298"/>
      <c r="O58" s="298"/>
      <c r="P58" s="298"/>
      <c r="Q58" s="298"/>
      <c r="R58" s="298"/>
      <c r="S58" s="298"/>
      <c r="T58" s="299"/>
      <c r="U58" s="298"/>
      <c r="V58" s="298"/>
      <c r="W58" s="298"/>
      <c r="X58" s="298"/>
      <c r="Y58" s="299"/>
    </row>
    <row r="59" customFormat="false" ht="13.8" hidden="false" customHeight="false" outlineLevel="0" collapsed="false">
      <c r="B59" s="275" t="s">
        <v>308</v>
      </c>
    </row>
    <row r="60" customFormat="false" ht="13.8" hidden="false" customHeight="false" outlineLevel="0" collapsed="false">
      <c r="B60" s="275" t="s">
        <v>309</v>
      </c>
    </row>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298"/>
      <c r="D122" s="298"/>
      <c r="E122" s="298"/>
      <c r="F122" s="298"/>
      <c r="G122" s="298"/>
    </row>
    <row r="123" customFormat="false" ht="13.8" hidden="false" customHeight="false" outlineLevel="0" collapsed="false">
      <c r="C123" s="332"/>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C44:C47"/>
    <mergeCell ref="D44:E47"/>
    <mergeCell ref="F44:S44"/>
    <mergeCell ref="F45:S45"/>
    <mergeCell ref="F46:S46"/>
    <mergeCell ref="F47:S47"/>
    <mergeCell ref="C51:S51"/>
    <mergeCell ref="D53:S53"/>
    <mergeCell ref="C55:S55"/>
    <mergeCell ref="D57:S57"/>
  </mergeCells>
  <dataValidations count="1">
    <dataValidation allowBlank="true" errorStyle="stop" operator="between" showDropDown="false" showErrorMessage="true" showInputMessage="true" sqref="G7:G8 L7 Q7 G9:G12 V17:V24 X17:X24 V28:V35 X28:X35 V39:V47 X39:X47 V53:V54 X53:X54 V57 X5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ja-JP</dc:language>
  <cp:lastModifiedBy>0628</cp:lastModifiedBy>
  <cp:lastPrinted>2024-04-02T00:31:31Z</cp:lastPrinted>
  <dcterms:modified xsi:type="dcterms:W3CDTF">2026-03-17T05:02:25Z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