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別紙3－2" sheetId="2" state="visible" r:id="rId4"/>
    <sheet name="別紙1‐3" sheetId="3" state="visible" r:id="rId5"/>
    <sheet name="別紙1‐3 (R8.6.1～)" sheetId="4" state="visible" r:id="rId6"/>
    <sheet name="備考（1－3）" sheetId="5" state="visible" r:id="rId7"/>
    <sheet name="別紙5－2" sheetId="6" state="visible" r:id="rId8"/>
    <sheet name="別紙11" sheetId="7" state="visible" r:id="rId9"/>
    <sheet name="別紙12" sheetId="8" state="visible" r:id="rId10"/>
    <sheet name="別紙14" sheetId="9" state="visible" r:id="rId11"/>
    <sheet name="別紙16" sheetId="10" state="visible" r:id="rId12"/>
    <sheet name="別紙42" sheetId="11" state="visible" r:id="rId13"/>
    <sheet name="参考様式３" sheetId="12" state="visible" r:id="rId14"/>
    <sheet name="参考様式３－１" sheetId="13" state="visible" r:id="rId15"/>
    <sheet name="参考様式３－２" sheetId="14" state="visible" r:id="rId16"/>
    <sheet name="参考様式３－３" sheetId="15" state="visible" r:id="rId17"/>
    <sheet name="参考様式３－４" sheetId="16" state="visible" r:id="rId18"/>
    <sheet name="参考様式３－５" sheetId="17" state="visible" r:id="rId19"/>
    <sheet name="参考様式３－６" sheetId="18" state="visible" r:id="rId20"/>
    <sheet name="参考様式３－７" sheetId="19" state="visible" r:id="rId21"/>
    <sheet name="参考様式３－８" sheetId="20" state="visible" r:id="rId22"/>
    <sheet name="標準様式１" sheetId="21" state="visible" r:id="rId23"/>
    <sheet name="標準様式１シフト記号表" sheetId="22" state="visible" r:id="rId24"/>
    <sheet name="標準様式１【記載例】定期巡回・随時対応型" sheetId="23" state="visible" r:id="rId25"/>
    <sheet name="標準様式１【記載例】シフト記号表（勤務時間帯）" sheetId="24" state="visible" r:id="rId26"/>
    <sheet name="標準様式１記入方法" sheetId="25" state="visible" r:id="rId27"/>
    <sheet name="標準様式１プルダウン・リスト" sheetId="26" state="visible" r:id="rId28"/>
    <sheet name="別紙●24" sheetId="27" state="hidden" r:id="rId29"/>
  </sheets>
  <definedNames>
    <definedName function="false" hidden="false" localSheetId="0" name="_xlnm.Print_Area" vbProcedure="false">チェック表!$A$1:$H$38</definedName>
    <definedName function="false" hidden="false" localSheetId="11" name="_xlnm.Print_Area" vbProcedure="false">参考様式３!$A$1:$U$41</definedName>
    <definedName function="false" hidden="false" localSheetId="12" name="_xlnm.Print_Area" vbProcedure="false">'参考様式３－１'!$A$1:$N$69</definedName>
    <definedName function="false" hidden="false" localSheetId="13" name="_xlnm.Print_Area" vbProcedure="false">'参考様式３－２'!$A$1:$N$126</definedName>
    <definedName function="false" hidden="false" localSheetId="14" name="_xlnm.Print_Area" vbProcedure="false">'参考様式３－３'!$A$1:$M$62</definedName>
    <definedName function="false" hidden="false" localSheetId="15" name="_xlnm.Print_Area" vbProcedure="false">'参考様式３－４'!$A$1:$Q$118</definedName>
    <definedName function="false" hidden="false" localSheetId="16" name="_xlnm.Print_Area" vbProcedure="false">'参考様式３－５'!$A$1:$P$65</definedName>
    <definedName function="false" hidden="false" localSheetId="17" name="_xlnm.Print_Area" vbProcedure="false">'参考様式３－６'!$A$1:$O$109</definedName>
    <definedName function="false" hidden="false" localSheetId="18" name="_xlnm.Print_Area" vbProcedure="false">'参考様式３－７'!$A$1:$P$66</definedName>
    <definedName function="false" hidden="false" localSheetId="19" name="_xlnm.Print_Area" vbProcedure="false">'参考様式３－８'!$A$1:$O$109</definedName>
    <definedName function="false" hidden="false" localSheetId="1" name="_xlnm.Print_Area" vbProcedure="false">'届出書別紙3－2'!$A$1:$AO$83</definedName>
    <definedName function="false" hidden="false" localSheetId="4" name="_xlnm.Print_Area" vbProcedure="false">'備考（1－3）'!$A$1:$G$44</definedName>
    <definedName function="false" hidden="false" localSheetId="20" name="_xlnm.Print_Area" vbProcedure="false">標準様式１!$A$1:$BJ$235</definedName>
    <definedName function="false" hidden="false" localSheetId="20" name="_xlnm.Print_Titles" vbProcedure="false">標準様式１!$1:$14</definedName>
    <definedName function="false" hidden="false" localSheetId="23" name="_xlnm.Print_Area" vbProcedure="false">'標準様式１【記載例】シフト記号表（勤務時間帯）'!$B$1:$R$52</definedName>
    <definedName function="false" hidden="false" localSheetId="21" name="_xlnm.Print_Area" vbProcedure="false">標準様式１シフト記号表!$B$1:$N$54</definedName>
    <definedName function="false" hidden="false" localSheetId="24" name="_xlnm.Print_Area" vbProcedure="false">標準様式１記入方法!$A$1:$Q$79</definedName>
    <definedName function="false" hidden="false" localSheetId="3" name="_xlnm.Print_Area" vbProcedure="false">'別紙1‐3 (R8.6.1～)'!$A$1:$AF$25</definedName>
    <definedName function="false" hidden="false" localSheetId="6" name="_xlnm.Print_Area" vbProcedure="false">別紙11!$A$1:$Z$61</definedName>
    <definedName function="false" hidden="false" localSheetId="7" name="_xlnm.Print_Area" vbProcedure="false">別紙12!$A$1:$AE$76</definedName>
    <definedName function="false" hidden="false" localSheetId="8" name="_xlnm.Print_Area" vbProcedure="false">別紙14!$A$1:$AD$68</definedName>
    <definedName function="false" hidden="false" localSheetId="9" name="_xlnm.Print_Area" vbProcedure="false">別紙16!$A$1:$Z$116</definedName>
    <definedName function="false" hidden="false" localSheetId="10" name="_xlnm.Print_Area" vbProcedure="false">別紙42!$A$1:$Y$60</definedName>
    <definedName function="false" hidden="false" localSheetId="5" name="_xlnm.Print_Area" vbProcedure="false">'別紙5－2'!$A$1:$AF$60</definedName>
    <definedName function="false" hidden="false" name="【記載例】シフト記号" vbProcedure="false">'標準様式１【記載例】シフト記号表（勤務時間帯）'!$C$6:$C$47</definedName>
    <definedName function="false" hidden="false" name="【記載例】シフト記号表" vbProcedure="false">'標準様式１【記載例】シフト記号表（勤務時間帯）'!$C$6:$C$47</definedName>
    <definedName function="false" hidden="false" name="あ"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オペレーター" vbProcedure="false">標準様式１プルダウン・リスト!$D$18:$D$27</definedName>
    <definedName function="false" hidden="false" name="サービス名" vbProcedure="false">#N/A</definedName>
    <definedName function="false" hidden="false" name="サービス名称" vbProcedure="false">#N/A</definedName>
    <definedName function="false" hidden="false" name="シフト記号表" vbProcedure="false">標準様式１シフト記号表!$C$6:$C$47</definedName>
    <definedName function="false" hidden="false" name="作業療法士" vbProcedure="false">標準様式１プルダウン・リスト!$H$18:$H$27</definedName>
    <definedName function="false" hidden="false" name="理学療法士" vbProcedure="false">標準様式１プルダウン・リスト!$G$18:$G$27</definedName>
    <definedName function="false" hidden="false" name="看護職員" vbProcedure="false">標準様式１プルダウン・リスト!$F$18:$F$27</definedName>
    <definedName function="false" hidden="false" name="確認" vbProcedure="false">#N/A</definedName>
    <definedName function="false" hidden="false" name="管理者" vbProcedure="false">標準様式１プルダウン・リスト!$C$18:$C$27</definedName>
    <definedName function="false" hidden="false" name="職種" vbProcedure="false">標準様式１プルダウン・リスト!$C$17:$L$17</definedName>
    <definedName function="false" hidden="false" name="言語聴覚士" vbProcedure="false">標準様式１プルダウン・リスト!$I$18:$I$27</definedName>
    <definedName function="false" hidden="false" name="計画作成責任者" vbProcedure="false">標準様式１プルダウン・リスト!$J$18:$J$27</definedName>
    <definedName function="false" hidden="false" name="訪問介護員" vbProcedure="false">標準様式１プルダウン・リスト!$E$18:$E$27</definedName>
    <definedName function="false" hidden="false" name="ｋ" vbProcedure="false">#N/A</definedName>
    <definedName function="false" hidden="false" localSheetId="1" name="だだ" vbProcedure="false">#REF!</definedName>
    <definedName function="false" hidden="false" localSheetId="1" name="っっっっｌ" vbProcedure="false">#REF!</definedName>
    <definedName function="false" hidden="false" localSheetId="1" name="っっｋ"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確認" vbProcedure="false">#REF!</definedName>
    <definedName function="false" hidden="false" localSheetId="1" name="ｋ" vbProcedure="false">#REF!</definedName>
    <definedName function="false" hidden="false" localSheetId="2" name="_xlnm.Print_Area" vbProcedure="false">別紙1‐3!$A$1:$AF$28</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確認" vbProcedure="false">#REF!</definedName>
    <definedName function="false" hidden="false" localSheetId="2" name="ｋ" vbProcedure="false">#REF!</definedName>
    <definedName function="false" hidden="false" localSheetId="3" name="だだ" vbProcedure="false">#REF!</definedName>
    <definedName function="false" hidden="false" localSheetId="3" name="っっっっｌ" vbProcedure="false">#REF!</definedName>
    <definedName function="false" hidden="false" localSheetId="3" name="っっｋ" vbProcedure="false">#REF!</definedName>
    <definedName function="false" hidden="false" localSheetId="3" name="サービス名" vbProcedure="false">#REF!</definedName>
    <definedName function="false" hidden="false" localSheetId="3" name="サービス名称" vbProcedure="false">#REF!</definedName>
    <definedName function="false" hidden="false" localSheetId="3" name="確認" vbProcedure="false">#REF!</definedName>
    <definedName function="false" hidden="false" localSheetId="3" name="ｋ" vbProcedure="false">#REF!</definedName>
    <definedName function="false" hidden="false" localSheetId="21" name="【記載例】シフト記号" vbProcedure="false">標準様式１シフト記号表!$C$6:$C$47</definedName>
    <definedName function="false" hidden="false" localSheetId="21" name="【記載例】シフト記号表" vbProcedure="false">標準様式１シフト記号表!$C$6:$C$47</definedName>
    <definedName function="false" hidden="false" localSheetId="22" name="_xlnm.Print_Area" vbProcedure="false">標準様式１【記載例】定期巡回・随時対応型!$A$1:$BJ$94</definedName>
    <definedName function="false" hidden="false" localSheetId="22" name="_xlnm.Print_Titles" vbProcedure="false">標準様式１【記載例】定期巡回・随時対応型!$1:$14</definedName>
    <definedName function="false" hidden="false" localSheetId="26"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<sst xmlns="http://schemas.openxmlformats.org/spreadsheetml/2006/main" count="4271" uniqueCount="918">
  <si>
    <t xml:space="preserve">介護給付費算定に係る体制等に関する届出書　チェック表
（定期巡回・随時対応型訪問介護看護）</t>
  </si>
  <si>
    <t xml:space="preserve">※　加算が算定されなくなる場合、欠員が解消される場合等についても同様に届け出てください。</t>
  </si>
  <si>
    <t xml:space="preserve">届出事項</t>
  </si>
  <si>
    <t xml:space="preserve">開設
・
更新</t>
  </si>
  <si>
    <t xml:space="preserve">加算
追加
・
加算
削除</t>
  </si>
  <si>
    <t xml:space="preserve">添　付　書　類</t>
  </si>
  <si>
    <t xml:space="preserve">備　　考</t>
  </si>
  <si>
    <t xml:space="preserve">共　通　事　項
（必ず必要な書類）</t>
  </si>
  <si>
    <t xml:space="preserve">□</t>
  </si>
  <si>
    <t xml:space="preserve">・</t>
  </si>
  <si>
    <t xml:space="preserve">本チェック表</t>
  </si>
  <si>
    <t xml:space="preserve">自主点検したもの（チェック済）を提出すること。</t>
  </si>
  <si>
    <t xml:space="preserve">介護給付費算定に係る体制等に関する届出書＜別紙3-2＞</t>
  </si>
  <si>
    <t xml:space="preserve">事業所番号ごとに提出すること。</t>
  </si>
  <si>
    <t xml:space="preserve">介護給付費算定に係る体制等状況一覧表＜別紙1-3-2＞</t>
  </si>
  <si>
    <t xml:space="preserve">割引をする場合</t>
  </si>
  <si>
    <t xml:space="preserve">地域密着型サービス事業者又は地域密着型介護予防サービス事業者による介護給付費の割引に係る割引率の設定について＜別紙５－２＞</t>
  </si>
  <si>
    <t xml:space="preserve">施設等の区分</t>
  </si>
  <si>
    <t xml:space="preserve">高齢者虐待防止
措置実施の有無</t>
  </si>
  <si>
    <t xml:space="preserve">理由書</t>
  </si>
  <si>
    <t xml:space="preserve">任意の様式で可。</t>
  </si>
  <si>
    <t xml:space="preserve">高齢者虐待防止措置に係る改善計画又は改善報告書</t>
  </si>
  <si>
    <t xml:space="preserve">任意の様式で可（代表者名）。ただし、未措置事項（指針、委員会、研修、担当者の設置）の現状及び改善に向けた取組みは必ず記載すること。</t>
  </si>
  <si>
    <t xml:space="preserve">業務継続計画策定の有無</t>
  </si>
  <si>
    <t xml:space="preserve">業務継続計画に係る改善計画又は改善報告書</t>
  </si>
  <si>
    <t xml:space="preserve">任意の様式で可（代表者名）。ただし、未措置事項（BCP策定、訓練、研修）の現状及び改善に向けた取組みは必ず記載すること。</t>
  </si>
  <si>
    <t xml:space="preserve">業務継続計画（BCP）</t>
  </si>
  <si>
    <t xml:space="preserve">BCP未策定に伴う減算を解消する場合。感染症及び災害の項目を設定したもの。</t>
  </si>
  <si>
    <t xml:space="preserve">緊急時訪問看護加算</t>
  </si>
  <si>
    <t xml:space="preserve">緊急時（介護予防）訪問看護加算・緊急時対応加算・特別管理体制・ターミナルケア体制に係る届出書＜別紙16＞</t>
  </si>
  <si>
    <t xml:space="preserve">特別管理体制</t>
  </si>
  <si>
    <t xml:space="preserve">ターミナルケア体制</t>
  </si>
  <si>
    <t xml:space="preserve">総合マネジメント体制
強化加算</t>
  </si>
  <si>
    <t xml:space="preserve">総合マネジメント体制強化加算に係る届出書＜別紙42＞</t>
  </si>
  <si>
    <t xml:space="preserve">認知症専門ケア加算</t>
  </si>
  <si>
    <t xml:space="preserve">認知症専門ケア加算に関する届出書＜別紙12＞</t>
  </si>
  <si>
    <t xml:space="preserve">認知症介護実践リーダー研修の修了証（写）</t>
  </si>
  <si>
    <t xml:space="preserve">認知症介護指導者養成研修の修了証（写）</t>
  </si>
  <si>
    <t xml:space="preserve">加算Ⅱを算定する場合。</t>
  </si>
  <si>
    <t xml:space="preserve">＜別紙12＞に記載した内容に準じた介護職員、看護職員ごとの認知症ケアに関する研修計画</t>
  </si>
  <si>
    <t xml:space="preserve">口腔連携強化加算</t>
  </si>
  <si>
    <t xml:space="preserve">口腔連携強化加算に関する届出書＜別紙11＞</t>
  </si>
  <si>
    <t xml:space="preserve">協力医療機関との協定書（写）等相談できる体制を確保していることがわかるもの</t>
  </si>
  <si>
    <t xml:space="preserve">サービス提供体制強化加算
</t>
  </si>
  <si>
    <t xml:space="preserve">サービス提供体制強化加算に関する届出書＜別紙14＞</t>
  </si>
  <si>
    <t xml:space="preserve">従業者の勤務の体制及び勤務形態一覧表＜標準様式１＞</t>
  </si>
  <si>
    <t xml:space="preserve">前年度４月～２月の分。なお、前年度実績が６月に満たない場合は届出前３か月分を提出すること。</t>
  </si>
  <si>
    <t xml:space="preserve">サービス提供体制強化加算に関する確認書
＜参考様式３＞</t>
  </si>
  <si>
    <t xml:space="preserve">前年度の実績が６月に満たない事業所は参考様式3-1・3-3・3-5・3-7、前年度の実績が６月以上の事業所は参考様式3-2・3-4・3-6・3-8を使用すること。</t>
  </si>
  <si>
    <t xml:space="preserve">従業者ごとに作成した研修計画書（案でも可）、研修記録</t>
  </si>
  <si>
    <t xml:space="preserve">任意の様式で可。研修記録は既に実施している場合。なお、研修計画又は研修記録は認知症専門ケア加算の研修とは別に、個人毎に研修の目標・内容・実施時期・研修期間がわかるものを提出すること。</t>
  </si>
  <si>
    <t xml:space="preserve">健康診断を実施したことがわかる記録（予定でも可）</t>
  </si>
  <si>
    <t xml:space="preserve">任意の様式で可。対象職員は常勤、非常勤を問わず全員で、受診者および受診日がわかるもの。未実施の場合は、実施予定のものを提出すること。
※個人の健診結果を提出してはならない。</t>
  </si>
  <si>
    <t xml:space="preserve">特別地域加算</t>
  </si>
  <si>
    <t xml:space="preserve">中山間地域等における小規模事業所加算
（地域に関する状況）</t>
  </si>
  <si>
    <t xml:space="preserve">中山間地域等における小規模事業所加算
（規模に関する状況）</t>
  </si>
  <si>
    <t xml:space="preserve">中山間地域等における小規模事業所加算(規模に関する状況）＜参考様式３＞</t>
  </si>
  <si>
    <t xml:space="preserve">介護職員等処遇改善加算</t>
  </si>
  <si>
    <t xml:space="preserve">介護職員処遇改善計画書等（提出書類の詳細はホームページをご確認ください）</t>
  </si>
  <si>
    <t xml:space="preserve">（別紙３－２）</t>
  </si>
  <si>
    <t xml:space="preserve">受付番号</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</si>
  <si>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</si>
  <si>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</si>
  <si>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令和</t>
  </si>
  <si>
    <t xml:space="preserve">年</t>
  </si>
  <si>
    <t xml:space="preserve">月</t>
  </si>
  <si>
    <t xml:space="preserve">日</t>
  </si>
  <si>
    <t xml:space="preserve">嘉麻市長</t>
  </si>
  <si>
    <t xml:space="preserve">殿</t>
  </si>
  <si>
    <t xml:space="preserve">所在地</t>
  </si>
  <si>
    <t xml:space="preserve">名称</t>
  </si>
  <si>
    <t xml:space="preserve">代表者</t>
  </si>
  <si>
    <t xml:space="preserve">このことについて、以下のとおり関係書類を添えて届け出ます。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</si>
  <si>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</si>
  <si>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</si>
  <si>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</si>
  <si>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</si>
  <si>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</si>
  <si>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</si>
  <si>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</si>
  <si>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</si>
  <si>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</si>
  <si>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</si>
  <si>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</si>
  <si>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</si>
  <si>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</si>
  <si>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</si>
  <si>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</si>
  <si>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</si>
  <si>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</si>
  <si>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</si>
  <si>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</si>
  <si>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</si>
  <si>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</si>
  <si>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</si>
  <si>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</si>
  <si>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</si>
  <si>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</si>
  <si>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</si>
  <si>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</si>
  <si>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</si>
  <si>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</si>
  <si>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</si>
  <si>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</si>
  <si>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</si>
  <si>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</si>
  <si>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</si>
  <si>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</si>
  <si>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</si>
  <si>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</si>
  <si>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</si>
  <si>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</si>
  <si>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</si>
  <si>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1新規</t>
  </si>
  <si>
    <t xml:space="preserve">2変更</t>
  </si>
  <si>
    <t xml:space="preserve">3終了</t>
  </si>
  <si>
    <t xml:space="preserve">1 有</t>
  </si>
  <si>
    <t xml:space="preserve">2 無</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</si>
  <si>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</si>
  <si>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</si>
  <si>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</si>
  <si>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</si>
  <si>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</si>
  <si>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</si>
  <si>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</si>
  <si>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</si>
  <si>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</si>
  <si>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</si>
  <si>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</si>
  <si>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</si>
  <si>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</si>
  <si>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</si>
  <si>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</si>
  <si>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</si>
  <si>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</si>
  <si>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</si>
  <si>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</si>
  <si>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</si>
  <si>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</si>
  <si>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</si>
  <si>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</si>
  <si>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</si>
  <si>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</si>
  <si>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</si>
  <si>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</si>
  <si>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</si>
  <si>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</si>
  <si>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</si>
  <si>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</si>
  <si>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</si>
  <si>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</si>
  <si>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</si>
  <si>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</si>
  <si>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　　　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</si>
  <si>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</si>
  <si>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</si>
  <si>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</si>
  <si>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</si>
  <si>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</si>
  <si>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</si>
  <si>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</si>
  <si>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</si>
  <si>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</si>
  <si>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</si>
  <si>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</si>
  <si>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</si>
  <si>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</si>
  <si>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</si>
  <si>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</si>
  <si>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</si>
  <si>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</si>
  <si>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</si>
  <si>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</si>
  <si>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</si>
  <si>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</si>
  <si>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</si>
  <si>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</si>
  <si>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</si>
  <si>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</si>
  <si>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</si>
  <si>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</si>
  <si>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</si>
  <si>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</si>
  <si>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</si>
  <si>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１ なし</t>
  </si>
  <si>
    <t xml:space="preserve">２ あり</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</si>
  <si>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</si>
  <si>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</si>
  <si>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</si>
  <si>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</si>
  <si>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</si>
  <si>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３ 加算Ⅰ</t>
  </si>
  <si>
    <t xml:space="preserve">２ 加算Ⅱ</t>
  </si>
  <si>
    <t xml:space="preserve">定期巡回・随時対応型</t>
  </si>
  <si>
    <t xml:space="preserve">１　一体型</t>
  </si>
  <si>
    <t xml:space="preserve">１ 対応不可</t>
  </si>
  <si>
    <t xml:space="preserve">２ 対応可</t>
  </si>
  <si>
    <t xml:space="preserve">訪問介護看護</t>
  </si>
  <si>
    <t xml:space="preserve">２　連携型</t>
  </si>
  <si>
    <t xml:space="preserve">総合マネジメント体制強化加算</t>
  </si>
  <si>
    <t xml:space="preserve">２ 加算Ⅰ</t>
  </si>
  <si>
    <t xml:space="preserve">３ 加算Ⅱ</t>
  </si>
  <si>
    <t xml:space="preserve">サービス提供体制強化加算</t>
  </si>
  <si>
    <t xml:space="preserve">６ 加算Ⅰ</t>
  </si>
  <si>
    <t xml:space="preserve">５ 加算Ⅱ</t>
  </si>
  <si>
    <t xml:space="preserve">７ 加算Ⅲ</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</si>
  <si>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</si>
  <si>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</si>
  <si>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</si>
  <si>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</si>
  <si>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</si>
  <si>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</si>
  <si>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</si>
  <si>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</si>
  <si>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</si>
  <si>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</si>
  <si>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</si>
  <si>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</si>
  <si>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</si>
  <si>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</si>
  <si>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</si>
  <si>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</si>
  <si>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</si>
  <si>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</si>
  <si>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</si>
  <si>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</si>
  <si>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</si>
  <si>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</si>
  <si>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</si>
  <si>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</si>
  <si>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</si>
  <si>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</si>
  <si>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</si>
  <si>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</si>
  <si>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</si>
  <si>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</si>
  <si>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</si>
  <si>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</si>
  <si>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</si>
  <si>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</si>
  <si>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</si>
  <si>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</si>
  <si>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</si>
  <si>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</si>
  <si>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</si>
  <si>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</si>
  <si>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</si>
  <si>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</si>
  <si>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</si>
  <si>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</si>
  <si>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</si>
  <si>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</si>
  <si>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</si>
  <si>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</si>
  <si>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</si>
  <si>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</si>
  <si>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</si>
  <si>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</si>
  <si>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</si>
  <si>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</si>
  <si>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</si>
  <si>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</si>
  <si>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</si>
  <si>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</si>
  <si>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</si>
  <si>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</si>
  <si>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</si>
  <si>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</si>
  <si>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（別紙５ー２）</t>
  </si>
  <si>
    <t xml:space="preserve">（あて先）</t>
  </si>
  <si>
    <t xml:space="preserve">事業所・施設名</t>
  </si>
  <si>
    <t xml:space="preserve">地域密着型サービス事業者又は地域密着型介護予防サービス事業者による介護給付費の割引に
係る割引率の設定について</t>
  </si>
  <si>
    <t xml:space="preserve">　1　割引率等</t>
  </si>
  <si>
    <t xml:space="preserve">事業所番号</t>
  </si>
  <si>
    <t xml:space="preserve">サービスの種類</t>
  </si>
  <si>
    <t xml:space="preserve">割引率</t>
  </si>
  <si>
    <t xml:space="preserve">適用条件</t>
  </si>
  <si>
    <t xml:space="preserve">％</t>
  </si>
  <si>
    <t xml:space="preserve">地域密着型特定施設入居者
生活介護</t>
  </si>
  <si>
    <t xml:space="preserve">地域密着型介護老人福祉施設入所者生活介護</t>
  </si>
  <si>
    <t xml:space="preserve">介護予防認知症対応型
通所介護</t>
  </si>
  <si>
    <t xml:space="preserve">介護予防小規模多機能型
居宅介護</t>
  </si>
  <si>
    <t xml:space="preserve">介護予防認知症対応型
共同生活介護</t>
  </si>
  <si>
    <t xml:space="preserve">備考　「適用条件」欄には、当該割引率が適用される時間帯、曜日、日時について具体的に</t>
  </si>
  <si>
    <t xml:space="preserve">　　記載してください。</t>
  </si>
  <si>
    <t xml:space="preserve">　2　適用開始年月日</t>
  </si>
  <si>
    <t xml:space="preserve">（別紙11）</t>
  </si>
  <si>
    <t xml:space="preserve">口腔連携強化加算に関する届出書</t>
  </si>
  <si>
    <t xml:space="preserve">事業所名</t>
  </si>
  <si>
    <t xml:space="preserve">異動区分</t>
  </si>
  <si>
    <t xml:space="preserve">1　新規</t>
  </si>
  <si>
    <t xml:space="preserve">2　変更</t>
  </si>
  <si>
    <t xml:space="preserve">3　終了</t>
  </si>
  <si>
    <t xml:space="preserve">施設種別</t>
  </si>
  <si>
    <t xml:space="preserve">1　訪問介護事業所</t>
  </si>
  <si>
    <t xml:space="preserve">2　(介護予防）訪問看護事業所（訪問看護ステーション）</t>
  </si>
  <si>
    <t xml:space="preserve">3　(介護予防）訪問リハビリテーション事業所</t>
  </si>
  <si>
    <t xml:space="preserve">4　(介護予防）短期入所生活介護事業所</t>
  </si>
  <si>
    <t xml:space="preserve">5　(介護予防）短期入所療養介護事業所</t>
  </si>
  <si>
    <t xml:space="preserve">6　定期巡回・随時対応型訪問介護看護事業所</t>
  </si>
  <si>
    <t xml:space="preserve">歯科医療機関との連携の状況</t>
  </si>
  <si>
    <t xml:space="preserve">１．連携歯科医療機関</t>
  </si>
  <si>
    <t xml:space="preserve">歯科医療機関名</t>
  </si>
  <si>
    <t xml:space="preserve">歯科医師名</t>
  </si>
  <si>
    <t xml:space="preserve">歯科訪問診療料の算定の実績</t>
  </si>
  <si>
    <t xml:space="preserve">       　　年　　月　　日</t>
  </si>
  <si>
    <t xml:space="preserve">連絡先電話番号</t>
  </si>
  <si>
    <t xml:space="preserve">２．連携歯科医療機関</t>
  </si>
  <si>
    <t xml:space="preserve">３．連携歯科医療機関</t>
  </si>
  <si>
    <t xml:space="preserve">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</si>
  <si>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 xml:space="preserve">注２　「連携歯科医療機関」は１つ以上の記載が必要である。なお、記入欄が不足している場合には、「歯科医療機関との連携の状況」のみを追加記載した様式を別途添付しても差し支えない。</t>
  </si>
  <si>
    <t xml:space="preserve">注３　「歯科訪問診療料の算定の実績」とは、歯科診療報酬点数表の区分番号Ｃ000に掲げる歯科訪問診療料の算定の実績であり、直近の算定日を記載すること。</t>
  </si>
  <si>
    <t xml:space="preserve">※　要件を満たすことが分かる根拠書類を準備し、指定権者からの求めがあった場合には、速やかに提出してください。</t>
  </si>
  <si>
    <t xml:space="preserve">（別紙12）</t>
  </si>
  <si>
    <t xml:space="preserve">認知症専門ケア加算に係る届出書</t>
  </si>
  <si>
    <t xml:space="preserve">（訪問介護、（介護予防）訪問入浴介護、定期巡回・随時対応型訪問介護看護、夜間対応型訪問介護）</t>
  </si>
  <si>
    <t xml:space="preserve">事 業 所 名</t>
  </si>
  <si>
    <t xml:space="preserve">異動等区分</t>
  </si>
  <si>
    <t xml:space="preserve">１　新規</t>
  </si>
  <si>
    <t xml:space="preserve">２　変更</t>
  </si>
  <si>
    <t xml:space="preserve">３　終了</t>
  </si>
  <si>
    <t xml:space="preserve">施 設 種 別</t>
  </si>
  <si>
    <t xml:space="preserve">１　訪問介護</t>
  </si>
  <si>
    <t xml:space="preserve">２（介護予防）訪問入浴介護　</t>
  </si>
  <si>
    <t xml:space="preserve">３　定期巡回・随時対応型訪問介護看護</t>
  </si>
  <si>
    <t xml:space="preserve">４　夜間対応型訪問介護　</t>
  </si>
  <si>
    <t xml:space="preserve">届 出 項 目</t>
  </si>
  <si>
    <t xml:space="preserve">１　認知症専門ケア加算（Ⅰ）　　　</t>
  </si>
  <si>
    <t xml:space="preserve">２　認知症専門ケア加算（Ⅱ）</t>
  </si>
  <si>
    <t xml:space="preserve">有</t>
  </si>
  <si>
    <t xml:space="preserve">無</t>
  </si>
  <si>
    <t xml:space="preserve">１．認知症専門ケア加算（Ⅰ）に係る届出内容</t>
  </si>
  <si>
    <t xml:space="preserve">(1)</t>
  </si>
  <si>
    <t xml:space="preserve">利用者の総数のうち、日常生活自立度のランクⅡ、Ⅲ、Ⅳ又はＭに該当する者</t>
  </si>
  <si>
    <t xml:space="preserve">の割合が50％以上である</t>
  </si>
  <si>
    <t xml:space="preserve">①　利用者の総数　注</t>
  </si>
  <si>
    <t xml:space="preserve">人</t>
  </si>
  <si>
    <t xml:space="preserve">②　日常生活自立度のランクⅡ、Ⅲ、Ⅳ又はＭに該当する者の数　注</t>
  </si>
  <si>
    <t xml:space="preserve">③　②÷①×100</t>
  </si>
  <si>
    <t xml:space="preserve">注　届出日の属する月の前３月間のうち、いずれかの月の利用実人員数又は利用</t>
  </si>
  <si>
    <t xml:space="preserve">延人員数で算定。</t>
  </si>
  <si>
    <t xml:space="preserve">(2)</t>
  </si>
  <si>
    <t xml:space="preserve">認知症介護に係る専門的な研修を修了している者を、日常生活自立度のランクⅡ、Ⅲ、</t>
  </si>
  <si>
    <t xml:space="preserve">Ⅳ又はMに該当する者の数に応じて必要数以上配置し、チームとして専門的な</t>
  </si>
  <si>
    <t xml:space="preserve">認知症ケアを実施している</t>
  </si>
  <si>
    <t xml:space="preserve">認知症介護に係る専門的な研修を修了している者の数</t>
  </si>
  <si>
    <t xml:space="preserve">【参考】</t>
  </si>
  <si>
    <t xml:space="preserve">日常生活自立度のランクⅡ、Ⅲ、Ⅳ又はＭに該当する者の数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</si>
  <si>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</si>
  <si>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</si>
  <si>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</si>
  <si>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</si>
  <si>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</si>
  <si>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</si>
  <si>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</si>
  <si>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</si>
  <si>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</si>
  <si>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</si>
  <si>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</si>
  <si>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</si>
  <si>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</si>
  <si>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</si>
  <si>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(3)</t>
  </si>
  <si>
    <t xml:space="preserve">従業者に対して、認知症ケアに関する留意事項の伝達又は技術的指導に係る会議を</t>
  </si>
  <si>
    <t xml:space="preserve">定期的に開催している</t>
  </si>
  <si>
    <t xml:space="preserve">２．認知症専門ケア加算（Ⅱ）に係る届出内容</t>
  </si>
  <si>
    <t xml:space="preserve">認知症専門ケア加算（Ⅰ）の(2)・(3)の基準のいずれにも該当している</t>
  </si>
  <si>
    <t xml:space="preserve">※認知症専門ケア加算（Ⅰ）に係る届出内容(2)～(3)も記入すること。</t>
  </si>
  <si>
    <t xml:space="preserve">利用者の総数のうち、日常生活自立度のランクⅢ、Ⅳ又はＭに該当する者</t>
  </si>
  <si>
    <t xml:space="preserve">の割合が20％以上である</t>
  </si>
  <si>
    <t xml:space="preserve">②　日常生活自立度のランクⅢ、Ⅳ又はＭに該当する者の数　注</t>
  </si>
  <si>
    <t xml:space="preserve">認知症介護の指導に係る専門的な研修を修了している者を１名以上配置し、</t>
  </si>
  <si>
    <t xml:space="preserve">事業所全体の認知症ケアの指導等を実施している</t>
  </si>
  <si>
    <t xml:space="preserve">(4)</t>
  </si>
  <si>
    <t xml:space="preserve">事業所において介護職員、看護職員ごとの認知症ケアに関する研修計画を</t>
  </si>
  <si>
    <t xml:space="preserve">作成し、当該計画に従い、研修を実施又は実施を予定している</t>
  </si>
  <si>
    <t xml:space="preserve">備考１　要件を満たすことが分かる根拠書類を準備し、指定権者からの求めがあった場合には、速やかに提出</t>
  </si>
  <si>
    <t xml:space="preserve">すること。</t>
  </si>
  <si>
    <t xml:space="preserve">備考２　「認知症介護に係る専門的な研修」とは、認知症介護実践リーダー研修及び認知症看護に係る適切な</t>
  </si>
  <si>
    <t xml:space="preserve">研修を、「認知症介護の指導に係る専門的な研修」とは、認知症介護指導者養成研修及び認知症看護に係る</t>
  </si>
  <si>
    <t xml:space="preserve">適切な研修を指す。</t>
  </si>
  <si>
    <t xml:space="preserve">※認知症看護に係る適切な研修：</t>
  </si>
  <si>
    <t xml:space="preserve">①日本看護協会認定看護師教育課程「認知症看護」の研修</t>
  </si>
  <si>
    <t xml:space="preserve">②日本看護協会が認定している看護系大学院の「老人看護」及び</t>
  </si>
  <si>
    <t xml:space="preserve">　「精神看護」の専門看護師教育課程</t>
  </si>
  <si>
    <t xml:space="preserve">③日本精神科看護協会が認定している「精神科認定看護師」</t>
  </si>
  <si>
    <t xml:space="preserve">　（認定証が発行されている者に限る）</t>
  </si>
  <si>
    <t xml:space="preserve">備考３　認知症専門ケア加算（Ⅱ）の算定にあっては、認知症介護実践リーダー研修と認知症介護指導者養成</t>
  </si>
  <si>
    <t xml:space="preserve">研修の両方を修了した者、又は認知症看護に係る適切な研修を修了した者を１名配置する場合、「認知症介</t>
  </si>
  <si>
    <t xml:space="preserve">護に係る専門的な研修」及び「認知症介護の指導に係る専門的な研修」の修了者をそれぞれ１名配置したこ</t>
  </si>
  <si>
    <t xml:space="preserve">とになる。</t>
  </si>
  <si>
    <t xml:space="preserve">（別紙14）</t>
  </si>
  <si>
    <t xml:space="preserve">サービス提供体制強化加算に関する届出書</t>
  </si>
  <si>
    <t xml:space="preserve">（（介護予防）訪問入浴介護、定期巡回・随時対応型訪問介護看護、夜間対応型訪問介護）</t>
  </si>
  <si>
    <t xml:space="preserve">1　事 業 所 名</t>
  </si>
  <si>
    <t xml:space="preserve">2　異 動 区 分</t>
  </si>
  <si>
    <t xml:space="preserve">3　施 設 種 別</t>
  </si>
  <si>
    <t xml:space="preserve">1　（介護予防）訪問入浴介護</t>
  </si>
  <si>
    <t xml:space="preserve">2　定期巡回・随時対応型訪問介護看護</t>
  </si>
  <si>
    <t xml:space="preserve">3　夜間対応型訪問介護</t>
  </si>
  <si>
    <t xml:space="preserve">4　届 出 項 目</t>
  </si>
  <si>
    <t xml:space="preserve">1 サービス提供体制強化加算（Ⅰ）</t>
  </si>
  <si>
    <t xml:space="preserve">2 サービス提供体制強化加算（Ⅱ）</t>
  </si>
  <si>
    <t xml:space="preserve">3 サービス提供体制強化加算（Ⅲ）</t>
  </si>
  <si>
    <t xml:space="preserve">5　研修等に
     関する状況</t>
  </si>
  <si>
    <t xml:space="preserve">①　研修計画を作成し、当該計画に従い、研修（外部における研修を
　含む）を実施又は実施を予定していること。</t>
  </si>
  <si>
    <t xml:space="preserve">②　利用者に関する情報若しくはサービス提供にあたっての留意事項
　の伝達又は技術指導を目的とした会議を定期的に開催すること。</t>
  </si>
  <si>
    <t xml:space="preserve">③　健康診断等を定期的に実施すること。</t>
  </si>
  <si>
    <t xml:space="preserve">6　介護職員等の状況</t>
  </si>
  <si>
    <t xml:space="preserve">（１）サービス提供体制強化加算（Ⅰ）</t>
  </si>
  <si>
    <t xml:space="preserve">介護福祉士等の
状況</t>
  </si>
  <si>
    <t xml:space="preserve">①に占める②の割合が60％以上</t>
  </si>
  <si>
    <t xml:space="preserve">①</t>
  </si>
  <si>
    <t xml:space="preserve">介護職員の総数（常勤換算）</t>
  </si>
  <si>
    <t xml:space="preserve">②</t>
  </si>
  <si>
    <t xml:space="preserve">①のうち介護福祉士の総数（常勤換算）</t>
  </si>
  <si>
    <t xml:space="preserve">又は</t>
  </si>
  <si>
    <t xml:space="preserve">①に占める③の割合が25％以上</t>
  </si>
  <si>
    <t xml:space="preserve">③</t>
  </si>
  <si>
    <t xml:space="preserve">①のうち勤続年数10年以上の介護福祉士の総数（常勤換算）</t>
  </si>
  <si>
    <t xml:space="preserve">（２）サービス提供体制強化加算（Ⅱ）</t>
  </si>
  <si>
    <t xml:space="preserve">①に占める②の割合が40％以上</t>
  </si>
  <si>
    <t xml:space="preserve">①に占める③の割合が60％以上</t>
  </si>
  <si>
    <t xml:space="preserve">①のうち介護福祉士、実務者研修修了者等の総数（常勤換算）</t>
  </si>
  <si>
    <t xml:space="preserve">（３）サービス提供体制強化加算（Ⅲ）</t>
  </si>
  <si>
    <t xml:space="preserve">　　※介護福祉士等の状況、常勤職員の状況、勤続年数の状況のうち、いずれか１つを満たすこと。</t>
  </si>
  <si>
    <t xml:space="preserve">①に占める②の割合が30％以上</t>
  </si>
  <si>
    <t xml:space="preserve">①に占める③の割合が50％以上</t>
  </si>
  <si>
    <t xml:space="preserve">常勤職員の
状況
（定期巡回のみ）</t>
  </si>
  <si>
    <t xml:space="preserve">従業者の総数（常勤換算）</t>
  </si>
  <si>
    <t xml:space="preserve">①のうち常勤の者の総数（常勤換算）</t>
  </si>
  <si>
    <t xml:space="preserve">勤続年数の状況</t>
  </si>
  <si>
    <t xml:space="preserve">①のうち勤続年数７年以上の者の総数
　（常勤換算）</t>
  </si>
  <si>
    <t xml:space="preserve">備考１</t>
  </si>
  <si>
    <t xml:space="preserve">要件を満たすことが分かる根拠書類を準備し、指定権者からの求めがあった場合には、速やかに提出すること。</t>
  </si>
  <si>
    <t xml:space="preserve">備考２</t>
  </si>
  <si>
    <t xml:space="preserve">「実務者研修修了者等」には「旧介護職員基礎研修課程修了者」を含む。</t>
  </si>
  <si>
    <t xml:space="preserve">備考３</t>
  </si>
  <si>
    <t xml:space="preserve">従業者とは、訪問入浴介護における訪問入浴介護従業者、定期巡回・随時対応型訪問介護看護における定期巡回・随時対応型訪問介護看護従業者、夜間対応型訪問介護における夜間対応型訪問介護従業者をいう。</t>
  </si>
  <si>
    <t xml:space="preserve">（別紙16）</t>
  </si>
  <si>
    <t xml:space="preserve">緊急時（介護予防）訪問看護加算・緊急時対応加算・特別管理体制・ターミナルケア体制に係る届出書</t>
  </si>
  <si>
    <t xml:space="preserve">1　(介護予防）訪問看護事業所（訪問看護ステーション）</t>
  </si>
  <si>
    <t xml:space="preserve">2　(介護予防）訪問看護事業所（病院又は診療所）</t>
  </si>
  <si>
    <t xml:space="preserve">3　定期巡回・随時対応型訪問介護看護事業所</t>
  </si>
  <si>
    <t xml:space="preserve">4　看護小規模多機能型居宅介護事業所</t>
  </si>
  <si>
    <t xml:space="preserve">1　緊急時（介護予防）訪問看護加算</t>
  </si>
  <si>
    <t xml:space="preserve">2　緊急時対応加算</t>
  </si>
  <si>
    <t xml:space="preserve">3　特別管理加算に係る体制</t>
  </si>
  <si>
    <t xml:space="preserve">4　ターミナルケア体制</t>
  </si>
  <si>
    <t xml:space="preserve"> 1　緊急時（介護予防）訪問看護加算又は緊急時対応加算に係る届出内容</t>
  </si>
  <si>
    <t xml:space="preserve">①　連絡相談を担当する職員 （</t>
  </si>
  <si>
    <t xml:space="preserve">　）人</t>
  </si>
  <si>
    <t xml:space="preserve">保健師</t>
  </si>
  <si>
    <t xml:space="preserve">常勤</t>
  </si>
  <si>
    <t xml:space="preserve">非常勤</t>
  </si>
  <si>
    <t xml:space="preserve">看護師</t>
  </si>
  <si>
    <t xml:space="preserve">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</si>
  <si>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 xml:space="preserve">　保健師、看護師以外の職員</t>
  </si>
  <si>
    <t xml:space="preserve">理学療法士</t>
  </si>
  <si>
    <t xml:space="preserve">作業療法士</t>
  </si>
  <si>
    <t xml:space="preserve">言語聴覚士</t>
  </si>
  <si>
    <t xml:space="preserve">事務職員</t>
  </si>
  <si>
    <t xml:space="preserve">その他</t>
  </si>
  <si>
    <t xml:space="preserve">②　連絡方法</t>
  </si>
  <si>
    <t xml:space="preserve">③　連絡先電話番号</t>
  </si>
  <si>
    <t xml:space="preserve">（</t>
  </si>
  <si>
    <t xml:space="preserve"> 2　看護師等以外の職員が利用者又は家族等からの電話連絡を受ける場合に必要な</t>
  </si>
  <si>
    <t xml:space="preserve">体制　※ (介護予防）訪問看護事業所のみ</t>
  </si>
  <si>
    <t xml:space="preserve">①　看護師等以外の職員が利用者又はその家族等からの電話等による連絡及び</t>
  </si>
  <si>
    <t xml:space="preserve">マニュアル添付</t>
  </si>
  <si>
    <t xml:space="preserve">　 相談に対応する際のマニュアルが整備されていること。</t>
  </si>
  <si>
    <t xml:space="preserve">②　緊急の訪問看護の必要性の判断を保健師又は看護師が速やかに行え
る連絡</t>
  </si>
  <si>
    <t xml:space="preserve">    体制及び緊急の訪問看護が可能な体制が整備されているこ
と。</t>
  </si>
  <si>
    <t xml:space="preserve">③　当該訪問看護ステーションの管理者は、連絡相談を担当する看護師
等以外の</t>
  </si>
  <si>
    <t xml:space="preserve">    職員の勤務体制及び勤務状況を明らかにすること。</t>
  </si>
  <si>
    <t xml:space="preserve">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</si>
  <si>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</si>
  <si>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</si>
  <si>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 xml:space="preserve">⑤　①から④について、利用者及び家族等に説明し、同意を得ること。</t>
  </si>
  <si>
    <t xml:space="preserve">3　緊急時（介護予防）訪問看護加算（Ⅰ）に係る届出内容（①又は②は必須項目）</t>
  </si>
  <si>
    <t xml:space="preserve">※　(介護予防）訪問看護事業所、定期巡回・随時対応型訪問介護看護のみ</t>
  </si>
  <si>
    <t xml:space="preserve">①　夜間対応した翌日の勤務間隔の確保</t>
  </si>
  <si>
    <t xml:space="preserve">②　夜間対応に係る勤務の連続回数が２連続（２回）まで</t>
  </si>
  <si>
    <t xml:space="preserve">③　夜間対応後の暦日の休日確保</t>
  </si>
  <si>
    <t xml:space="preserve">④　夜間勤務のニーズを踏まえた勤務体制の工夫</t>
  </si>
  <si>
    <t xml:space="preserve">⑤　ICT、AI、IoT等の活用による業務負担軽減</t>
  </si>
  <si>
    <t xml:space="preserve">⑥　電話等による連絡及び相談を担当する者に対する支援体制の確保</t>
  </si>
  <si>
    <t xml:space="preserve">備考　緊急時の（介護予防）訪問看護、特別管理、ターミナルケアのそれぞれについて、体制を</t>
  </si>
  <si>
    <t xml:space="preserve">　　敷いている場合について提出してください。２の看護師等以外の職員が電話連絡の対応を行う</t>
  </si>
  <si>
    <t xml:space="preserve">　　場合には、２の①の「マニュアル」も添付してください。</t>
  </si>
  <si>
    <t xml:space="preserve">緊急時（介護予防）訪問看護加算・特別管理体制・ターミナルケア体制に係る届出書</t>
  </si>
  <si>
    <t xml:space="preserve">4　特別管理加算に係る体制の届出内容</t>
  </si>
  <si>
    <t xml:space="preserve">①　24時間常時連絡できる体制を整備している。</t>
  </si>
  <si>
    <t xml:space="preserve">②　当該加算に対応可能な職員体制・勤務体制を整備している。</t>
  </si>
  <si>
    <t xml:space="preserve">③　病状の変化、医療器具に係る取扱い等において医療機関等との密接な</t>
  </si>
  <si>
    <t xml:space="preserve">　連携体制を整備している。</t>
  </si>
  <si>
    <t xml:space="preserve"> 5　ターミナルケア体制に係る届出内容</t>
  </si>
  <si>
    <t xml:space="preserve">②　ターミナルケアの提供過程における利用者の心身状況の変化及びこれに</t>
  </si>
  <si>
    <t xml:space="preserve">　対する看護の内容等必要な事項が適切に記録される体制を整備している。</t>
  </si>
  <si>
    <t xml:space="preserve">（別紙42）</t>
  </si>
  <si>
    <t xml:space="preserve">総合マネジメント体制強化加算に係る届出書</t>
  </si>
  <si>
    <t xml:space="preserve">1　定期巡回・随時対応型訪問介護看護事業所</t>
  </si>
  <si>
    <t xml:space="preserve">2　(介護予防）小規模多機能型居宅介護事業所</t>
  </si>
  <si>
    <t xml:space="preserve">3　看護小規模多機能型居宅介護事業所</t>
  </si>
  <si>
    <t xml:space="preserve">1　総合マネジメント体制強化加算（Ⅰ）</t>
  </si>
  <si>
    <t xml:space="preserve">2　総合マネジメント体制強化加算（Ⅱ）</t>
  </si>
  <si>
    <t xml:space="preserve">１　総合マネジメント体制強化加算（Ⅰ）に係る体制の届出内容</t>
  </si>
  <si>
    <t xml:space="preserve">○定期巡回・随時対応型訪問介護看護</t>
  </si>
  <si>
    <t xml:space="preserve">① </t>
  </si>
  <si>
    <t xml:space="preserve">利用者の心身の状況又はその家族等を取り巻く環境の変化に応じ、随時、計画作成責任者、看護師、准看護師、介護職員その他の関係者が共同し、定期巡回・随時対応型訪問介護看護計画の見直しを行っている。</t>
  </si>
  <si>
    <t xml:space="preserve">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</si>
  <si>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 xml:space="preserve">日常的に利用者と関わりのある地域住民等の相談に対応する体制を確保していること。</t>
  </si>
  <si>
    <t xml:space="preserve">④</t>
  </si>
  <si>
    <t xml:space="preserve">地域住民等との連携により、地域資源を効果的に活用し、利用者の状態に応じた支援を行っている。</t>
  </si>
  <si>
    <t xml:space="preserve">⑤</t>
  </si>
  <si>
    <t xml:space="preserve">事業所の
特性に
応じて
１つ以上実施している</t>
  </si>
  <si>
    <t xml:space="preserve">障害福祉サービス事業所、児童福祉施設等と協働し、地域において世代間の交流を行っている。</t>
  </si>
  <si>
    <t xml:space="preserve">地域住民等、他事業所等と共同で事例検討会、研修会等を実施している。 </t>
  </si>
  <si>
    <t xml:space="preserve">市町村が実施する通いの場や在宅医療・介護連携推進事業等の地域支援事業等に参加している。</t>
  </si>
  <si>
    <t xml:space="preserve">地域住民及び利用者の住まいに関する相談に応じ、必要な支援を行っている。</t>
  </si>
  <si>
    <t xml:space="preserve">○（介護予防）小規模多機能型居宅介護</t>
  </si>
  <si>
    <t xml:space="preserve">利用者の心身の状況又はその家族等を取り巻く環境の変化に応じ、随時、介護支援専門員、看護師、准看護師、介護職員その他の関係者が共同し、小規模多機能型居宅介護計画の見直しを行っている。</t>
  </si>
  <si>
    <t xml:space="preserve">利用者の地域における多様な活動が確保されるよう、日常的に地域住民等との交流を図り、利用者の状態に応じて、地域の行事や活動等に積極的に参加している。</t>
  </si>
  <si>
    <t xml:space="preserve">必要に応じて、多様な主体が提供する生活支援のサービス（インフォーマルサービス含む）が包括的に提供されるような居宅サービス計画を作成している。</t>
  </si>
  <si>
    <t xml:space="preserve">障害福祉サービス事業所、児童福祉施設等と協働し、地域において世代間の交流の場の拠点となっている。</t>
  </si>
  <si>
    <t xml:space="preserve">○看護小規模多機能型居宅介護</t>
  </si>
  <si>
    <t xml:space="preserve">利用者の心身の状況又はその家族等を取り巻く環境の変化に応じ、随時、介護支援専門員、看護師、准看護師、介護職員その他の関係者が共同し、看護小規模多機能型居宅介護計画の見直しを行っている。</t>
  </si>
  <si>
    <t xml:space="preserve">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</si>
  <si>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⑥</t>
  </si>
  <si>
    <t xml:space="preserve">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</si>
  <si>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</si>
  <si>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</si>
  <si>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</si>
  <si>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総合マネジメント体制強化加算（Ⅰ）の基準の①～③のいずれにも該当している。</t>
  </si>
  <si>
    <t xml:space="preserve">備考　要件を満たすことが分かる根拠書類を準備し、指定権者からの求めがあった場合には、</t>
  </si>
  <si>
    <t xml:space="preserve">　　速やかに提出すること。</t>
  </si>
  <si>
    <t xml:space="preserve">中山間地域等における小規模事業所加算　(規模に関する状況）</t>
  </si>
  <si>
    <t xml:space="preserve">〔居宅介護支援〕</t>
  </si>
  <si>
    <t xml:space="preserve">※地域に関する状況が該当する場合のみ記載してください。</t>
  </si>
  <si>
    <t xml:space="preserve">○前年度の実績が６月以上の事業所</t>
  </si>
  <si>
    <t xml:space="preserve">対象月</t>
  </si>
  <si>
    <t xml:space="preserve">実利用者数</t>
  </si>
  <si>
    <t xml:space="preserve">４</t>
  </si>
  <si>
    <t xml:space="preserve">５</t>
  </si>
  <si>
    <t xml:space="preserve">６</t>
  </si>
  <si>
    <t xml:space="preserve">７</t>
  </si>
  <si>
    <t xml:space="preserve">８</t>
  </si>
  <si>
    <t xml:space="preserve">９</t>
  </si>
  <si>
    <t xml:space="preserve">１０</t>
  </si>
  <si>
    <t xml:space="preserve">１１</t>
  </si>
  <si>
    <t xml:space="preserve">１２</t>
  </si>
  <si>
    <t xml:space="preserve">１</t>
  </si>
  <si>
    <t xml:space="preserve">平均実利用者数</t>
  </si>
  <si>
    <t xml:space="preserve">１月当たりの</t>
  </si>
  <si>
    <t xml:space="preserve">２</t>
  </si>
  <si>
    <t xml:space="preserve">→</t>
  </si>
  <si>
    <t xml:space="preserve">平均実利用者数が２０人以下</t>
  </si>
  <si>
    <t xml:space="preserve">（注意事項）</t>
  </si>
  <si>
    <t xml:space="preserve">　３月を除く前年度の平均の状況で作成してください。</t>
  </si>
  <si>
    <t xml:space="preserve">　届出を行った場合は、実利用者数につき、毎月継続的に記録をとっておいてください。</t>
  </si>
  <si>
    <t xml:space="preserve">○前年度の実績が６月未満の事業所</t>
  </si>
  <si>
    <t xml:space="preserve">　届出月前３か月の平均の状況で作成してください。（例：４月１日から算定を行う場合は、１２月、１月、２月の平均）</t>
  </si>
  <si>
    <t xml:space="preserve">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</si>
  <si>
    <t xml:space="preserve">サービス提供体制強化加算に関する確認書　（定期巡回・随時対応型訪問介護看護）</t>
  </si>
  <si>
    <t xml:space="preserve">〔前年度の実績が６月に満たない事業所用〕</t>
  </si>
  <si>
    <t xml:space="preserve">訪問介護員等の常勤換算数　（届出月前３か月の平均）</t>
  </si>
  <si>
    <t xml:space="preserve">換算月</t>
  </si>
  <si>
    <t xml:space="preserve">常勤換算平均【A】</t>
  </si>
  <si>
    <t xml:space="preserve">常勤換算数</t>
  </si>
  <si>
    <t xml:space="preserve">介護福祉士・実務者研修修了者・介護職員基礎研修課程修了者の訪問介護員の氏名、常勤換算数</t>
  </si>
  <si>
    <t xml:space="preserve">（届出月前３か月の平均）</t>
  </si>
  <si>
    <t xml:space="preserve">資格の種類</t>
  </si>
  <si>
    <t xml:space="preserve">氏　　　名</t>
  </si>
  <si>
    <t xml:space="preserve">登録証登録番号</t>
  </si>
  <si>
    <t xml:space="preserve">登録年月日</t>
  </si>
  <si>
    <t xml:space="preserve">月の常勤換算数</t>
  </si>
  <si>
    <t xml:space="preserve">　　　　　常勤換算平均　【B】　　</t>
  </si>
  <si>
    <t xml:space="preserve">※</t>
  </si>
  <si>
    <t xml:space="preserve">　介護職員基礎研修課程修了者等の場合は、登録年月日の欄は修了年月日と読み替えて記入してください。</t>
  </si>
  <si>
    <t xml:space="preserve">　「×月の常勤換算数」の欄は、月ごとに小数点第２位以下を切り捨ててください。</t>
  </si>
  <si>
    <t xml:space="preserve">　「常勤換算平均」の欄は、常勤換算方法により算出した届出日の属する月の前３か月の平均を記入してください。</t>
  </si>
  <si>
    <t xml:space="preserve">介護福祉士の割合</t>
  </si>
  <si>
    <t xml:space="preserve">B ／ A × 100</t>
  </si>
  <si>
    <t xml:space="preserve">適　・　否</t>
  </si>
  <si>
    <t xml:space="preserve">←</t>
  </si>
  <si>
    <t xml:space="preserve">加算（Ⅰ）は60％以上，加算（Ⅱ）は40％以上，
加算（Ⅲ）は30％以上が適</t>
  </si>
  <si>
    <t xml:space="preserve">介護福祉士・実務者研修修了者・介護職員基礎研修課程修了者の割合</t>
  </si>
  <si>
    <t xml:space="preserve">加算（Ⅱ）は60％以上，加算（Ⅲ）は50％以上が適</t>
  </si>
  <si>
    <t xml:space="preserve">　前年度の実績が６月に満たない事業所は、届出月前３ヶ月間の平均の状況で作成すること。（４月１日から算定を行う場合は、１２月、１月、２月の平均）</t>
  </si>
  <si>
    <t xml:space="preserve">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</si>
  <si>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〔定期巡回・随時対応型訪問介護看護〕</t>
  </si>
  <si>
    <t xml:space="preserve">訪問介護員等の常勤換算数　（３月を除く前年度の平均）</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</si>
  <si>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</si>
  <si>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</si>
  <si>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</si>
  <si>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</si>
  <si>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</si>
  <si>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</si>
  <si>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</si>
  <si>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</si>
  <si>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</si>
  <si>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</si>
  <si>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</si>
  <si>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常勤換算平均 【A】</t>
  </si>
  <si>
    <t xml:space="preserve">（３月を除く前年度の平均）</t>
  </si>
  <si>
    <t xml:space="preserve">４月の常勤換算数　①</t>
  </si>
  <si>
    <t xml:space="preserve">５月の常勤換算数　②</t>
  </si>
  <si>
    <t xml:space="preserve">６月の常勤換算数　③</t>
  </si>
  <si>
    <t xml:space="preserve">７月の常勤換算数　④</t>
  </si>
  <si>
    <t xml:space="preserve">８月の常勤換算数　⑤</t>
  </si>
  <si>
    <t xml:space="preserve">９月の常勤換算数　⑥</t>
  </si>
  <si>
    <t xml:space="preserve">10月</t>
  </si>
  <si>
    <t xml:space="preserve">10月の常勤換算数　⑦</t>
  </si>
  <si>
    <t xml:space="preserve">11月</t>
  </si>
  <si>
    <t xml:space="preserve">11月の常勤換算数　⑧</t>
  </si>
  <si>
    <t xml:space="preserve">12月</t>
  </si>
  <si>
    <t xml:space="preserve">12月の常勤換算数　⑨</t>
  </si>
  <si>
    <t xml:space="preserve">１月の常勤換算数　⑩</t>
  </si>
  <si>
    <t xml:space="preserve">２月の常勤換算数　⑪</t>
  </si>
  <si>
    <t xml:space="preserve">常勤換算平均　【B】</t>
  </si>
  <si>
    <t xml:space="preserve">　３月を除く前年度の平均の状況で作成すること。</t>
  </si>
  <si>
    <t xml:space="preserve">　届出を行った場合は、職員の割合につき、毎月継続的に記録をとっておくこと。</t>
  </si>
  <si>
    <t xml:space="preserve">サービス提供体制強化加算に関する確認書　（常勤職員）　〔定期巡回・随時対応型訪問介護看護〕</t>
  </si>
  <si>
    <t xml:space="preserve">看護・介護職員の常勤換算数　（届出月前３か月の平均）</t>
  </si>
  <si>
    <t xml:space="preserve">看護・介護職員のうち、常勤職員の氏名、常勤換算数　（届出月前３か月の平均）</t>
  </si>
  <si>
    <t xml:space="preserve">職　　種</t>
  </si>
  <si>
    <t xml:space="preserve">氏　　名</t>
  </si>
  <si>
    <t xml:space="preserve">看護職員・介護職員</t>
  </si>
  <si>
    <t xml:space="preserve">常勤職員の割合</t>
  </si>
  <si>
    <t xml:space="preserve">６０％以上が適</t>
  </si>
  <si>
    <t xml:space="preserve">　届出月前３か月の平均の状況で作成すること。（４月１日から算定を行う場合は、１２月、１月、２月の平均）</t>
  </si>
  <si>
    <t xml:space="preserve">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</si>
  <si>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（常勤職員）</t>
  </si>
  <si>
    <t xml:space="preserve">〔定期巡回・随時対応型訪問介護看護〕</t>
  </si>
  <si>
    <t xml:space="preserve">看護・介護職員の常勤換算数　（３月を除く前年度の平均）</t>
  </si>
  <si>
    <t xml:space="preserve">看護・介護職員のうち、常勤職員の氏名、常勤換算数　（３月を除く前年度の平均）</t>
  </si>
  <si>
    <t xml:space="preserve">４月の常勤換算数</t>
  </si>
  <si>
    <t xml:space="preserve">５月の常勤換算数</t>
  </si>
  <si>
    <t xml:space="preserve">６月の常勤換算数</t>
  </si>
  <si>
    <t xml:space="preserve">７月の常勤換算数</t>
  </si>
  <si>
    <t xml:space="preserve">８月の常勤換算数</t>
  </si>
  <si>
    <t xml:space="preserve">９月の常勤換算数</t>
  </si>
  <si>
    <t xml:space="preserve">10月の常勤換算数</t>
  </si>
  <si>
    <t xml:space="preserve">11月の常勤換算数</t>
  </si>
  <si>
    <t xml:space="preserve">12月の常勤換算数</t>
  </si>
  <si>
    <t xml:space="preserve">１月の常勤換算数</t>
  </si>
  <si>
    <t xml:space="preserve">２月の常勤換算数</t>
  </si>
  <si>
    <t xml:space="preserve">常勤換算平均 【B】　（4月～2月の合計 ÷ １１）</t>
  </si>
  <si>
    <t xml:space="preserve">　「常勤換算平均」の欄は、常勤換算方法により算出した３月を除く前年度の平均を記入してください。</t>
  </si>
  <si>
    <t xml:space="preserve">サービス提供体制強化加算に関する確認書　（勤続年数）　〔定期巡回・随時対応型訪問介護看護〕</t>
  </si>
  <si>
    <t xml:space="preserve">介護福祉士のうち勤続年数10年以上の者の氏名等　（届出月前３か月の平均）</t>
  </si>
  <si>
    <t xml:space="preserve">勤続期間</t>
  </si>
  <si>
    <t xml:space="preserve">勤続年数</t>
  </si>
  <si>
    <t xml:space="preserve">常勤換算平均【B】</t>
  </si>
  <si>
    <t xml:space="preserve">勤続年数10年以上の者の割合</t>
  </si>
  <si>
    <t xml:space="preserve">25％以上が適</t>
  </si>
  <si>
    <t xml:space="preserve">　勤続年数とは、各月の前月の末日時点における勤続年数をいう。</t>
  </si>
  <si>
    <r>
      <rPr>
        <sz val="9"/>
        <rFont val="ＭＳ Ｐゴシック"/>
        <family val="3"/>
        <charset val="128"/>
      </rPr>
      <t xml:space="preserve">（例：</t>
    </r>
    <r>
      <rPr>
        <sz val="9"/>
        <color rgb="FFFF0000"/>
        <rFont val="ＭＳ Ｐゴシック"/>
        <family val="3"/>
        <charset val="128"/>
      </rPr>
      <t xml:space="preserve">令和６</t>
    </r>
    <r>
      <rPr>
        <sz val="9"/>
        <rFont val="ＭＳ Ｐゴシック"/>
        <family val="3"/>
        <charset val="128"/>
      </rPr>
      <t xml:space="preserve">年４月における勤続年数３年以上の者とは、</t>
    </r>
    <r>
      <rPr>
        <sz val="9"/>
        <color rgb="FFFF0000"/>
        <rFont val="ＭＳ Ｐゴシック"/>
        <family val="3"/>
        <charset val="128"/>
      </rPr>
      <t xml:space="preserve">令和６</t>
    </r>
    <r>
      <rPr>
        <sz val="9"/>
        <rFont val="ＭＳ Ｐゴシック"/>
        <family val="3"/>
        <charset val="128"/>
      </rPr>
      <t xml:space="preserve">年３月３１日時点で勤続年数３年以上の者。）</t>
    </r>
  </si>
  <si>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</si>
  <si>
    <t xml:space="preserve">サービス提供体制強化加算に関する確認書　（勤続年数）</t>
  </si>
  <si>
    <t xml:space="preserve">介護福祉士のうち勤続年数10年以上の者の氏名等　（３月を除く前年度の平均）</t>
  </si>
  <si>
    <t xml:space="preserve">介護福祉士のうち勤続年数７年以上の者の氏名等　（届出月前３か月の平均）</t>
  </si>
  <si>
    <t xml:space="preserve">勤続年数７年以上の者の割合</t>
  </si>
  <si>
    <t xml:space="preserve">30％以上が適</t>
  </si>
  <si>
    <t xml:space="preserve">介護福祉士のうち勤続年数７年以上の者の氏名等　（３月を除く前年度の平均）</t>
  </si>
  <si>
    <t xml:space="preserve">（標準様式1）</t>
  </si>
  <si>
    <t xml:space="preserve">従業者の勤務の体制及び勤務形態一覧表　</t>
  </si>
  <si>
    <t xml:space="preserve">サービス種別（</t>
  </si>
  <si>
    <t xml:space="preserve">定期巡回・随時対応型訪問介護看護（一体型）</t>
  </si>
  <si>
    <t xml:space="preserve">(</t>
  </si>
  <si>
    <t xml:space="preserve">)</t>
  </si>
  <si>
    <t xml:space="preserve">事業所名（</t>
  </si>
  <si>
    <t xml:space="preserve">○○○○</t>
  </si>
  <si>
    <t xml:space="preserve">４週</t>
  </si>
  <si>
    <t xml:space="preserve">予定</t>
  </si>
  <si>
    <t xml:space="preserve">(3) 事業所における常勤の従業者が勤務すべき時間数</t>
  </si>
  <si>
    <t xml:space="preserve">時間/週</t>
  </si>
  <si>
    <t xml:space="preserve">時間/月</t>
  </si>
  <si>
    <t xml:space="preserve">当月の日数</t>
  </si>
  <si>
    <t xml:space="preserve">No</t>
  </si>
  <si>
    <t xml:space="preserve">(4) 
職種</t>
  </si>
  <si>
    <t xml:space="preserve">(5)
勤務
形態</t>
  </si>
  <si>
    <t xml:space="preserve">(6) 資格</t>
  </si>
  <si>
    <t xml:space="preserve">(7) 氏　名</t>
  </si>
  <si>
    <t xml:space="preserve">(8)</t>
  </si>
  <si>
    <r>
      <rPr>
        <sz val="12"/>
        <rFont val="HGSｺﾞｼｯｸM"/>
        <family val="3"/>
        <charset val="128"/>
      </rPr>
      <t xml:space="preserve">(10)
</t>
    </r>
    <r>
      <rPr>
        <sz val="11"/>
        <rFont val="HGSｺﾞｼｯｸM"/>
        <family val="3"/>
        <charset val="128"/>
      </rPr>
      <t xml:space="preserve">週平均
勤務時間数</t>
    </r>
  </si>
  <si>
    <t xml:space="preserve">(11) 兼務状況
（兼務先/兼務する職務の内容）等</t>
  </si>
  <si>
    <t xml:space="preserve">1週目</t>
  </si>
  <si>
    <t xml:space="preserve">2週目</t>
  </si>
  <si>
    <t xml:space="preserve">3週目</t>
  </si>
  <si>
    <t xml:space="preserve">4週目</t>
  </si>
  <si>
    <t xml:space="preserve">5週目</t>
  </si>
  <si>
    <t xml:space="preserve">A</t>
  </si>
  <si>
    <t xml:space="preserve">シフト記号</t>
  </si>
  <si>
    <t xml:space="preserve">勤務時間数</t>
  </si>
  <si>
    <t xml:space="preserve">(12)【任意入力】人員基準の確認（看護職員）</t>
  </si>
  <si>
    <t xml:space="preserve">（勤務形態の記号）</t>
  </si>
  <si>
    <t xml:space="preserve">勤務形態</t>
  </si>
  <si>
    <t xml:space="preserve">勤務時間数合計</t>
  </si>
  <si>
    <t xml:space="preserve">常勤換算の対象時間数</t>
  </si>
  <si>
    <t xml:space="preserve">常勤換算方法対象外の</t>
  </si>
  <si>
    <t xml:space="preserve">記号</t>
  </si>
  <si>
    <t xml:space="preserve">区分</t>
  </si>
  <si>
    <t xml:space="preserve">当月合計</t>
  </si>
  <si>
    <t xml:space="preserve">週平均</t>
  </si>
  <si>
    <t xml:space="preserve">常勤の従業者の人数</t>
  </si>
  <si>
    <t xml:space="preserve">常勤で専従</t>
  </si>
  <si>
    <t xml:space="preserve">B</t>
  </si>
  <si>
    <t xml:space="preserve">常勤で兼務</t>
  </si>
  <si>
    <t xml:space="preserve">C</t>
  </si>
  <si>
    <t xml:space="preserve">非常勤で専従</t>
  </si>
  <si>
    <t xml:space="preserve">-</t>
  </si>
  <si>
    <t xml:space="preserve">D</t>
  </si>
  <si>
    <t xml:space="preserve">非常勤で兼務</t>
  </si>
  <si>
    <t xml:space="preserve">合計</t>
  </si>
  <si>
    <t xml:space="preserve">■ 常勤換算方法による人数</t>
  </si>
  <si>
    <t xml:space="preserve">基準：</t>
  </si>
  <si>
    <t xml:space="preserve">週</t>
  </si>
  <si>
    <t xml:space="preserve">常勤換算の</t>
  </si>
  <si>
    <t xml:space="preserve">常勤の従業者が</t>
  </si>
  <si>
    <t xml:space="preserve">常勤換算後の人数</t>
  </si>
  <si>
    <t xml:space="preserve">÷</t>
  </si>
  <si>
    <t xml:space="preserve">＝</t>
  </si>
  <si>
    <t xml:space="preserve">（小数点第2位以下切り捨て）</t>
  </si>
  <si>
    <t xml:space="preserve">■ 看護職員の常勤換算方法による人数</t>
  </si>
  <si>
    <t xml:space="preserve">常勤換算方法による人数</t>
  </si>
  <si>
    <t xml:space="preserve">＋</t>
  </si>
  <si>
    <t xml:space="preserve">≪要 提出≫</t>
  </si>
  <si>
    <t xml:space="preserve">■シフト記号表（勤務時間帯）</t>
  </si>
  <si>
    <t xml:space="preserve">※24時間表記</t>
  </si>
  <si>
    <t xml:space="preserve">休憩時間1時間は「1:00」、休憩時間45分は「00:45」と入力してください。</t>
  </si>
  <si>
    <t xml:space="preserve">勤務時間</t>
  </si>
  <si>
    <t xml:space="preserve">自由記載欄</t>
  </si>
  <si>
    <t xml:space="preserve">始業時刻</t>
  </si>
  <si>
    <t xml:space="preserve">終業時刻</t>
  </si>
  <si>
    <t xml:space="preserve">うち、休憩時間</t>
  </si>
  <si>
    <t xml:space="preserve">a</t>
  </si>
  <si>
    <t xml:space="preserve">：</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</si>
  <si>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</si>
  <si>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</si>
  <si>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</si>
  <si>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</si>
  <si>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</si>
  <si>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</si>
  <si>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</si>
  <si>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</si>
  <si>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</si>
  <si>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</si>
  <si>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</si>
  <si>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m</t>
  </si>
  <si>
    <t xml:space="preserve">n</t>
  </si>
  <si>
    <t xml:space="preserve">o</t>
  </si>
  <si>
    <t xml:space="preserve">p</t>
  </si>
  <si>
    <t xml:space="preserve">q</t>
  </si>
  <si>
    <t xml:space="preserve">r</t>
  </si>
  <si>
    <t xml:space="preserve">s</t>
  </si>
  <si>
    <t xml:space="preserve">t</t>
  </si>
  <si>
    <t xml:space="preserve">u</t>
  </si>
  <si>
    <t xml:space="preserve">v</t>
  </si>
  <si>
    <t xml:space="preserve">w</t>
  </si>
  <si>
    <t xml:space="preserve">x</t>
  </si>
  <si>
    <t xml:space="preserve">y</t>
  </si>
  <si>
    <t xml:space="preserve">z</t>
  </si>
  <si>
    <t xml:space="preserve">aa</t>
  </si>
  <si>
    <t xml:space="preserve">ab</t>
  </si>
  <si>
    <t xml:space="preserve">ac</t>
  </si>
  <si>
    <t xml:space="preserve">ad</t>
  </si>
  <si>
    <t xml:space="preserve">ae</t>
  </si>
  <si>
    <t xml:space="preserve">af</t>
  </si>
  <si>
    <t xml:space="preserve">ag</t>
  </si>
  <si>
    <t xml:space="preserve">1日に2回勤務する場合</t>
  </si>
  <si>
    <t xml:space="preserve">ah</t>
  </si>
  <si>
    <t xml:space="preserve">ai</t>
  </si>
  <si>
    <t xml:space="preserve">・職種ごとの勤務時間を「○：○○～○：○○」と表記することが困難な場合は、No18～33を活用し、</t>
  </si>
  <si>
    <t xml:space="preserve">   勤務時間数のみを入力してください。</t>
  </si>
  <si>
    <t xml:space="preserve">・No18～33以外は始業時刻・終業時刻・休憩時間等を入力すると勤務時間数が計算されますが、</t>
  </si>
  <si>
    <t xml:space="preserve">   入力の補助を目的とするものですので、結果に誤りがないかご確認ください。</t>
  </si>
  <si>
    <t xml:space="preserve">・シフト記号が足りない場合は、適宜、行を追加してください。</t>
  </si>
  <si>
    <t xml:space="preserve">・シフト記号は、適宜、使いやすい記号に変更していただいて構いません。</t>
  </si>
  <si>
    <t xml:space="preserve">管理者</t>
  </si>
  <si>
    <t xml:space="preserve">厚労　太郎</t>
  </si>
  <si>
    <t xml:space="preserve">計画作成責任者</t>
  </si>
  <si>
    <t xml:space="preserve">社会福祉士</t>
  </si>
  <si>
    <t xml:space="preserve">○○　A男</t>
  </si>
  <si>
    <t xml:space="preserve">（オペレーター）</t>
  </si>
  <si>
    <t xml:space="preserve">准看護師</t>
  </si>
  <si>
    <t xml:space="preserve">○○　B子</t>
  </si>
  <si>
    <t xml:space="preserve">オペレーター</t>
  </si>
  <si>
    <t xml:space="preserve">○○　C太</t>
  </si>
  <si>
    <t xml:space="preserve">○○　D美</t>
  </si>
  <si>
    <t xml:space="preserve">○○　D太</t>
  </si>
  <si>
    <t xml:space="preserve">訪問介護員</t>
  </si>
  <si>
    <t xml:space="preserve">介護福祉士</t>
  </si>
  <si>
    <t xml:space="preserve">○○　E夫</t>
  </si>
  <si>
    <t xml:space="preserve">○○　F子</t>
  </si>
  <si>
    <t xml:space="preserve">○○　G太</t>
  </si>
  <si>
    <t xml:space="preserve">○○　H美</t>
  </si>
  <si>
    <t xml:space="preserve">○○　J太郎</t>
  </si>
  <si>
    <t xml:space="preserve">○○　K子</t>
  </si>
  <si>
    <t xml:space="preserve">○○　L太</t>
  </si>
  <si>
    <t xml:space="preserve">○○　M子</t>
  </si>
  <si>
    <t xml:space="preserve">○○　N男</t>
  </si>
  <si>
    <t xml:space="preserve">○○　P子</t>
  </si>
  <si>
    <t xml:space="preserve">○○　R次郎</t>
  </si>
  <si>
    <t xml:space="preserve">○○　S子</t>
  </si>
  <si>
    <t xml:space="preserve">○○　T太</t>
  </si>
  <si>
    <t xml:space="preserve">看護職員</t>
  </si>
  <si>
    <t xml:space="preserve">○○　U子</t>
  </si>
  <si>
    <t xml:space="preserve">○○　V男</t>
  </si>
  <si>
    <t xml:space="preserve">○○　W子</t>
  </si>
  <si>
    <t xml:space="preserve">○○　X太郎</t>
  </si>
  <si>
    <t xml:space="preserve">○○　Y子</t>
  </si>
  <si>
    <t xml:space="preserve">○○　Z男</t>
  </si>
  <si>
    <t xml:space="preserve">○○　AA三郎</t>
  </si>
  <si>
    <t xml:space="preserve">○○　BB子</t>
  </si>
  <si>
    <t xml:space="preserve">○○　CC次郎</t>
  </si>
  <si>
    <t xml:space="preserve">・職種ごとの勤務時間を「○：○○～○：○○」と表記することが困難な場合は、No18～33を活用し、勤務時間数のみを入力してください。</t>
  </si>
  <si>
    <t xml:space="preserve">・No18～33以外は始業時刻・終業時刻・休憩時間等を入力すると勤務時間数が計算されますが、入力の補助を目的とするものですので、結果に誤りがないかご確認ください。</t>
  </si>
  <si>
    <t xml:space="preserve">≪提出不要≫</t>
  </si>
  <si>
    <t xml:space="preserve">従業者の勤務の体制及び勤務形態一覧表　記入方法　（定期巡回・随時対応型訪問介護看護）</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</si>
  <si>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</si>
  <si>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</si>
  <si>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</si>
  <si>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</si>
  <si>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</si>
  <si>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t xml:space="preserve">　(1) 「４週」・「暦月」のいずれかを選択してください。</t>
  </si>
  <si>
    <t xml:space="preserve">　(2) 「予定」・「実績」・「予定・実績」のいずれかを選択してください。（「予定・実績」は予定と実績が同じだったことを示す場合に選択してください。）</t>
  </si>
  <si>
    <t xml:space="preserve">　(3) 事業所における常勤の従業者が勤務すべき時間数を入力してください。</t>
  </si>
  <si>
    <t xml:space="preserve">　(4)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</si>
  <si>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</si>
  <si>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xml:space="preserve">職種名</t>
  </si>
  <si>
    <t xml:space="preserve">　(5) 従業者の勤務形態について、下記のうち該当する区分の記号をプルダウンより選択してください。</t>
  </si>
  <si>
    <t xml:space="preserve"> 　　 記入の順序は、各職種の中で勤務形態の区分ごとにまとめてください。</t>
  </si>
  <si>
    <t xml:space="preserve">（注）常勤・非常勤の区分について</t>
  </si>
  <si>
    <r>
      <rPr>
        <sz val="12"/>
        <rFont val="HGSｺﾞｼｯｸM"/>
        <family val="3"/>
        <charset val="128"/>
      </rPr>
      <t xml:space="preserve">　　　当該事業所における勤務時間が、当該事業所において定められている常勤の従業者が勤務すべき時間数に達していることをいいます。</t>
    </r>
    <r>
      <rPr>
        <u val="single"/>
        <sz val="12"/>
        <rFont val="HGSｺﾞｼｯｸE"/>
        <family val="3"/>
        <charset val="128"/>
      </rPr>
      <t xml:space="preserve">雇用の形態は考慮しません</t>
    </r>
    <r>
      <rPr>
        <sz val="12"/>
        <rFont val="HGSｺﾞｼｯｸM"/>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</si>
  <si>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</si>
  <si>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(6)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</si>
  <si>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</si>
  <si>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xml:space="preserve">　　 ※選択した資格及び研修に関して、必要に応じて、資格証又は研修修了証等の写しを添付資料として提出してください。</t>
  </si>
  <si>
    <t xml:space="preserve">　(7) 従業者の氏名を記入してください。</t>
  </si>
  <si>
    <t xml:space="preserve">　(8) 申請する事業に係る従業者（管理者を含む。）の1ヶ月分の勤務時間を入力してください。（別シートの「シフト記号表」を作成し、シフト記号を選択または入力してください。）</t>
  </si>
  <si>
    <t xml:space="preserve">　　  ※ 指定基準の確認に際しては、４週分の入力で差し支えありません。</t>
  </si>
  <si>
    <t xml:space="preserve">　(9)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</si>
  <si>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</si>
  <si>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xml:space="preserve">　(10) 従業者ごとに、週平均の勤務時間数が自動計算されますので、誤りがないか確認してください。</t>
  </si>
  <si>
    <t xml:space="preserve">　(11) 申請する事業所以外の事業所・施設との兼務がある場合は、兼務先の事業所・施設の名称及び兼務する職務の内容について記入してください。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</si>
  <si>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</si>
  <si>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</si>
  <si>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(12)【任意入力】 常勤換算による配置が求められる職種について、各欄に該当する数字を確認・入力し、常勤換算後の人数を算出してください。</t>
  </si>
  <si>
    <t xml:space="preserve">　　　　○ 常勤換算方法とは、非常勤の従業者について「事業所の従業者の勤務延時間数を当該事業所において常勤の従業者が勤務すべき時間数で除することにより、</t>
  </si>
  <si>
    <t xml:space="preserve">　　　　　常勤の従業者の員数に換算する方法」であるため、常勤の従業者については常勤換算方法によらず、実人数で計算する。</t>
  </si>
  <si>
    <r>
      <rPr>
        <sz val="11"/>
        <color rgb="FF000000"/>
        <rFont val="ＭＳ Ｐゴシック"/>
        <family val="3"/>
        <charset val="128"/>
      </rPr>
      <t xml:space="preserve">　　　　　したがって、勤務形態「</t>
    </r>
    <r>
      <rPr>
        <sz val="11"/>
        <color rgb="FF000000"/>
        <rFont val="Calibri"/>
        <family val="2"/>
        <charset val="1"/>
      </rPr>
      <t xml:space="preserve">A</t>
    </r>
    <r>
      <rPr>
        <sz val="11"/>
        <color rgb="FF000000"/>
        <rFont val="ＭＳ Ｐゴシック"/>
        <family val="3"/>
        <charset val="128"/>
      </rPr>
      <t xml:space="preserve">：常勤で専従」及び「</t>
    </r>
    <r>
      <rPr>
        <sz val="11"/>
        <color rgb="FF000000"/>
        <rFont val="Calibri"/>
        <family val="2"/>
        <charset val="1"/>
      </rPr>
      <t xml:space="preserve">B</t>
    </r>
    <r>
      <rPr>
        <sz val="11"/>
        <color rgb="FF000000"/>
        <rFont val="ＭＳ Ｐゴシック"/>
        <family val="3"/>
        <charset val="128"/>
      </rPr>
      <t xml:space="preserve">：常勤で兼務」については、実態に応じて「常勤換算の対象時間数」及び「常勤換算方法対象外の常勤の従業者の人数」を確認し、</t>
    </r>
  </si>
  <si>
    <t xml:space="preserve">　　　　　手入力すること。</t>
  </si>
  <si>
    <t xml:space="preserve">　　　　○ 職員が育児・介護休業法による短時間勤務制度等を利用する場合、週30時間以上の勤務で、常勤換算方法での計算にあたり、常勤の従業者が勤務すべき時間数を満たしたものとし、</t>
  </si>
  <si>
    <t xml:space="preserve">　　　　　１（常勤）として取り扱うことが可能です。この場合、勤務形態の記号は「A」または「B」とし、人員基準の確認の表においては、「常勤換算方法対象外の常勤の従業者の人数」の欄に</t>
  </si>
  <si>
    <t xml:space="preserve">　　　　　１（人）として入力してください。また、「(11)兼務状況等」の欄に「短時間勤務制度利用」と記入してください。</t>
  </si>
  <si>
    <t xml:space="preserve">１．サービス種別</t>
  </si>
  <si>
    <t xml:space="preserve">サービス種別</t>
  </si>
  <si>
    <t xml:space="preserve">定期巡回・随時対応型訪問介護看護（連携型）</t>
  </si>
  <si>
    <t xml:space="preserve">２．職種名・資格名称</t>
  </si>
  <si>
    <t xml:space="preserve">資格</t>
  </si>
  <si>
    <t xml:space="preserve">医師</t>
  </si>
  <si>
    <t xml:space="preserve">実務者研修修了者</t>
  </si>
  <si>
    <t xml:space="preserve">介護職員初任者研修修了者</t>
  </si>
  <si>
    <t xml:space="preserve">旧介護職員基礎研修課程修了者</t>
  </si>
  <si>
    <t xml:space="preserve">介護支援専門員</t>
  </si>
  <si>
    <t xml:space="preserve">旧ホームヘルパー1級課程修了者</t>
  </si>
  <si>
    <t xml:space="preserve">一定期間のサービス提供責任者経験</t>
  </si>
  <si>
    <t xml:space="preserve">旧ホームヘルパー2級課程修了者</t>
  </si>
  <si>
    <t xml:space="preserve">【自治体の皆様へ】</t>
  </si>
  <si>
    <t xml:space="preserve">※ INDIRECT関数使用のため、以下のとおりセルに「名前の定義」をしています。</t>
  </si>
  <si>
    <t xml:space="preserve">　17行目・・・「職種」</t>
  </si>
  <si>
    <t xml:space="preserve">　C列・・・「管理者」</t>
  </si>
  <si>
    <t xml:space="preserve">　D列・・・「オペレーター」</t>
  </si>
  <si>
    <t xml:space="preserve">　E列・・・「訪問介護員」</t>
  </si>
  <si>
    <t xml:space="preserve">　F列・・・「看護職員」</t>
  </si>
  <si>
    <t xml:space="preserve">　G列・・・「理学療法士」</t>
  </si>
  <si>
    <t xml:space="preserve">　H列・・・「作業療法士」</t>
  </si>
  <si>
    <t xml:space="preserve">　I列・・・「言語聴覚士」</t>
  </si>
  <si>
    <t xml:space="preserve">　J列・・・「計画作成責任者」</t>
  </si>
  <si>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</si>
  <si>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</si>
  <si>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t xml:space="preserve">※職種を追加したい場合は、17行目に職種名を追加し、それぞれの列に必要資格を入力してください。</t>
  </si>
  <si>
    <t xml:space="preserve">　その後、以下の手順で必要資格について「名前の定義」をします。</t>
  </si>
  <si>
    <t xml:space="preserve">　・「数式」タブ　⇒　「名前の定義」を選択</t>
  </si>
  <si>
    <t xml:space="preserve">　・「名前」に職種名を入力</t>
  </si>
  <si>
    <t xml:space="preserve">　・「参照範囲」にその職種の必要資格を範囲設定する　⇒　OKボタン</t>
  </si>
  <si>
    <t xml:space="preserve">　編集したい場合は、「数式」タブ　⇒　「名前の管理」で編集してください。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</si>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</sst>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4">
    <numFmt numFmtId="164" formatCode="#,##0"/>
    <numFmt numFmtId="165" formatCode="General"/>
    <numFmt numFmtId="166" formatCode="0%"/>
    <numFmt numFmtId="167" formatCode="#,##0;[RED]\-#,##0"/>
    <numFmt numFmtId="168" formatCode="yyyy/mm/dd"/>
    <numFmt numFmtId="169" formatCode="@"/>
    <numFmt numFmtId="170" formatCode="0"/>
    <numFmt numFmtId="171" formatCode="0.0%"/>
    <numFmt numFmtId="172" formatCode="h:mm"/>
    <numFmt numFmtId="173" formatCode="0.0"/>
    <numFmt numFmtId="174" formatCode="#,##0.0#"/>
    <numFmt numFmtId="175" formatCode="#,##0.##"/>
    <numFmt numFmtId="176" formatCode="#,##0\人"/>
    <numFmt numFmtId="177" formatCode="#,##0.0\人"/>
  </numFmts>
  <fonts count="57">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明朝"/>
      <family val="1"/>
      <charset val="128"/>
    </font>
    <font>
      <sz val="11"/>
      <color theme="1"/>
      <name val="ＭＳ Ｐゴシック"/>
      <family val="3"/>
      <charset val="128"/>
    </font>
    <font>
      <sz val="11"/>
      <color theme="1"/>
      <name val="ＭＳ Ｐゴシック"/>
      <family val="2"/>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color rgb="FFFF0000"/>
      <name val="ＭＳ Ｐゴシック"/>
      <family val="3"/>
      <charset val="128"/>
    </font>
    <font>
      <sz val="9"/>
      <color rgb="FFFF0000"/>
      <name val="ＭＳ Ｐ明朝"/>
      <family val="1"/>
      <charset val="128"/>
    </font>
    <font>
      <sz val="8"/>
      <color rgb="FFFF0000"/>
      <name val="ＭＳ Ｐ明朝"/>
      <family val="1"/>
      <charset val="128"/>
    </font>
    <font>
      <sz val="9"/>
      <color theme="1"/>
      <name val="ＭＳ Ｐゴシック"/>
      <family val="3"/>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strike val="true"/>
      <sz val="11"/>
      <name val="HGSｺﾞｼｯｸM"/>
      <family val="3"/>
      <charset val="128"/>
    </font>
    <font>
      <strike val="true"/>
      <sz val="11"/>
      <name val="游ゴシック Light"/>
      <family val="3"/>
      <charset val="128"/>
    </font>
    <font>
      <strike val="true"/>
      <sz val="11"/>
      <color rgb="FFFF0000"/>
      <name val="ＭＳ Ｐゴシック"/>
      <family val="3"/>
      <charset val="128"/>
    </font>
    <font>
      <strike val="true"/>
      <sz val="11"/>
      <color rgb="FFFF0000"/>
      <name val="HGSｺﾞｼｯｸM"/>
      <family val="3"/>
      <charset val="128"/>
    </font>
    <font>
      <strike val="true"/>
      <sz val="11"/>
      <name val="ＭＳ Ｐゴシック"/>
      <family val="3"/>
      <charset val="128"/>
    </font>
    <font>
      <sz val="11"/>
      <color theme="1"/>
      <name val="HGSｺﾞｼｯｸM"/>
      <family val="3"/>
      <charset val="128"/>
    </font>
    <font>
      <b val="true"/>
      <sz val="12"/>
      <name val="HGSｺﾞｼｯｸM"/>
      <family val="3"/>
      <charset val="128"/>
    </font>
    <font>
      <b val="true"/>
      <sz val="11"/>
      <color rgb="FF000000"/>
      <name val="ＭＳ Ｐゴシック"/>
      <family val="0"/>
      <charset val="128"/>
    </font>
    <font>
      <sz val="14"/>
      <name val="HGSｺﾞｼｯｸM"/>
      <family val="3"/>
      <charset val="128"/>
    </font>
    <font>
      <sz val="8"/>
      <name val="HGSｺﾞｼｯｸM"/>
      <family val="3"/>
      <charset val="128"/>
    </font>
    <font>
      <sz val="10.5"/>
      <name val="HGSｺﾞｼｯｸM"/>
      <family val="3"/>
      <charset val="128"/>
    </font>
    <font>
      <b val="true"/>
      <sz val="11"/>
      <name val="HGSｺﾞｼｯｸM"/>
      <family val="3"/>
      <charset val="128"/>
    </font>
    <font>
      <sz val="9"/>
      <name val="HGSｺﾞｼｯｸM"/>
      <family val="3"/>
      <charset val="128"/>
    </font>
    <font>
      <b val="true"/>
      <sz val="8"/>
      <name val="HGSｺﾞｼｯｸM"/>
      <family val="3"/>
      <charset val="128"/>
    </font>
    <font>
      <sz val="11"/>
      <name val="ＭＳ Ｐ明朝"/>
      <family val="1"/>
      <charset val="128"/>
    </font>
    <font>
      <sz val="10"/>
      <name val="ＭＳ Ｐ明朝"/>
      <family val="1"/>
      <charset val="128"/>
    </font>
    <font>
      <sz val="9"/>
      <name val="ＭＳ Ｐ明朝"/>
      <family val="1"/>
      <charset val="128"/>
    </font>
    <font>
      <sz val="14"/>
      <name val="ＭＳ Ｐゴシック"/>
      <family val="3"/>
      <charset val="128"/>
    </font>
    <font>
      <sz val="12"/>
      <name val="HGSｺﾞｼｯｸM"/>
      <family val="3"/>
      <charset val="128"/>
    </font>
    <font>
      <b val="true"/>
      <sz val="16"/>
      <name val="HGSｺﾞｼｯｸM"/>
      <family val="3"/>
      <charset val="128"/>
    </font>
    <font>
      <sz val="16"/>
      <color theme="1"/>
      <name val="ＭＳ Ｐゴシック"/>
      <family val="3"/>
      <charset val="128"/>
    </font>
    <font>
      <b val="true"/>
      <sz val="16"/>
      <color rgb="FFFF0000"/>
      <name val="ＭＳ Ｐゴシック"/>
      <family val="2"/>
      <charset val="128"/>
    </font>
    <font>
      <sz val="16"/>
      <color rgb="FFFF0000"/>
      <name val="ＭＳ Ｐゴシック"/>
      <family val="3"/>
      <charset val="128"/>
    </font>
    <font>
      <sz val="16"/>
      <name val="ＭＳ Ｐゴシック"/>
      <family val="3"/>
      <charset val="128"/>
    </font>
    <font>
      <sz val="16"/>
      <color rgb="FFFF0000"/>
      <name val="ＭＳ ゴシック"/>
      <family val="5"/>
      <charset val="128"/>
    </font>
    <font>
      <b val="true"/>
      <sz val="14"/>
      <name val="HGSｺﾞｼｯｸM"/>
      <family val="3"/>
      <charset val="128"/>
    </font>
    <font>
      <b val="true"/>
      <sz val="12"/>
      <color rgb="FFFF0000"/>
      <name val="HGSｺﾞｼｯｸM"/>
      <family val="3"/>
      <charset val="128"/>
    </font>
    <font>
      <sz val="12"/>
      <name val="HGSｺﾞｼｯｸE"/>
      <family val="3"/>
      <charset val="128"/>
    </font>
    <font>
      <u val="single"/>
      <sz val="12"/>
      <name val="HGSｺﾞｼｯｸE"/>
      <family val="3"/>
      <charset val="128"/>
    </font>
    <font>
      <sz val="11"/>
      <color rgb="FF000000"/>
      <name val="ＭＳ Ｐゴシック"/>
      <family val="3"/>
      <charset val="128"/>
    </font>
    <font>
      <sz val="11"/>
      <color rgb="FF000000"/>
      <name val="Calibri"/>
      <family val="2"/>
      <charset val="1"/>
    </font>
    <font>
      <sz val="11"/>
      <color rgb="FF000000"/>
      <name val="游明朝"/>
      <family val="2"/>
      <charset val="128"/>
    </font>
    <font>
      <sz val="11"/>
      <color rgb="FF000000"/>
      <name val="Calibri"/>
      <family val="0"/>
      <charset val="128"/>
    </font>
    <font>
      <sz val="12"/>
      <color theme="1"/>
      <name val="ＭＳ Ｐゴシック"/>
      <family val="2"/>
      <charset val="128"/>
    </font>
    <font>
      <sz val="12"/>
      <color theme="1"/>
      <name val="ＭＳ Ｐゴシック"/>
      <family val="3"/>
      <charset val="128"/>
    </font>
  </fonts>
  <fills count="7">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FF00"/>
        <bgColor rgb="FFFFFF00"/>
      </patternFill>
    </fill>
    <fill>
      <patternFill patternType="solid">
        <fgColor rgb="FF92D050"/>
        <bgColor rgb="FFC0C0C0"/>
      </patternFill>
    </fill>
    <fill>
      <patternFill patternType="solid">
        <fgColor theme="8" tint="0.7999"/>
        <bgColor rgb="FFCCFFFF"/>
      </patternFill>
    </fill>
  </fills>
  <borders count="18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diagonal/>
    </border>
    <border diagonalUp="false" diagonalDown="false">
      <left style="thin"/>
      <right style="thin"/>
      <top/>
      <bottom style="hair"/>
      <diagonal/>
    </border>
    <border diagonalUp="false" diagonalDown="false">
      <left/>
      <right style="thin"/>
      <top/>
      <bottom style="hair"/>
      <diagonal/>
    </border>
    <border diagonalUp="false" diagonalDown="false">
      <left style="thin"/>
      <right/>
      <top/>
      <bottom/>
      <diagonal/>
    </border>
    <border diagonalUp="false" diagonalDown="false">
      <left style="hair"/>
      <right style="thin"/>
      <top style="hair"/>
      <bottom style="hair"/>
      <diagonal/>
    </border>
    <border diagonalUp="false" diagonalDown="false">
      <left style="thin"/>
      <right style="hair"/>
      <top/>
      <bottom/>
      <diagonal/>
    </border>
    <border diagonalUp="false" diagonalDown="false">
      <left style="hair"/>
      <right style="thin"/>
      <top style="hair"/>
      <bottom/>
      <diagonal/>
    </border>
    <border diagonalUp="true" diagonalDown="false">
      <left style="thin"/>
      <right style="thin"/>
      <top style="hair"/>
      <bottom style="hair"/>
      <diagonal style="hair"/>
    </border>
    <border diagonalUp="true" diagonalDown="false">
      <left style="thin"/>
      <right style="thin"/>
      <top style="hair"/>
      <bottom/>
      <diagonal style="hair"/>
    </border>
    <border diagonalUp="false" diagonalDown="false">
      <left style="thin"/>
      <right style="thin"/>
      <top/>
      <bottom/>
      <diagonal/>
    </border>
    <border diagonalUp="false" diagonalDown="false">
      <left/>
      <right/>
      <top/>
      <bottom style="hair"/>
      <diagonal/>
    </border>
    <border diagonalUp="false" diagonalDown="false">
      <left style="thin"/>
      <right/>
      <top/>
      <bottom style="hair"/>
      <diagonal/>
    </border>
    <border diagonalUp="false" diagonalDown="false">
      <left/>
      <right/>
      <top style="hair"/>
      <bottom style="hair"/>
      <diagonal/>
    </border>
    <border diagonalUp="false" diagonalDown="false">
      <left style="thin"/>
      <right style="thin"/>
      <top style="hair"/>
      <bottom/>
      <diagonal/>
    </border>
    <border diagonalUp="false" diagonalDown="false">
      <left style="thin"/>
      <right/>
      <top style="hair"/>
      <bottom/>
      <diagonal/>
    </border>
    <border diagonalUp="false" diagonalDown="false">
      <left style="thin"/>
      <right style="hair"/>
      <top/>
      <bottom style="thin"/>
      <diagonal/>
    </border>
    <border diagonalUp="false" diagonalDown="false">
      <left style="hair"/>
      <right style="thin"/>
      <top style="hair"/>
      <bottom style="thin"/>
      <diagonal/>
    </border>
    <border diagonalUp="false" diagonalDown="false">
      <left style="thin"/>
      <right style="thin"/>
      <top style="hair"/>
      <bottom style="thin"/>
      <diagonal/>
    </border>
    <border diagonalUp="false" diagonalDown="false">
      <left/>
      <right/>
      <top style="hair"/>
      <bottom style="thin"/>
      <diagonal/>
    </border>
    <border diagonalUp="false" diagonalDown="false">
      <left style="thin"/>
      <right style="hair"/>
      <top style="hair"/>
      <bottom style="thin"/>
      <diagonal/>
    </border>
    <border diagonalUp="false" diagonalDown="false">
      <left/>
      <right style="thin"/>
      <top style="hair"/>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style="dashed"/>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dashed"/>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top style="thin"/>
      <bottom style="thin"/>
      <diagonal/>
    </border>
    <border diagonalUp="false" diagonalDown="false">
      <left/>
      <right style="dashed"/>
      <top/>
      <bottom style="thin"/>
      <diagonal/>
    </border>
    <border diagonalUp="false" diagonalDown="false">
      <left/>
      <right style="dashed"/>
      <top/>
      <bottom style="double"/>
      <diagonal/>
    </border>
    <border diagonalUp="false" diagonalDown="false">
      <left style="thin"/>
      <right/>
      <top style="double"/>
      <bottom style="thin"/>
      <diagonal/>
    </border>
    <border diagonalUp="false" diagonalDown="false">
      <left/>
      <right style="dashed"/>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dashed"/>
      <right/>
      <top style="thin"/>
      <bottom/>
      <diagonal/>
    </border>
    <border diagonalUp="false" diagonalDown="false">
      <left style="thin"/>
      <right style="dashed"/>
      <top style="thin"/>
      <bottom style="thin"/>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style="thin"/>
      <top/>
      <bottom/>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style="thin"/>
      <right/>
      <top style="dashed"/>
      <bottom/>
      <diagonal/>
    </border>
    <border diagonalUp="false" diagonalDown="false">
      <left style="thin"/>
      <right/>
      <top style="thin"/>
      <bottom style="double"/>
      <diagonal/>
    </border>
    <border diagonalUp="false" diagonalDown="false">
      <left/>
      <right/>
      <top style="thin"/>
      <bottom style="double"/>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right/>
      <top style="double"/>
      <bottom style="thin"/>
      <diagonal/>
    </border>
    <border diagonalUp="false" diagonalDown="false">
      <left/>
      <right style="thin"/>
      <top style="double"/>
      <bottom style="thin"/>
      <diagonal/>
    </border>
    <border diagonalUp="false" diagonalDown="false">
      <left style="medium"/>
      <right style="medium"/>
      <top style="medium"/>
      <bottom style="double"/>
      <diagonal/>
    </border>
    <border diagonalUp="false" diagonalDown="false">
      <left style="medium"/>
      <right/>
      <top style="double"/>
      <bottom style="medium"/>
      <diagonal/>
    </border>
    <border diagonalUp="false" diagonalDown="false">
      <left/>
      <right style="medium"/>
      <top style="double"/>
      <bottom style="medium"/>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right style="thin"/>
      <top style="thin"/>
      <bottom style="double"/>
      <diagonal/>
    </border>
    <border diagonalUp="false" diagonalDown="false">
      <left style="double"/>
      <right style="thin"/>
      <top style="double"/>
      <bottom/>
      <diagonal/>
    </border>
    <border diagonalUp="false" diagonalDown="false">
      <left style="thin"/>
      <right style="thin"/>
      <top style="double"/>
      <bottom/>
      <diagonal/>
    </border>
    <border diagonalUp="false" diagonalDown="false">
      <left/>
      <right style="thin"/>
      <top style="double"/>
      <bottom/>
      <diagonal/>
    </border>
    <border diagonalUp="false" diagonalDown="false">
      <left style="thin"/>
      <right style="double"/>
      <top style="double"/>
      <bottom style="thin"/>
      <diagonal/>
    </border>
    <border diagonalUp="false" diagonalDown="false">
      <left style="double"/>
      <right style="thin"/>
      <top/>
      <bottom/>
      <diagonal/>
    </border>
    <border diagonalUp="false" diagonalDown="false">
      <left style="thin"/>
      <right style="double"/>
      <top style="thin"/>
      <bottom style="thin"/>
      <diagonal/>
    </border>
    <border diagonalUp="false" diagonalDown="false">
      <left style="double"/>
      <right style="thin"/>
      <top/>
      <bottom style="double"/>
      <diagonal/>
    </border>
    <border diagonalUp="true" diagonalDown="false">
      <left style="thin"/>
      <right style="thin"/>
      <top style="thin"/>
      <bottom style="double"/>
      <diagonal style="thin"/>
    </border>
    <border diagonalUp="false" diagonalDown="false">
      <left/>
      <right style="medium"/>
      <top style="thin"/>
      <bottom style="double"/>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double"/>
      <right style="thin"/>
      <top style="double"/>
      <bottom style="double"/>
      <diagonal/>
    </border>
    <border diagonalUp="false" diagonalDown="false">
      <left/>
      <right/>
      <top style="double"/>
      <bottom/>
      <diagonal/>
    </border>
    <border diagonalUp="false" diagonalDown="false">
      <left/>
      <right/>
      <top style="medium"/>
      <bottom style="double"/>
      <diagonal/>
    </border>
    <border diagonalUp="false" diagonalDown="false">
      <left style="thin"/>
      <right style="medium"/>
      <top style="medium"/>
      <bottom style="double"/>
      <diagonal/>
    </border>
    <border diagonalUp="false" diagonalDown="false">
      <left style="thin"/>
      <right/>
      <top/>
      <bottom style="medium"/>
      <diagonal/>
    </border>
    <border diagonalUp="false" diagonalDown="false">
      <left/>
      <right/>
      <top/>
      <bottom style="medium"/>
      <diagonal/>
    </border>
    <border diagonalUp="false" diagonalDown="false">
      <left style="thin"/>
      <right style="medium"/>
      <top style="double"/>
      <bottom style="medium"/>
      <diagonal/>
    </border>
    <border diagonalUp="true" diagonalDown="false">
      <left style="thin"/>
      <right/>
      <top style="thin"/>
      <bottom style="double"/>
      <diagonal style="thin"/>
    </border>
    <border diagonalUp="false" diagonalDown="false">
      <left style="thin"/>
      <right style="double"/>
      <top style="thin"/>
      <bottom style="double"/>
      <diagonal/>
    </border>
    <border diagonalUp="false" diagonalDown="false">
      <left style="thin"/>
      <right style="thin"/>
      <top/>
      <bottom style="double"/>
      <diagonal/>
    </border>
    <border diagonalUp="false" diagonalDown="false">
      <left style="thin"/>
      <right style="medium"/>
      <top/>
      <bottom style="double"/>
      <diagonal/>
    </border>
    <border diagonalUp="false" diagonalDown="false">
      <left style="thin"/>
      <right style="medium"/>
      <top style="double"/>
      <bottom style="thin"/>
      <diagonal/>
    </border>
    <border diagonalUp="false" diagonalDown="false">
      <left style="thin"/>
      <right style="medium"/>
      <top style="thin"/>
      <bottom style="thin"/>
      <diagonal/>
    </border>
    <border diagonalUp="false" diagonalDown="false">
      <left style="thin"/>
      <right style="medium"/>
      <top style="thin"/>
      <bottom style="double"/>
      <diagonal/>
    </border>
    <border diagonalUp="false" diagonalDown="false">
      <left style="thin"/>
      <right style="double"/>
      <top style="thin"/>
      <bottom/>
      <diagonal/>
    </border>
    <border diagonalUp="false" diagonalDown="false">
      <left style="thin"/>
      <right/>
      <top style="double"/>
      <bottom/>
      <diagonal/>
    </border>
    <border diagonalUp="false" diagonalDown="false">
      <left style="thin"/>
      <right style="double"/>
      <top style="double"/>
      <bottom style="medium"/>
      <diagonal/>
    </border>
    <border diagonalUp="false" diagonalDown="false">
      <left style="medium"/>
      <right style="thin"/>
      <top style="medium"/>
      <bottom style="medium"/>
      <diagonal/>
    </border>
    <border diagonalUp="false" diagonalDown="false">
      <left style="thin"/>
      <right/>
      <top style="medium"/>
      <bottom/>
      <diagonal/>
    </border>
    <border diagonalUp="false" diagonalDown="false">
      <left/>
      <right style="thin"/>
      <top style="medium"/>
      <bottom/>
      <diagonal/>
    </border>
    <border diagonalUp="false" diagonalDown="false">
      <left style="thin"/>
      <right style="thin"/>
      <top style="medium"/>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double"/>
      <right style="medium"/>
      <top style="medium"/>
      <bottom style="medium"/>
      <diagonal/>
    </border>
    <border diagonalUp="false" diagonalDown="false">
      <left/>
      <right style="medium"/>
      <top/>
      <bottom/>
      <diagonal/>
    </border>
    <border diagonalUp="false" diagonalDown="false">
      <left/>
      <right style="medium"/>
      <top style="thin"/>
      <bottom style="thin"/>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right style="thin"/>
      <top/>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medium"/>
      <right style="thin"/>
      <top style="medium"/>
      <bottom style="dotted"/>
      <diagonal/>
    </border>
    <border diagonalUp="false" diagonalDown="false">
      <left style="thin"/>
      <right style="thin"/>
      <top style="medium"/>
      <bottom style="dotted"/>
      <diagonal/>
    </border>
    <border diagonalUp="false" diagonalDown="false">
      <left style="thin"/>
      <right style="medium"/>
      <top style="medium"/>
      <bottom style="dotted"/>
      <diagonal/>
    </border>
    <border diagonalUp="true" diagonalDown="false">
      <left style="double"/>
      <right style="medium"/>
      <top style="medium"/>
      <bottom style="dotted"/>
      <diagonal style="hair"/>
    </border>
    <border diagonalUp="true" diagonalDown="false">
      <left style="medium"/>
      <right style="medium"/>
      <top style="medium"/>
      <bottom style="dotted"/>
      <diagonal style="hair"/>
    </border>
    <border diagonalUp="false" diagonalDown="false">
      <left style="medium"/>
      <right style="medium"/>
      <top style="medium"/>
      <bottom/>
      <diagonal/>
    </border>
    <border diagonalUp="false" diagonalDown="false">
      <left style="thin"/>
      <right/>
      <top style="dotted"/>
      <bottom style="dotted"/>
      <diagonal/>
    </border>
    <border diagonalUp="false" diagonalDown="false">
      <left/>
      <right/>
      <top style="dotted"/>
      <bottom style="dotted"/>
      <diagonal/>
    </border>
    <border diagonalUp="false" diagonalDown="false">
      <left/>
      <right style="medium"/>
      <top style="dotted"/>
      <bottom style="dotted"/>
      <diagonal/>
    </border>
    <border diagonalUp="false" diagonalDown="false">
      <left style="medium"/>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double"/>
      <right style="medium"/>
      <top style="dotted"/>
      <bottom style="dotted"/>
      <diagonal/>
    </border>
    <border diagonalUp="false" diagonalDown="false">
      <left style="medium"/>
      <right style="medium"/>
      <top style="dotted"/>
      <bottom style="dotted"/>
      <diagonal/>
    </border>
    <border diagonalUp="false" diagonalDown="false">
      <left style="medium"/>
      <right style="thin"/>
      <top style="thin"/>
      <bottom/>
      <diagonal/>
    </border>
    <border diagonalUp="false" diagonalDown="false">
      <left/>
      <right style="medium"/>
      <top style="thin"/>
      <bottom/>
      <diagonal/>
    </border>
    <border diagonalUp="false" diagonalDown="false">
      <left style="medium"/>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false" diagonalDown="false">
      <left style="thin"/>
      <right style="double"/>
      <top style="thin"/>
      <bottom style="dotted"/>
      <diagonal/>
    </border>
    <border diagonalUp="true" diagonalDown="false">
      <left style="double"/>
      <right style="medium"/>
      <top style="thin"/>
      <bottom style="dotted"/>
      <diagonal style="hair"/>
    </border>
    <border diagonalUp="true" diagonalDown="false">
      <left style="medium"/>
      <right style="medium"/>
      <top style="thin"/>
      <bottom style="dotted"/>
      <diagonal style="hair"/>
    </border>
    <border diagonalUp="false" diagonalDown="false">
      <left style="medium"/>
      <right style="medium"/>
      <top style="thin"/>
      <bottom/>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medium"/>
      <top style="dotted"/>
      <bottom style="thin"/>
      <diagonal/>
    </border>
    <border diagonalUp="false" diagonalDown="false">
      <left style="double"/>
      <right style="medium"/>
      <top style="dotted"/>
      <bottom style="thin"/>
      <diagonal/>
    </border>
    <border diagonalUp="false" diagonalDown="false">
      <left style="medium"/>
      <right style="medium"/>
      <top style="dotted"/>
      <bottom style="thin"/>
      <diagonal/>
    </border>
    <border diagonalUp="false" diagonalDown="false">
      <left style="thin"/>
      <right/>
      <top style="dotted"/>
      <bottom style="medium"/>
      <diagonal/>
    </border>
    <border diagonalUp="false" diagonalDown="false">
      <left/>
      <right/>
      <top style="dotted"/>
      <bottom style="medium"/>
      <diagonal/>
    </border>
    <border diagonalUp="false" diagonalDown="false">
      <left/>
      <right style="medium"/>
      <top style="dotted"/>
      <bottom style="medium"/>
      <diagonal/>
    </border>
    <border diagonalUp="false" diagonalDown="false">
      <left style="medium"/>
      <right style="thin"/>
      <top style="dotted"/>
      <bottom style="medium"/>
      <diagonal/>
    </border>
    <border diagonalUp="false" diagonalDown="false">
      <left style="thin"/>
      <right style="thin"/>
      <top style="dotted"/>
      <bottom style="medium"/>
      <diagonal/>
    </border>
    <border diagonalUp="false" diagonalDown="false">
      <left style="thin"/>
      <right style="medium"/>
      <top style="dotted"/>
      <bottom style="medium"/>
      <diagonal/>
    </border>
    <border diagonalUp="false" diagonalDown="false">
      <left style="double"/>
      <right style="medium"/>
      <top style="dotted"/>
      <bottom style="medium"/>
      <diagonal/>
    </border>
    <border diagonalUp="false" diagonalDown="false">
      <left style="medium"/>
      <right style="medium"/>
      <top style="dotted"/>
      <bottom style="medium"/>
      <diagonal/>
    </border>
    <border diagonalUp="false" diagonalDown="false">
      <left style="thin"/>
      <right/>
      <top style="thin"/>
      <bottom style="dotted"/>
      <diagonal/>
    </border>
    <border diagonalUp="false" diagonalDown="false">
      <left/>
      <right/>
      <top style="thin"/>
      <bottom style="dotted"/>
      <diagonal/>
    </border>
    <border diagonalUp="false" diagonalDown="false">
      <left/>
      <right style="medium"/>
      <top style="thin"/>
      <bottom style="dotted"/>
      <diagonal/>
    </border>
    <border diagonalUp="false" diagonalDown="false">
      <left style="thin"/>
      <right style="double"/>
      <top style="dotted"/>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double"/>
      <bottom style="thin"/>
      <diagonal/>
    </border>
  </borders>
  <cellStyleXfs count="38">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6"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cellStyleXfs>
  <cellXfs count="1044">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35" applyFont="true" applyBorder="false" applyAlignment="true" applyProtection="false">
      <alignment horizontal="general" vertical="center" textRotation="0" wrapText="false" indent="0" shrinkToFit="false"/>
      <protection locked="true" hidden="false"/>
    </xf>
    <xf numFmtId="165" fontId="7" fillId="0" borderId="0" xfId="35" applyFont="true" applyBorder="false" applyAlignment="true" applyProtection="false">
      <alignment horizontal="center" vertical="center" textRotation="0" wrapText="false" indent="0" shrinkToFit="false"/>
      <protection locked="true" hidden="false"/>
    </xf>
    <xf numFmtId="165" fontId="7" fillId="0" borderId="0" xfId="35" applyFont="true" applyBorder="false" applyAlignment="true" applyProtection="false">
      <alignment horizontal="left" vertical="center" textRotation="0" wrapText="false" indent="0" shrinkToFit="false"/>
      <protection locked="true" hidden="false"/>
    </xf>
    <xf numFmtId="165" fontId="7" fillId="0" borderId="0" xfId="35" applyFont="true" applyBorder="false" applyAlignment="true" applyProtection="false">
      <alignment horizontal="general" vertical="center" textRotation="0" wrapText="true" indent="0" shrinkToFit="false"/>
      <protection locked="true" hidden="false"/>
    </xf>
    <xf numFmtId="165" fontId="8" fillId="0" borderId="0" xfId="35" applyFont="true" applyBorder="true" applyAlignment="true" applyProtection="false">
      <alignment horizontal="center" vertical="center" textRotation="0" wrapText="true" indent="0" shrinkToFit="false"/>
      <protection locked="true" hidden="false"/>
    </xf>
    <xf numFmtId="165" fontId="8" fillId="0" borderId="0" xfId="35" applyFont="true" applyBorder="false" applyAlignment="true" applyProtection="false">
      <alignment horizontal="center" vertical="center" textRotation="0" wrapText="true" indent="0" shrinkToFit="false"/>
      <protection locked="true" hidden="false"/>
    </xf>
    <xf numFmtId="165" fontId="8" fillId="0" borderId="0" xfId="35" applyFont="true" applyBorder="false" applyAlignment="true" applyProtection="false">
      <alignment horizontal="center" vertical="center" textRotation="0" wrapText="false" indent="0" shrinkToFit="false"/>
      <protection locked="true" hidden="false"/>
    </xf>
    <xf numFmtId="165" fontId="7" fillId="0" borderId="0" xfId="27" applyFont="true" applyBorder="false" applyAlignment="true" applyProtection="false">
      <alignment horizontal="general" vertical="center" textRotation="0" wrapText="false" indent="0" shrinkToFit="false"/>
      <protection locked="true" hidden="false"/>
    </xf>
    <xf numFmtId="165" fontId="7" fillId="2" borderId="1" xfId="37" applyFont="true" applyBorder="true" applyAlignment="true" applyProtection="false">
      <alignment horizontal="center" vertical="center" textRotation="0" wrapText="false" indent="0" shrinkToFit="false"/>
      <protection locked="true" hidden="false"/>
    </xf>
    <xf numFmtId="165" fontId="9" fillId="2" borderId="2" xfId="37" applyFont="true" applyBorder="true" applyAlignment="true" applyProtection="false">
      <alignment horizontal="center" vertical="center" textRotation="0" wrapText="true" indent="0" shrinkToFit="false"/>
      <protection locked="true" hidden="false"/>
    </xf>
    <xf numFmtId="165" fontId="7" fillId="2" borderId="1" xfId="37" applyFont="true" applyBorder="true" applyAlignment="true" applyProtection="false">
      <alignment horizontal="center" vertical="center" textRotation="0" wrapText="true" indent="0" shrinkToFit="false"/>
      <protection locked="true" hidden="false"/>
    </xf>
    <xf numFmtId="165" fontId="7" fillId="0" borderId="0" xfId="37" applyFont="true" applyBorder="false" applyAlignment="true" applyProtection="false">
      <alignment horizontal="general" vertical="center" textRotation="0" wrapText="false" indent="0" shrinkToFit="false"/>
      <protection locked="true" hidden="false"/>
    </xf>
    <xf numFmtId="165" fontId="7" fillId="0" borderId="3" xfId="37" applyFont="true" applyBorder="true" applyAlignment="true" applyProtection="false">
      <alignment horizontal="center" vertical="center" textRotation="0" wrapText="true" indent="0" shrinkToFit="false"/>
      <protection locked="true" hidden="false"/>
    </xf>
    <xf numFmtId="165" fontId="7" fillId="0" borderId="4" xfId="37" applyFont="true" applyBorder="true" applyAlignment="true" applyProtection="false">
      <alignment horizontal="center" vertical="center" textRotation="0" wrapText="false" indent="0" shrinkToFit="false"/>
      <protection locked="true" hidden="false"/>
    </xf>
    <xf numFmtId="165" fontId="7" fillId="0" borderId="5" xfId="37" applyFont="true" applyBorder="true" applyAlignment="true" applyProtection="false">
      <alignment horizontal="center" vertical="center" textRotation="0" wrapText="false" indent="0" shrinkToFit="false"/>
      <protection locked="true" hidden="false"/>
    </xf>
    <xf numFmtId="165" fontId="7" fillId="0" borderId="6" xfId="37" applyFont="true" applyBorder="true" applyAlignment="true" applyProtection="false">
      <alignment horizontal="center" vertical="center" textRotation="0" wrapText="false" indent="0" shrinkToFit="false"/>
      <protection locked="true" hidden="false"/>
    </xf>
    <xf numFmtId="165" fontId="7" fillId="0" borderId="7" xfId="37" applyFont="true" applyBorder="true" applyAlignment="true" applyProtection="false">
      <alignment horizontal="left" vertical="center" textRotation="0" wrapText="false" indent="0" shrinkToFit="false"/>
      <protection locked="true" hidden="false"/>
    </xf>
    <xf numFmtId="165" fontId="7" fillId="0" borderId="4" xfId="37" applyFont="true" applyBorder="true" applyAlignment="true" applyProtection="false">
      <alignment horizontal="general" vertical="center" textRotation="0" wrapText="true" indent="0" shrinkToFit="false"/>
      <protection locked="true" hidden="false"/>
    </xf>
    <xf numFmtId="165" fontId="7" fillId="0" borderId="5" xfId="37" applyFont="true" applyBorder="true" applyAlignment="true" applyProtection="false">
      <alignment horizontal="left" vertical="center" textRotation="0" wrapText="true" indent="0" shrinkToFit="false"/>
      <protection locked="true" hidden="false"/>
    </xf>
    <xf numFmtId="165" fontId="7" fillId="0" borderId="8" xfId="37" applyFont="true" applyBorder="true" applyAlignment="true" applyProtection="false">
      <alignment horizontal="center" vertical="center" textRotation="0" wrapText="false" indent="0" shrinkToFit="false"/>
      <protection locked="true" hidden="false"/>
    </xf>
    <xf numFmtId="165" fontId="7" fillId="0" borderId="9" xfId="37" applyFont="true" applyBorder="true" applyAlignment="true" applyProtection="false">
      <alignment horizontal="center" vertical="center" textRotation="0" wrapText="false" indent="0" shrinkToFit="false"/>
      <protection locked="true" hidden="false"/>
    </xf>
    <xf numFmtId="165" fontId="7" fillId="0" borderId="5" xfId="37" applyFont="true" applyBorder="true" applyAlignment="true" applyProtection="false">
      <alignment horizontal="left" vertical="center" textRotation="0" wrapText="false" indent="0" shrinkToFit="false"/>
      <protection locked="true" hidden="false"/>
    </xf>
    <xf numFmtId="165" fontId="7" fillId="0" borderId="10" xfId="37" applyFont="true" applyBorder="true" applyAlignment="true" applyProtection="false">
      <alignment horizontal="general" vertical="center" textRotation="0" wrapText="false" indent="0" shrinkToFit="false"/>
      <protection locked="true" hidden="false"/>
    </xf>
    <xf numFmtId="165" fontId="7" fillId="0" borderId="11" xfId="37" applyFont="true" applyBorder="true" applyAlignment="true" applyProtection="false">
      <alignment horizontal="left" vertical="center" textRotation="0" wrapText="true" indent="0" shrinkToFit="false"/>
      <protection locked="true" hidden="false"/>
    </xf>
    <xf numFmtId="165" fontId="10" fillId="0" borderId="12" xfId="35" applyFont="true" applyBorder="true" applyAlignment="true" applyProtection="false">
      <alignment horizontal="center" vertical="center" textRotation="0" wrapText="false" indent="0" shrinkToFit="false"/>
      <protection locked="true" hidden="false"/>
    </xf>
    <xf numFmtId="165" fontId="10" fillId="0" borderId="13" xfId="35" applyFont="true" applyBorder="true" applyAlignment="true" applyProtection="false">
      <alignment horizontal="left" vertical="center" textRotation="0" wrapText="false" indent="0" shrinkToFit="false"/>
      <protection locked="true" hidden="false"/>
    </xf>
    <xf numFmtId="165" fontId="10" fillId="0" borderId="14" xfId="35" applyFont="true" applyBorder="true" applyAlignment="true" applyProtection="false">
      <alignment horizontal="center" vertical="center" textRotation="0" wrapText="false" indent="0" shrinkToFit="false"/>
      <protection locked="true" hidden="false"/>
    </xf>
    <xf numFmtId="165" fontId="10" fillId="0" borderId="15" xfId="35" applyFont="true" applyBorder="true" applyAlignment="true" applyProtection="false">
      <alignment horizontal="center" vertical="center" textRotation="0" wrapText="false" indent="0" shrinkToFit="false"/>
      <protection locked="true" hidden="false"/>
    </xf>
    <xf numFmtId="165" fontId="7" fillId="0" borderId="15" xfId="35" applyFont="true" applyBorder="true" applyAlignment="true" applyProtection="false">
      <alignment horizontal="center" vertical="center" textRotation="0" wrapText="false" indent="0" shrinkToFit="false"/>
      <protection locked="true" hidden="false"/>
    </xf>
    <xf numFmtId="165" fontId="7" fillId="0" borderId="16" xfId="35" applyFont="true" applyBorder="true" applyAlignment="true" applyProtection="false">
      <alignment horizontal="left" vertical="center" textRotation="0" wrapText="true" indent="0" shrinkToFit="false"/>
      <protection locked="true" hidden="false"/>
    </xf>
    <xf numFmtId="165" fontId="7" fillId="0" borderId="11" xfId="35" applyFont="true" applyBorder="true" applyAlignment="true" applyProtection="false">
      <alignment horizontal="general" vertical="center" textRotation="0" wrapText="true" indent="0" shrinkToFit="false"/>
      <protection locked="true" hidden="false"/>
    </xf>
    <xf numFmtId="165" fontId="11" fillId="0" borderId="14" xfId="35" applyFont="true" applyBorder="true" applyAlignment="true" applyProtection="false">
      <alignment horizontal="left" vertical="center" textRotation="0" wrapText="true" indent="0" shrinkToFit="false"/>
      <protection locked="true" hidden="false"/>
    </xf>
    <xf numFmtId="165" fontId="12" fillId="0" borderId="9" xfId="31" applyFont="true" applyBorder="true" applyAlignment="true" applyProtection="false">
      <alignment horizontal="left" vertical="center" textRotation="0" wrapText="true" indent="0" shrinkToFit="false"/>
      <protection locked="true" hidden="false"/>
    </xf>
    <xf numFmtId="165" fontId="13" fillId="0" borderId="8" xfId="31" applyFont="true" applyBorder="true" applyAlignment="true" applyProtection="false">
      <alignment horizontal="general" vertical="center" textRotation="0" wrapText="true" indent="0" shrinkToFit="false"/>
      <protection locked="true" hidden="false"/>
    </xf>
    <xf numFmtId="165" fontId="11" fillId="0" borderId="11" xfId="35" applyFont="true" applyBorder="true" applyAlignment="true" applyProtection="false">
      <alignment horizontal="general" vertical="center" textRotation="0" wrapText="true" indent="0" shrinkToFit="false"/>
      <protection locked="true" hidden="false"/>
    </xf>
    <xf numFmtId="165" fontId="7" fillId="0" borderId="12" xfId="35" applyFont="true" applyBorder="true" applyAlignment="true" applyProtection="false">
      <alignment horizontal="center" vertical="center" textRotation="0" wrapText="false" indent="0" shrinkToFit="false"/>
      <protection locked="true" hidden="false"/>
    </xf>
    <xf numFmtId="165" fontId="7" fillId="0" borderId="11" xfId="35" applyFont="true" applyBorder="true" applyAlignment="true" applyProtection="false">
      <alignment horizontal="left" vertical="center" textRotation="0" wrapText="true" indent="0" shrinkToFit="false"/>
      <protection locked="true" hidden="false"/>
    </xf>
    <xf numFmtId="165" fontId="7" fillId="0" borderId="8" xfId="35" applyFont="true" applyBorder="true" applyAlignment="true" applyProtection="false">
      <alignment horizontal="center" vertical="center" textRotation="0" wrapText="true" indent="0" shrinkToFit="false"/>
      <protection locked="true" hidden="false"/>
    </xf>
    <xf numFmtId="165" fontId="7" fillId="0" borderId="4" xfId="35" applyFont="true" applyBorder="true" applyAlignment="true" applyProtection="false">
      <alignment horizontal="center" vertical="center" textRotation="0" wrapText="true" indent="0" shrinkToFit="false"/>
      <protection locked="true" hidden="false"/>
    </xf>
    <xf numFmtId="165" fontId="7" fillId="0" borderId="6" xfId="35" applyFont="true" applyBorder="true" applyAlignment="true" applyProtection="false">
      <alignment horizontal="center" vertical="center" textRotation="0" wrapText="false" indent="0" shrinkToFit="false"/>
      <protection locked="true" hidden="false"/>
    </xf>
    <xf numFmtId="165" fontId="7" fillId="0" borderId="5" xfId="35" applyFont="true" applyBorder="true" applyAlignment="true" applyProtection="false">
      <alignment horizontal="general" vertical="center" textRotation="0" wrapText="true" indent="0" shrinkToFit="false"/>
      <protection locked="true" hidden="false"/>
    </xf>
    <xf numFmtId="165" fontId="7" fillId="0" borderId="4" xfId="35" applyFont="true" applyBorder="true" applyAlignment="true" applyProtection="false">
      <alignment horizontal="left" vertical="center" textRotation="0" wrapText="true" indent="0" shrinkToFit="false"/>
      <protection locked="true" hidden="false"/>
    </xf>
    <xf numFmtId="165" fontId="7" fillId="0" borderId="17" xfId="35" applyFont="true" applyBorder="true" applyAlignment="true" applyProtection="false">
      <alignment horizontal="center" vertical="center" textRotation="0" wrapText="true" indent="0" shrinkToFit="false"/>
      <protection locked="true" hidden="false"/>
    </xf>
    <xf numFmtId="165" fontId="7" fillId="0" borderId="8" xfId="35" applyFont="true" applyBorder="true" applyAlignment="true" applyProtection="false">
      <alignment horizontal="left" vertical="center" textRotation="0" wrapText="true" indent="0" shrinkToFit="false"/>
      <protection locked="true" hidden="false"/>
    </xf>
    <xf numFmtId="165" fontId="7" fillId="0" borderId="18" xfId="35" applyFont="true" applyBorder="true" applyAlignment="true" applyProtection="false">
      <alignment horizontal="center" vertical="center" textRotation="0" wrapText="false" indent="0" shrinkToFit="false"/>
      <protection locked="true" hidden="false"/>
    </xf>
    <xf numFmtId="165" fontId="7" fillId="0" borderId="12" xfId="37" applyFont="true" applyBorder="true" applyAlignment="true" applyProtection="false">
      <alignment horizontal="general" vertical="center" textRotation="0" wrapText="false" indent="0" shrinkToFit="false"/>
      <protection locked="true" hidden="false"/>
    </xf>
    <xf numFmtId="165" fontId="7" fillId="0" borderId="6" xfId="27" applyFont="true" applyBorder="true" applyAlignment="true" applyProtection="false">
      <alignment horizontal="center" vertical="center" textRotation="0" wrapText="false" indent="0" shrinkToFit="false"/>
      <protection locked="true" hidden="false"/>
    </xf>
    <xf numFmtId="165" fontId="7" fillId="0" borderId="5" xfId="27" applyFont="true" applyBorder="true" applyAlignment="true" applyProtection="false">
      <alignment horizontal="left" vertical="center" textRotation="0" wrapText="true" indent="0" shrinkToFit="false"/>
      <protection locked="true" hidden="false"/>
    </xf>
    <xf numFmtId="165" fontId="7" fillId="0" borderId="4" xfId="27" applyFont="true" applyBorder="true" applyAlignment="true" applyProtection="false">
      <alignment horizontal="general" vertical="center" textRotation="0" wrapText="true" indent="0" shrinkToFit="false"/>
      <protection locked="true" hidden="false"/>
    </xf>
    <xf numFmtId="165" fontId="7" fillId="0" borderId="18" xfId="27" applyFont="true" applyBorder="true" applyAlignment="true" applyProtection="false">
      <alignment horizontal="center" vertical="center" textRotation="0" wrapText="false" indent="0" shrinkToFit="false"/>
      <protection locked="true" hidden="false"/>
    </xf>
    <xf numFmtId="165" fontId="7" fillId="0" borderId="9" xfId="27" applyFont="true" applyBorder="true" applyAlignment="true" applyProtection="false">
      <alignment horizontal="left" vertical="center" textRotation="0" wrapText="true" indent="0" shrinkToFit="false"/>
      <protection locked="true" hidden="false"/>
    </xf>
    <xf numFmtId="165" fontId="7" fillId="0" borderId="8" xfId="27" applyFont="true" applyBorder="true" applyAlignment="true" applyProtection="false">
      <alignment horizontal="general" vertical="center" textRotation="0" wrapText="true" indent="0" shrinkToFit="false"/>
      <protection locked="true" hidden="false"/>
    </xf>
    <xf numFmtId="165" fontId="7" fillId="0" borderId="11" xfId="35" applyFont="true" applyBorder="true" applyAlignment="true" applyProtection="false">
      <alignment horizontal="center" vertical="center" textRotation="0" wrapText="true" indent="0" shrinkToFit="false"/>
      <protection locked="true" hidden="false"/>
    </xf>
    <xf numFmtId="165" fontId="7" fillId="0" borderId="12" xfId="35" applyFont="true" applyBorder="true" applyAlignment="true" applyProtection="false">
      <alignment horizontal="general" vertical="center" textRotation="0" wrapText="false" indent="0" shrinkToFit="false"/>
      <protection locked="true" hidden="false"/>
    </xf>
    <xf numFmtId="165" fontId="7" fillId="0" borderId="4" xfId="27" applyFont="true" applyBorder="true" applyAlignment="true" applyProtection="false">
      <alignment horizontal="center" vertical="center" textRotation="0" wrapText="true" indent="0" shrinkToFit="false"/>
      <protection locked="true" hidden="false"/>
    </xf>
    <xf numFmtId="165" fontId="7" fillId="0" borderId="19" xfId="35" applyFont="true" applyBorder="true" applyAlignment="true" applyProtection="false">
      <alignment horizontal="center" vertical="center" textRotation="0" wrapText="true" indent="0" shrinkToFit="false"/>
      <protection locked="true" hidden="false"/>
    </xf>
    <xf numFmtId="165" fontId="7" fillId="0" borderId="5" xfId="35" applyFont="true" applyBorder="true" applyAlignment="true" applyProtection="false">
      <alignment horizontal="left" vertical="center" textRotation="0" wrapText="true" indent="0" shrinkToFit="false"/>
      <protection locked="true" hidden="false"/>
    </xf>
    <xf numFmtId="165" fontId="7" fillId="0" borderId="4" xfId="35" applyFont="true" applyBorder="true" applyAlignment="true" applyProtection="false">
      <alignment horizontal="general" vertical="center" textRotation="0" wrapText="true" indent="0" shrinkToFit="false"/>
      <protection locked="true" hidden="false"/>
    </xf>
    <xf numFmtId="165" fontId="7" fillId="0" borderId="14" xfId="35" applyFont="true" applyBorder="true" applyAlignment="true" applyProtection="false">
      <alignment horizontal="center" vertical="center" textRotation="0" wrapText="true" indent="0" shrinkToFit="false"/>
      <protection locked="true" hidden="false"/>
    </xf>
    <xf numFmtId="165" fontId="7" fillId="3" borderId="4" xfId="27" applyFont="true" applyBorder="true" applyAlignment="true" applyProtection="false">
      <alignment horizontal="general" vertical="center" textRotation="0" wrapText="true" indent="0" shrinkToFit="false"/>
      <protection locked="true" hidden="false"/>
    </xf>
    <xf numFmtId="165" fontId="7" fillId="0" borderId="5" xfId="35" applyFont="true" applyBorder="true" applyAlignment="true" applyProtection="false">
      <alignment horizontal="center" vertical="center" textRotation="0" wrapText="true" indent="0" shrinkToFit="false"/>
      <protection locked="true" hidden="false"/>
    </xf>
    <xf numFmtId="165" fontId="7" fillId="0" borderId="20" xfId="27" applyFont="true" applyBorder="true" applyAlignment="true" applyProtection="false">
      <alignment horizontal="center" vertical="center" textRotation="0" wrapText="true" indent="0" shrinkToFit="false"/>
      <protection locked="true" hidden="false"/>
    </xf>
    <xf numFmtId="165" fontId="7" fillId="0" borderId="21" xfId="27" applyFont="true" applyBorder="true" applyAlignment="true" applyProtection="false">
      <alignment horizontal="center" vertical="center" textRotation="0" wrapText="false" indent="0" shrinkToFit="false"/>
      <protection locked="true" hidden="false"/>
    </xf>
    <xf numFmtId="165" fontId="7" fillId="0" borderId="7" xfId="37" applyFont="true" applyBorder="true" applyAlignment="true" applyProtection="false">
      <alignment horizontal="left" vertical="center" textRotation="0" wrapText="true" indent="0" shrinkToFit="false"/>
      <protection locked="true" hidden="false"/>
    </xf>
    <xf numFmtId="165" fontId="7" fillId="3" borderId="20" xfId="37" applyFont="true" applyBorder="true" applyAlignment="true" applyProtection="false">
      <alignment horizontal="general" vertical="center" textRotation="0" wrapText="true" indent="0" shrinkToFit="false"/>
      <protection locked="true" hidden="false"/>
    </xf>
    <xf numFmtId="165" fontId="7" fillId="0" borderId="20" xfId="37" applyFont="true" applyBorder="true" applyAlignment="true" applyProtection="false">
      <alignment horizontal="general" vertical="center" textRotation="0" wrapText="true" indent="0" shrinkToFit="false"/>
      <protection locked="true" hidden="false"/>
    </xf>
    <xf numFmtId="165" fontId="10" fillId="0" borderId="11" xfId="35" applyFont="true" applyBorder="true" applyAlignment="true" applyProtection="false">
      <alignment horizontal="left" vertical="center" textRotation="0" wrapText="false" indent="0" shrinkToFit="false"/>
      <protection locked="true" hidden="false"/>
    </xf>
    <xf numFmtId="165" fontId="10" fillId="0" borderId="4" xfId="35" applyFont="true" applyBorder="true" applyAlignment="true" applyProtection="false">
      <alignment horizontal="center" vertical="center" textRotation="0" wrapText="false" indent="0" shrinkToFit="false"/>
      <protection locked="true" hidden="false"/>
    </xf>
    <xf numFmtId="165" fontId="10" fillId="0" borderId="8" xfId="35" applyFont="true" applyBorder="true" applyAlignment="true" applyProtection="false">
      <alignment horizontal="center" vertical="center" textRotation="0" wrapText="false" indent="0" shrinkToFit="false"/>
      <protection locked="true" hidden="false"/>
    </xf>
    <xf numFmtId="165" fontId="7" fillId="0" borderId="14" xfId="35" applyFont="true" applyBorder="true" applyAlignment="true" applyProtection="false">
      <alignment horizontal="center" vertical="center" textRotation="0" wrapText="false" indent="0" shrinkToFit="false"/>
      <protection locked="true" hidden="false"/>
    </xf>
    <xf numFmtId="165" fontId="7" fillId="0" borderId="22" xfId="35" applyFont="true" applyBorder="true" applyAlignment="true" applyProtection="false">
      <alignment horizontal="center" vertical="center" textRotation="0" wrapText="false" indent="0" shrinkToFit="false"/>
      <protection locked="true" hidden="false"/>
    </xf>
    <xf numFmtId="165" fontId="7" fillId="0" borderId="23" xfId="35" applyFont="true" applyBorder="true" applyAlignment="true" applyProtection="false">
      <alignment horizontal="left" vertical="center" textRotation="0" wrapText="true" indent="0" shrinkToFit="false"/>
      <protection locked="true" hidden="false"/>
    </xf>
    <xf numFmtId="165" fontId="7" fillId="0" borderId="24" xfId="35" applyFont="true" applyBorder="true" applyAlignment="true" applyProtection="false">
      <alignment horizontal="center" vertical="center" textRotation="0" wrapText="true" indent="0" shrinkToFit="false"/>
      <protection locked="true" hidden="false"/>
    </xf>
    <xf numFmtId="165" fontId="7" fillId="0" borderId="25" xfId="35" applyFont="true" applyBorder="true" applyAlignment="true" applyProtection="false">
      <alignment horizontal="center" vertical="center" textRotation="0" wrapText="true" indent="0" shrinkToFit="false"/>
      <protection locked="true" hidden="false"/>
    </xf>
    <xf numFmtId="165" fontId="7" fillId="0" borderId="26" xfId="35" applyFont="true" applyBorder="true" applyAlignment="true" applyProtection="false">
      <alignment horizontal="center" vertical="center" textRotation="0" wrapText="false" indent="0" shrinkToFit="false"/>
      <protection locked="true" hidden="false"/>
    </xf>
    <xf numFmtId="165" fontId="7" fillId="0" borderId="27" xfId="35" applyFont="true" applyBorder="true" applyAlignment="true" applyProtection="false">
      <alignment horizontal="general" vertical="center" textRotation="0" wrapText="true" indent="0" shrinkToFit="false"/>
      <protection locked="true" hidden="false"/>
    </xf>
    <xf numFmtId="165" fontId="7" fillId="0" borderId="24" xfId="35" applyFont="true" applyBorder="true" applyAlignment="true" applyProtection="false">
      <alignment horizontal="left" vertical="center" textRotation="0" wrapText="true" indent="0" shrinkToFit="false"/>
      <protection locked="true" hidden="false"/>
    </xf>
    <xf numFmtId="165" fontId="7" fillId="0" borderId="28" xfId="35" applyFont="true" applyBorder="true" applyAlignment="true" applyProtection="false">
      <alignment horizontal="center" vertical="center" textRotation="0" wrapText="false" indent="0" shrinkToFit="false"/>
      <protection locked="true" hidden="false"/>
    </xf>
    <xf numFmtId="165" fontId="14" fillId="0" borderId="29" xfId="27" applyFont="true" applyBorder="true" applyAlignment="true" applyProtection="false">
      <alignment horizontal="left" vertical="center" textRotation="0" wrapText="true" indent="0" shrinkToFit="false"/>
      <protection locked="true" hidden="false"/>
    </xf>
    <xf numFmtId="165" fontId="7" fillId="0" borderId="1" xfId="35" applyFont="true" applyBorder="true" applyAlignment="true" applyProtection="false">
      <alignment horizontal="center" vertical="center" textRotation="0" wrapText="true" indent="0" shrinkToFit="false"/>
      <protection locked="true" hidden="false"/>
    </xf>
    <xf numFmtId="165" fontId="7" fillId="0" borderId="30" xfId="35" applyFont="true" applyBorder="true" applyAlignment="true" applyProtection="false">
      <alignment horizontal="center" vertical="center" textRotation="0" wrapText="false" indent="0" shrinkToFit="false"/>
      <protection locked="true" hidden="false"/>
    </xf>
    <xf numFmtId="165" fontId="7" fillId="0" borderId="31" xfId="35" applyFont="true" applyBorder="true" applyAlignment="true" applyProtection="false">
      <alignment horizontal="left" vertical="center" textRotation="0" wrapText="true" indent="0" shrinkToFit="false"/>
      <protection locked="true" hidden="false"/>
    </xf>
    <xf numFmtId="165" fontId="7" fillId="0" borderId="28" xfId="35" applyFont="true" applyBorder="true" applyAlignment="true" applyProtection="false">
      <alignment horizontal="center" vertical="center" textRotation="0" wrapText="true" indent="0" shrinkToFit="false"/>
      <protection locked="true" hidden="false"/>
    </xf>
    <xf numFmtId="165" fontId="15" fillId="0" borderId="0" xfId="25" applyFont="true" applyBorder="false" applyAlignment="false" applyProtection="false">
      <alignment horizontal="general" vertical="bottom" textRotation="0" wrapText="false" indent="0" shrinkToFit="false"/>
      <protection locked="true" hidden="false"/>
    </xf>
    <xf numFmtId="165" fontId="15" fillId="0" borderId="0" xfId="25" applyFont="true" applyBorder="false" applyAlignment="true" applyProtection="false">
      <alignment horizontal="left" vertical="bottom" textRotation="0" wrapText="false" indent="0" shrinkToFit="false"/>
      <protection locked="true" hidden="false"/>
    </xf>
    <xf numFmtId="165" fontId="15" fillId="0" borderId="0" xfId="25" applyFont="true" applyBorder="false" applyAlignment="true" applyProtection="false">
      <alignment horizontal="general" vertical="center" textRotation="0" wrapText="false" indent="0" shrinkToFit="false"/>
      <protection locked="true" hidden="false"/>
    </xf>
    <xf numFmtId="165" fontId="15" fillId="0" borderId="0" xfId="25" applyFont="true" applyBorder="fals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false">
      <alignment horizontal="center" vertical="center" textRotation="0" wrapText="true" indent="0" shrinkToFit="false"/>
      <protection locked="true" hidden="false"/>
    </xf>
    <xf numFmtId="165" fontId="15" fillId="0" borderId="1" xfId="25" applyFont="true" applyBorder="true" applyAlignment="true" applyProtection="false">
      <alignment horizontal="center" vertical="center" textRotation="0" wrapText="false" indent="0" shrinkToFit="false"/>
      <protection locked="true" hidden="false"/>
    </xf>
    <xf numFmtId="165" fontId="15" fillId="0" borderId="0" xfId="25" applyFont="true" applyBorder="false" applyAlignment="true" applyProtection="false">
      <alignment horizontal="justify" vertical="center" textRotation="0" wrapText="true" indent="0" shrinkToFit="false"/>
      <protection locked="true" hidden="false"/>
    </xf>
    <xf numFmtId="165" fontId="15" fillId="0" borderId="0" xfId="25" applyFont="true" applyBorder="false" applyAlignment="true" applyProtection="false">
      <alignment horizontal="left" vertical="center" textRotation="0" wrapText="true" indent="0" shrinkToFit="false"/>
      <protection locked="true" hidden="false"/>
    </xf>
    <xf numFmtId="165" fontId="15" fillId="0" borderId="0" xfId="25" applyFont="true" applyBorder="true" applyAlignment="true" applyProtection="false">
      <alignment horizontal="center" vertical="center" textRotation="0" wrapText="false" indent="0" shrinkToFit="false"/>
      <protection locked="true" hidden="false"/>
    </xf>
    <xf numFmtId="165" fontId="15" fillId="0" borderId="0" xfId="25" applyFont="true" applyBorder="false" applyAlignment="true" applyProtection="false">
      <alignment horizontal="right" vertical="center" textRotation="0" wrapText="false" indent="0" shrinkToFit="false"/>
      <protection locked="true" hidden="false"/>
    </xf>
    <xf numFmtId="165" fontId="15" fillId="0" borderId="0" xfId="25" applyFont="true" applyBorder="false" applyAlignment="true" applyProtection="false">
      <alignment horizontal="center" vertical="center" textRotation="0" wrapText="false" indent="0" shrinkToFit="false"/>
      <protection locked="true" hidden="false"/>
    </xf>
    <xf numFmtId="165" fontId="15" fillId="0" borderId="0" xfId="25" applyFont="true" applyBorder="tru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false">
      <alignment horizontal="center" vertical="center" textRotation="255" wrapText="true" indent="0" shrinkToFit="false"/>
      <protection locked="true" hidden="false"/>
    </xf>
    <xf numFmtId="165" fontId="15" fillId="0" borderId="3" xfId="25" applyFont="true" applyBorder="true" applyAlignment="true" applyProtection="false">
      <alignment horizontal="left" vertical="center" textRotation="0" wrapText="true" indent="0" shrinkToFit="false"/>
      <protection locked="true" hidden="false"/>
    </xf>
    <xf numFmtId="165" fontId="15" fillId="0" borderId="32" xfId="25" applyFont="true" applyBorder="true" applyAlignment="true" applyProtection="false">
      <alignment horizontal="left" vertical="center" textRotation="0" wrapText="false" indent="0" shrinkToFit="false"/>
      <protection locked="true" hidden="false"/>
    </xf>
    <xf numFmtId="165" fontId="15" fillId="0" borderId="33" xfId="25" applyFont="true" applyBorder="true" applyAlignment="true" applyProtection="false">
      <alignment horizontal="left" vertical="center" textRotation="0" wrapText="true" indent="0" shrinkToFit="false"/>
      <protection locked="true" hidden="false"/>
    </xf>
    <xf numFmtId="165" fontId="15" fillId="0" borderId="34" xfId="25" applyFont="true" applyBorder="tru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false">
      <alignment horizontal="left" vertical="center" textRotation="0" wrapText="true" indent="0" shrinkToFit="false"/>
      <protection locked="true" hidden="false"/>
    </xf>
    <xf numFmtId="165" fontId="15" fillId="0" borderId="28" xfId="25" applyFont="true" applyBorder="true" applyAlignment="true" applyProtection="false">
      <alignment horizontal="center" vertical="center" textRotation="0" wrapText="true" indent="0" shrinkToFit="false"/>
      <protection locked="true" hidden="false"/>
    </xf>
    <xf numFmtId="165" fontId="15" fillId="0" borderId="28" xfId="25" applyFont="true" applyBorder="true" applyAlignment="true" applyProtection="false">
      <alignment horizontal="general" vertical="center" textRotation="0" wrapText="true" indent="0" shrinkToFit="false"/>
      <protection locked="true" hidden="false"/>
    </xf>
    <xf numFmtId="165" fontId="15" fillId="0" borderId="31" xfId="25" applyFont="true" applyBorder="true" applyAlignment="true" applyProtection="false">
      <alignment horizontal="center" vertical="center" textRotation="0" wrapText="true" indent="0" shrinkToFit="false"/>
      <protection locked="true" hidden="false"/>
    </xf>
    <xf numFmtId="165" fontId="15" fillId="0" borderId="35" xfId="25" applyFont="true" applyBorder="true" applyAlignment="true" applyProtection="false">
      <alignment horizontal="center" vertical="center" textRotation="0" wrapText="true" indent="0" shrinkToFit="false"/>
      <protection locked="true" hidden="false"/>
    </xf>
    <xf numFmtId="165" fontId="15" fillId="0" borderId="0" xfId="25" applyFont="true" applyBorder="false" applyAlignment="true" applyProtection="false">
      <alignment horizontal="general" vertical="center" textRotation="0" wrapText="true" indent="0" shrinkToFit="false"/>
      <protection locked="true" hidden="false"/>
    </xf>
    <xf numFmtId="165" fontId="15" fillId="0" borderId="36" xfId="25" applyFont="true" applyBorder="true" applyAlignment="true" applyProtection="false">
      <alignment horizontal="center" vertical="center" textRotation="0" wrapText="true" indent="0" shrinkToFit="false"/>
      <protection locked="true" hidden="false"/>
    </xf>
    <xf numFmtId="165" fontId="15" fillId="0" borderId="37" xfId="25" applyFont="true" applyBorder="true" applyAlignment="true" applyProtection="false">
      <alignment horizontal="left" vertical="center" textRotation="0" wrapText="true" indent="0" shrinkToFit="false"/>
      <protection locked="true" hidden="false"/>
    </xf>
    <xf numFmtId="165" fontId="15" fillId="0" borderId="3" xfId="25" applyFont="true" applyBorder="true" applyAlignment="true" applyProtection="false">
      <alignment horizontal="center" vertical="center" textRotation="0" wrapText="true" indent="0" shrinkToFit="false"/>
      <protection locked="true" hidden="false"/>
    </xf>
    <xf numFmtId="165" fontId="15" fillId="0" borderId="1" xfId="25" applyFont="true" applyBorder="true" applyAlignment="true" applyProtection="false">
      <alignment horizontal="left" vertical="bottom" textRotation="0" wrapText="false" indent="0" shrinkToFit="true"/>
      <protection locked="true" hidden="false"/>
    </xf>
    <xf numFmtId="165" fontId="15" fillId="0" borderId="1" xfId="25" applyFont="true" applyBorder="true" applyAlignment="true" applyProtection="false">
      <alignment horizontal="center" vertical="bottom" textRotation="0" wrapText="true" indent="0" shrinkToFit="false"/>
      <protection locked="true" hidden="false"/>
    </xf>
    <xf numFmtId="165" fontId="15" fillId="0" borderId="1" xfId="25" applyFont="true" applyBorder="true" applyAlignment="true" applyProtection="false">
      <alignment horizontal="left" vertical="bottom" textRotation="0" wrapText="true" indent="0" shrinkToFit="false"/>
      <protection locked="true" hidden="false"/>
    </xf>
    <xf numFmtId="165" fontId="15" fillId="0" borderId="1" xfId="25" applyFont="true" applyBorder="true" applyAlignment="true" applyProtection="false">
      <alignment horizontal="center" vertical="bottom" textRotation="0" wrapText="false" indent="0" shrinkToFit="false"/>
      <protection locked="true" hidden="false"/>
    </xf>
    <xf numFmtId="165" fontId="15" fillId="0" borderId="29" xfId="25" applyFont="true" applyBorder="true" applyAlignment="true" applyProtection="false">
      <alignment horizontal="center" vertical="bottom" textRotation="0" wrapText="true" indent="0" shrinkToFit="false"/>
      <protection locked="true" hidden="false"/>
    </xf>
    <xf numFmtId="165" fontId="15" fillId="0" borderId="1" xfId="25" applyFont="true" applyBorder="true" applyAlignment="true" applyProtection="false">
      <alignment horizontal="center" vertical="center" textRotation="255" wrapText="false" indent="0" shrinkToFit="true"/>
      <protection locked="true" hidden="false"/>
    </xf>
    <xf numFmtId="165" fontId="16" fillId="0" borderId="1" xfId="25" applyFont="true" applyBorder="true" applyAlignment="true" applyProtection="false">
      <alignment horizontal="left" vertical="center" textRotation="0" wrapText="true" indent="0" shrinkToFit="false"/>
      <protection locked="true" hidden="false"/>
    </xf>
    <xf numFmtId="165" fontId="15" fillId="0" borderId="3" xfId="25" applyFont="true" applyBorder="true" applyAlignment="true" applyProtection="false">
      <alignment horizontal="center" vertical="center" textRotation="255" wrapText="false" indent="0" shrinkToFit="true"/>
      <protection locked="true" hidden="false"/>
    </xf>
    <xf numFmtId="165" fontId="15" fillId="0" borderId="30" xfId="25" applyFont="true" applyBorder="true" applyAlignment="true" applyProtection="false">
      <alignment horizontal="left" vertical="top" textRotation="0" wrapText="true" indent="0" shrinkToFit="false"/>
      <protection locked="true" hidden="false"/>
    </xf>
    <xf numFmtId="165" fontId="15" fillId="0" borderId="38" xfId="25" applyFont="true" applyBorder="true" applyAlignment="true" applyProtection="false">
      <alignment horizontal="center" vertical="bottom" textRotation="0" wrapText="true" indent="0" shrinkToFit="false"/>
      <protection locked="true" hidden="false"/>
    </xf>
    <xf numFmtId="165" fontId="15" fillId="0" borderId="30" xfId="25" applyFont="true" applyBorder="true" applyAlignment="true" applyProtection="false">
      <alignment horizontal="left" vertical="bottom" textRotation="0" wrapText="false" indent="0" shrinkToFit="false"/>
      <protection locked="true" hidden="false"/>
    </xf>
    <xf numFmtId="165" fontId="15" fillId="0" borderId="28" xfId="25" applyFont="true" applyBorder="true" applyAlignment="true" applyProtection="false">
      <alignment horizontal="left" vertical="bottom" textRotation="0" wrapText="false" indent="0" shrinkToFit="false"/>
      <protection locked="true" hidden="false"/>
    </xf>
    <xf numFmtId="165" fontId="15" fillId="0" borderId="31" xfId="25" applyFont="true" applyBorder="true" applyAlignment="true" applyProtection="false">
      <alignment horizontal="left" vertical="bottom" textRotation="0" wrapText="false" indent="0" shrinkToFit="false"/>
      <protection locked="true" hidden="false"/>
    </xf>
    <xf numFmtId="165" fontId="15" fillId="0" borderId="3" xfId="25" applyFont="true" applyBorder="true" applyAlignment="true" applyProtection="false">
      <alignment horizontal="left" vertical="bottom" textRotation="0" wrapText="false" indent="0" shrinkToFit="false"/>
      <protection locked="true" hidden="false"/>
    </xf>
    <xf numFmtId="165" fontId="15" fillId="0" borderId="30" xfId="25" applyFont="true" applyBorder="true" applyAlignment="true" applyProtection="false">
      <alignment horizontal="center" vertical="bottom" textRotation="0" wrapText="false" indent="0" shrinkToFit="false"/>
      <protection locked="true" hidden="false"/>
    </xf>
    <xf numFmtId="165" fontId="15" fillId="0" borderId="3" xfId="25" applyFont="true" applyBorder="true" applyAlignment="true" applyProtection="false">
      <alignment horizontal="center" vertical="bottom" textRotation="0" wrapText="false" indent="0" shrinkToFit="true"/>
      <protection locked="true" hidden="false"/>
    </xf>
    <xf numFmtId="165" fontId="15" fillId="0" borderId="39" xfId="25" applyFont="true" applyBorder="true" applyAlignment="true" applyProtection="false">
      <alignment horizontal="left" vertical="bottom" textRotation="0" wrapText="false" indent="0" shrinkToFit="false"/>
      <protection locked="true" hidden="false"/>
    </xf>
    <xf numFmtId="165" fontId="15" fillId="0" borderId="40" xfId="25" applyFont="true" applyBorder="true" applyAlignment="true" applyProtection="false">
      <alignment horizontal="left" vertical="bottom" textRotation="0" wrapText="false" indent="0" shrinkToFit="false"/>
      <protection locked="true" hidden="false"/>
    </xf>
    <xf numFmtId="165" fontId="15" fillId="0" borderId="41" xfId="25" applyFont="true" applyBorder="true" applyAlignment="true" applyProtection="false">
      <alignment horizontal="left" vertical="bottom" textRotation="0" wrapText="false" indent="0" shrinkToFit="false"/>
      <protection locked="true" hidden="false"/>
    </xf>
    <xf numFmtId="165" fontId="15" fillId="0" borderId="10" xfId="25" applyFont="true" applyBorder="true" applyAlignment="true" applyProtection="false">
      <alignment horizontal="left" vertical="bottom" textRotation="0" wrapText="false" indent="0" shrinkToFit="false"/>
      <protection locked="true" hidden="false"/>
    </xf>
    <xf numFmtId="165" fontId="15" fillId="0" borderId="39" xfId="25" applyFont="true" applyBorder="true" applyAlignment="true" applyProtection="false">
      <alignment horizontal="center" vertical="bottom" textRotation="0" wrapText="false" indent="0" shrinkToFit="true"/>
      <protection locked="true" hidden="false"/>
    </xf>
    <xf numFmtId="165" fontId="15" fillId="0" borderId="33" xfId="25" applyFont="true" applyBorder="true" applyAlignment="true" applyProtection="false">
      <alignment horizontal="center" vertical="bottom" textRotation="0" wrapText="false" indent="0" shrinkToFit="true"/>
      <protection locked="true" hidden="false"/>
    </xf>
    <xf numFmtId="165" fontId="15" fillId="0" borderId="33" xfId="25" applyFont="true" applyBorder="true" applyAlignment="true" applyProtection="false">
      <alignment horizontal="center" vertical="center" textRotation="255" wrapText="true" indent="0" shrinkToFit="false"/>
      <protection locked="true" hidden="false"/>
    </xf>
    <xf numFmtId="165" fontId="15" fillId="0" borderId="2" xfId="25" applyFont="true" applyBorder="true" applyAlignment="true" applyProtection="false">
      <alignment horizontal="center" vertical="center" textRotation="255" wrapText="true" indent="0" shrinkToFit="false"/>
      <protection locked="true" hidden="false"/>
    </xf>
    <xf numFmtId="165" fontId="15" fillId="0" borderId="42" xfId="25" applyFont="true" applyBorder="true" applyAlignment="true" applyProtection="false">
      <alignment horizontal="left" vertical="top" textRotation="0" wrapText="false" indent="0" shrinkToFit="false"/>
      <protection locked="true" hidden="false"/>
    </xf>
    <xf numFmtId="165" fontId="15" fillId="0" borderId="43" xfId="25" applyFont="true" applyBorder="true" applyAlignment="true" applyProtection="false">
      <alignment horizontal="center" vertical="bottom" textRotation="0" wrapText="true" indent="0" shrinkToFit="false"/>
      <protection locked="true" hidden="false"/>
    </xf>
    <xf numFmtId="165" fontId="15" fillId="0" borderId="1" xfId="25" applyFont="true" applyBorder="true" applyAlignment="true" applyProtection="false">
      <alignment horizontal="center" vertical="bottom" textRotation="0" wrapText="false" indent="0" shrinkToFit="true"/>
      <protection locked="true" hidden="false"/>
    </xf>
    <xf numFmtId="165" fontId="16" fillId="0" borderId="2" xfId="25" applyFont="true" applyBorder="true" applyAlignment="true" applyProtection="false">
      <alignment horizontal="center" vertical="center" textRotation="0" wrapText="false" indent="0" shrinkToFit="false"/>
      <protection locked="true" hidden="false"/>
    </xf>
    <xf numFmtId="165" fontId="16" fillId="0" borderId="44" xfId="25" applyFont="true" applyBorder="true" applyAlignment="true" applyProtection="false">
      <alignment horizontal="left" vertical="center" textRotation="0" wrapText="true" indent="0" shrinkToFit="false"/>
      <protection locked="true" hidden="false"/>
    </xf>
    <xf numFmtId="165" fontId="16" fillId="0" borderId="44" xfId="25" applyFont="true" applyBorder="true" applyAlignment="true" applyProtection="false">
      <alignment horizontal="center" vertical="center" textRotation="0" wrapText="false" indent="0" shrinkToFit="false"/>
      <protection locked="true" hidden="false"/>
    </xf>
    <xf numFmtId="165" fontId="16" fillId="0" borderId="29" xfId="25" applyFont="true" applyBorder="true" applyAlignment="true" applyProtection="false">
      <alignment horizontal="left" vertical="center" textRotation="0" wrapText="true" indent="0" shrinkToFit="false"/>
      <protection locked="true" hidden="false"/>
    </xf>
    <xf numFmtId="165" fontId="15" fillId="0" borderId="1" xfId="25" applyFont="true" applyBorder="true" applyAlignment="true" applyProtection="false">
      <alignment horizontal="center" vertical="center" textRotation="0" wrapText="false" indent="0" shrinkToFit="true"/>
      <protection locked="true" hidden="false"/>
    </xf>
    <xf numFmtId="165" fontId="15" fillId="0" borderId="42" xfId="25" applyFont="true" applyBorder="true" applyAlignment="true" applyProtection="false">
      <alignment horizontal="left" vertical="top" textRotation="0" wrapText="false" indent="0" shrinkToFit="true"/>
      <protection locked="true" hidden="false"/>
    </xf>
    <xf numFmtId="165" fontId="15" fillId="0" borderId="30" xfId="25" applyFont="true" applyBorder="true" applyAlignment="true" applyProtection="false">
      <alignment horizontal="center" vertical="center" textRotation="255" wrapText="true" indent="0" shrinkToFit="false"/>
      <protection locked="true" hidden="false"/>
    </xf>
    <xf numFmtId="165" fontId="15" fillId="0" borderId="45" xfId="25" applyFont="true" applyBorder="true" applyAlignment="true" applyProtection="false">
      <alignment horizontal="left" vertical="center" textRotation="0" wrapText="false" indent="0" shrinkToFit="true"/>
      <protection locked="true" hidden="false"/>
    </xf>
    <xf numFmtId="165" fontId="15" fillId="0" borderId="46" xfId="25" applyFont="true" applyBorder="true" applyAlignment="true" applyProtection="false">
      <alignment horizontal="left" vertical="top" textRotation="0" wrapText="false" indent="0" shrinkToFit="true"/>
      <protection locked="true" hidden="false"/>
    </xf>
    <xf numFmtId="165" fontId="15" fillId="0" borderId="47" xfId="25" applyFont="true" applyBorder="true" applyAlignment="true" applyProtection="false">
      <alignment horizontal="center" vertical="center" textRotation="255" wrapText="true" indent="0" shrinkToFit="false"/>
      <protection locked="true" hidden="false"/>
    </xf>
    <xf numFmtId="165" fontId="15" fillId="0" borderId="48" xfId="25" applyFont="true" applyBorder="true" applyAlignment="true" applyProtection="false">
      <alignment horizontal="left" vertical="top" textRotation="0" wrapText="false" indent="0" shrinkToFit="true"/>
      <protection locked="true" hidden="false"/>
    </xf>
    <xf numFmtId="165" fontId="15" fillId="0" borderId="10" xfId="25" applyFont="true" applyBorder="true" applyAlignment="true" applyProtection="false">
      <alignment horizontal="center" vertical="center" textRotation="255" wrapText="false" indent="0" shrinkToFit="true"/>
      <protection locked="true" hidden="false"/>
    </xf>
    <xf numFmtId="165" fontId="15" fillId="0" borderId="2" xfId="25" applyFont="true" applyBorder="true" applyAlignment="true" applyProtection="false">
      <alignment horizontal="left" vertical="bottom" textRotation="0" wrapText="true" indent="0" shrinkToFit="false"/>
      <protection locked="true" hidden="false"/>
    </xf>
    <xf numFmtId="165" fontId="15" fillId="0" borderId="49" xfId="25" applyFont="true" applyBorder="true" applyAlignment="true" applyProtection="false">
      <alignment horizontal="center" vertical="bottom" textRotation="0" wrapText="false" indent="0" shrinkToFit="false"/>
      <protection locked="true" hidden="false"/>
    </xf>
    <xf numFmtId="165" fontId="15" fillId="0" borderId="1" xfId="25" applyFont="true" applyBorder="true" applyAlignment="true" applyProtection="false">
      <alignment horizontal="left" vertical="center" textRotation="0" wrapText="false" indent="0" shrinkToFit="true"/>
      <protection locked="true" hidden="false"/>
    </xf>
    <xf numFmtId="165" fontId="15" fillId="0" borderId="50" xfId="25" applyFont="true" applyBorder="true" applyAlignment="true" applyProtection="false">
      <alignment horizontal="center" vertical="center" textRotation="255" wrapText="false" indent="0" shrinkToFit="false"/>
      <protection locked="true" hidden="false"/>
    </xf>
    <xf numFmtId="165" fontId="15" fillId="0" borderId="51" xfId="25" applyFont="true" applyBorder="true" applyAlignment="true" applyProtection="false">
      <alignment horizontal="justify" vertical="bottom" textRotation="0" wrapText="true" indent="0" shrinkToFit="false"/>
      <protection locked="true" hidden="false"/>
    </xf>
    <xf numFmtId="165" fontId="15" fillId="0" borderId="51" xfId="25" applyFont="true" applyBorder="true" applyAlignment="true" applyProtection="false">
      <alignment horizontal="left" vertical="center" textRotation="0" wrapText="false" indent="0" shrinkToFit="false"/>
      <protection locked="true" hidden="false"/>
    </xf>
    <xf numFmtId="165" fontId="15" fillId="0" borderId="52" xfId="25" applyFont="true" applyBorder="true" applyAlignment="true" applyProtection="false">
      <alignment horizontal="left" vertical="center" textRotation="0" wrapText="false" indent="0" shrinkToFit="false"/>
      <protection locked="true" hidden="false"/>
    </xf>
    <xf numFmtId="165" fontId="15" fillId="0" borderId="2" xfId="25" applyFont="true" applyBorder="true" applyAlignment="true" applyProtection="false">
      <alignment horizontal="left" vertical="center" textRotation="0" wrapText="false" indent="0" shrinkToFit="false"/>
      <protection locked="true" hidden="false"/>
    </xf>
    <xf numFmtId="165" fontId="15" fillId="0" borderId="44" xfId="25" applyFont="true" applyBorder="true" applyAlignment="true" applyProtection="false">
      <alignment horizontal="left" vertical="center" textRotation="0" wrapText="false" indent="0" shrinkToFit="false"/>
      <protection locked="true" hidden="false"/>
    </xf>
    <xf numFmtId="165" fontId="15" fillId="0" borderId="44" xfId="25" applyFont="true" applyBorder="true" applyAlignment="true" applyProtection="false">
      <alignment horizontal="justify" vertical="bottom" textRotation="0" wrapText="false" indent="0" shrinkToFit="false"/>
      <protection locked="true" hidden="false"/>
    </xf>
    <xf numFmtId="165" fontId="15" fillId="0" borderId="44" xfId="25" applyFont="true" applyBorder="true" applyAlignment="false" applyProtection="false">
      <alignment horizontal="general" vertical="bottom" textRotation="0" wrapText="false" indent="0" shrinkToFit="false"/>
      <protection locked="true" hidden="false"/>
    </xf>
    <xf numFmtId="165" fontId="15" fillId="0" borderId="44" xfId="25" applyFont="true" applyBorder="true" applyAlignment="true" applyProtection="false">
      <alignment horizontal="left" vertical="bottom" textRotation="0" wrapText="false" indent="0" shrinkToFit="false"/>
      <protection locked="true" hidden="false"/>
    </xf>
    <xf numFmtId="165" fontId="15" fillId="0" borderId="29" xfId="25" applyFont="true" applyBorder="true" applyAlignment="false" applyProtection="false">
      <alignment horizontal="general" vertical="bottom" textRotation="0" wrapText="false" indent="0" shrinkToFit="false"/>
      <protection locked="true" hidden="false"/>
    </xf>
    <xf numFmtId="165" fontId="15" fillId="0" borderId="1" xfId="25" applyFont="true" applyBorder="true" applyAlignment="true" applyProtection="false">
      <alignment horizontal="left" vertical="center" textRotation="255" wrapText="false" indent="0" shrinkToFit="false"/>
      <protection locked="true" hidden="false"/>
    </xf>
    <xf numFmtId="165" fontId="15" fillId="0" borderId="2" xfId="25" applyFont="true" applyBorder="true" applyAlignment="true" applyProtection="false">
      <alignment horizontal="left" vertical="bottom" textRotation="0" wrapText="false" indent="0" shrinkToFit="false"/>
      <protection locked="true" hidden="false"/>
    </xf>
    <xf numFmtId="165" fontId="15" fillId="0" borderId="53" xfId="25" applyFont="true" applyBorder="true" applyAlignment="true" applyProtection="false">
      <alignment horizontal="left" vertical="bottom" textRotation="0" wrapText="false" indent="0" shrinkToFit="false"/>
      <protection locked="true" hidden="false"/>
    </xf>
    <xf numFmtId="165" fontId="15" fillId="0" borderId="43" xfId="25" applyFont="true" applyBorder="true" applyAlignment="true" applyProtection="false">
      <alignment horizontal="justify" vertical="bottom" textRotation="0" wrapText="true" indent="0" shrinkToFit="false"/>
      <protection locked="true" hidden="false"/>
    </xf>
    <xf numFmtId="165" fontId="15" fillId="0" borderId="43" xfId="25" applyFont="true" applyBorder="true" applyAlignment="false" applyProtection="false">
      <alignment horizontal="general" vertical="bottom" textRotation="0" wrapText="false" indent="0" shrinkToFit="false"/>
      <protection locked="true" hidden="false"/>
    </xf>
    <xf numFmtId="165" fontId="15" fillId="0" borderId="43" xfId="25" applyFont="true" applyBorder="tru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false">
      <alignment horizontal="left" vertical="top" textRotation="0" wrapText="true" indent="0" shrinkToFit="false"/>
      <protection locked="true" hidden="false"/>
    </xf>
    <xf numFmtId="165" fontId="18" fillId="0" borderId="0" xfId="25" applyFont="true" applyBorder="false" applyAlignment="true" applyProtection="false">
      <alignment horizontal="justify" vertical="bottom" textRotation="0" wrapText="false" indent="0" shrinkToFit="false"/>
      <protection locked="true" hidden="false"/>
    </xf>
    <xf numFmtId="165" fontId="0" fillId="0" borderId="0" xfId="25" applyFont="true" applyBorder="false" applyAlignment="false" applyProtection="false">
      <alignment horizontal="general" vertical="bottom" textRotation="0" wrapText="false" indent="0" shrinkToFit="false"/>
      <protection locked="true" hidden="false"/>
    </xf>
    <xf numFmtId="165" fontId="0" fillId="0" borderId="0" xfId="25" applyFont="true" applyBorder="false" applyAlignment="true" applyProtection="false">
      <alignment horizontal="left" vertical="center" textRotation="0" wrapText="false" indent="0" shrinkToFit="false"/>
      <protection locked="true" hidden="false"/>
    </xf>
    <xf numFmtId="165" fontId="19" fillId="0" borderId="0" xfId="25" applyFont="true" applyBorder="false" applyAlignment="true" applyProtection="false">
      <alignment horizontal="left" vertical="center" textRotation="0" wrapText="false" indent="0" shrinkToFit="false"/>
      <protection locked="true" hidden="false"/>
    </xf>
    <xf numFmtId="165" fontId="19" fillId="0" borderId="0" xfId="25" applyFont="true" applyBorder="true" applyAlignment="true" applyProtection="false">
      <alignment horizontal="center" vertical="center" textRotation="0" wrapText="false" indent="0" shrinkToFit="false"/>
      <protection locked="true" hidden="false"/>
    </xf>
    <xf numFmtId="165" fontId="15" fillId="0" borderId="42" xfId="25" applyFont="true" applyBorder="true" applyAlignment="true" applyProtection="false">
      <alignment horizontal="center" vertical="center" textRotation="0" wrapText="false" indent="0" shrinkToFit="false"/>
      <protection locked="true" hidden="false"/>
    </xf>
    <xf numFmtId="165" fontId="15" fillId="0" borderId="43" xfId="25" applyFont="true" applyBorder="true" applyAlignment="true" applyProtection="false">
      <alignment horizontal="center" vertical="center" textRotation="0" wrapText="false" indent="0" shrinkToFit="false"/>
      <protection locked="true" hidden="false"/>
    </xf>
    <xf numFmtId="165" fontId="15" fillId="0" borderId="29" xfId="25" applyFont="true" applyBorder="true" applyAlignment="true" applyProtection="false">
      <alignment horizontal="center" vertical="center" textRotation="0" wrapText="false" indent="0" shrinkToFit="false"/>
      <protection locked="true" hidden="false"/>
    </xf>
    <xf numFmtId="165" fontId="0" fillId="0" borderId="1" xfId="25" applyFont="true" applyBorder="true" applyAlignment="true" applyProtection="false">
      <alignment horizontal="center" vertical="center" textRotation="0" wrapText="false" indent="0" shrinkToFit="false"/>
      <protection locked="true" hidden="false"/>
    </xf>
    <xf numFmtId="165" fontId="15" fillId="0" borderId="30" xfId="25" applyFont="true" applyBorder="true" applyAlignment="true" applyProtection="false">
      <alignment horizontal="center" vertical="center" textRotation="0" wrapText="false" indent="0" shrinkToFit="false"/>
      <protection locked="true" hidden="false"/>
    </xf>
    <xf numFmtId="165" fontId="15" fillId="0" borderId="31" xfId="25" applyFont="true" applyBorder="true" applyAlignment="true" applyProtection="false">
      <alignment horizontal="left" vertical="center" textRotation="0" wrapText="false" indent="0" shrinkToFit="false"/>
      <protection locked="true" hidden="false"/>
    </xf>
    <xf numFmtId="165" fontId="15" fillId="0" borderId="30" xfId="25" applyFont="true" applyBorder="true" applyAlignment="true" applyProtection="false">
      <alignment horizontal="left" vertical="center" textRotation="0" wrapText="false" indent="0" shrinkToFit="false"/>
      <protection locked="true" hidden="false"/>
    </xf>
    <xf numFmtId="165" fontId="0" fillId="0" borderId="31" xfId="25" applyFont="true" applyBorder="tru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false">
      <alignment horizontal="left" vertical="center" textRotation="0" wrapText="false" indent="0" shrinkToFit="false"/>
      <protection locked="true" hidden="false"/>
    </xf>
    <xf numFmtId="165" fontId="0" fillId="0" borderId="0" xfId="25" applyFont="true" applyBorder="false" applyAlignment="true" applyProtection="false">
      <alignment horizontal="center" vertical="center" textRotation="0" wrapText="false" indent="0" shrinkToFit="false"/>
      <protection locked="true" hidden="false"/>
    </xf>
    <xf numFmtId="165" fontId="15" fillId="0" borderId="28" xfId="25" applyFont="true" applyBorder="true" applyAlignment="true" applyProtection="false">
      <alignment horizontal="general" vertical="center" textRotation="0" wrapText="false" indent="0" shrinkToFit="false"/>
      <protection locked="true" hidden="false"/>
    </xf>
    <xf numFmtId="165" fontId="15" fillId="0" borderId="31" xfId="25" applyFont="true" applyBorder="true" applyAlignment="true" applyProtection="false">
      <alignment horizontal="general" vertical="center" textRotation="0" wrapText="true" indent="0" shrinkToFit="false"/>
      <protection locked="true" hidden="false"/>
    </xf>
    <xf numFmtId="165" fontId="15" fillId="0" borderId="49" xfId="25" applyFont="true" applyBorder="true" applyAlignment="true" applyProtection="false">
      <alignment horizontal="center" vertical="center" textRotation="0" wrapText="false" indent="0" shrinkToFit="false"/>
      <protection locked="true" hidden="false"/>
    </xf>
    <xf numFmtId="165" fontId="15" fillId="0" borderId="39" xfId="25" applyFont="true" applyBorder="true" applyAlignment="true" applyProtection="false">
      <alignment horizontal="center" vertical="center" textRotation="0" wrapText="false" indent="0" shrinkToFit="false"/>
      <protection locked="true" hidden="false"/>
    </xf>
    <xf numFmtId="165" fontId="15" fillId="0" borderId="41" xfId="25" applyFont="true" applyBorder="true" applyAlignment="true" applyProtection="false">
      <alignment horizontal="left" vertical="center" textRotation="0" wrapText="false" indent="0" shrinkToFit="false"/>
      <protection locked="true" hidden="false"/>
    </xf>
    <xf numFmtId="165" fontId="15" fillId="0" borderId="39" xfId="25" applyFont="true" applyBorder="true" applyAlignment="true" applyProtection="false">
      <alignment horizontal="left" vertical="center" textRotation="0" wrapText="false" indent="0" shrinkToFit="false"/>
      <protection locked="true" hidden="false"/>
    </xf>
    <xf numFmtId="165" fontId="0" fillId="0" borderId="41" xfId="25" applyFont="true" applyBorder="true" applyAlignment="true" applyProtection="false">
      <alignment horizontal="left" vertical="center" textRotation="0" wrapText="false" indent="0" shrinkToFit="false"/>
      <protection locked="true" hidden="false"/>
    </xf>
    <xf numFmtId="165" fontId="0" fillId="0" borderId="39" xfId="25" applyFont="true" applyBorder="true" applyAlignment="true" applyProtection="false">
      <alignment horizontal="center" vertical="center" textRotation="0" wrapText="false" indent="0" shrinkToFit="false"/>
      <protection locked="true" hidden="false"/>
    </xf>
    <xf numFmtId="165" fontId="15" fillId="0" borderId="40" xfId="25" applyFont="true" applyBorder="true" applyAlignment="true" applyProtection="false">
      <alignment horizontal="general" vertical="center" textRotation="0" wrapText="false" indent="0" shrinkToFit="false"/>
      <protection locked="true" hidden="false"/>
    </xf>
    <xf numFmtId="165" fontId="15" fillId="0" borderId="40" xfId="25" applyFont="true" applyBorder="true" applyAlignment="true" applyProtection="false">
      <alignment horizontal="general" vertical="center" textRotation="0" wrapText="true" indent="0" shrinkToFit="false"/>
      <protection locked="true" hidden="false"/>
    </xf>
    <xf numFmtId="165" fontId="0" fillId="0" borderId="40" xfId="25" applyFont="true" applyBorder="true" applyAlignment="true" applyProtection="false">
      <alignment horizontal="center" vertical="center" textRotation="0" wrapText="false" indent="0" shrinkToFit="false"/>
      <protection locked="true" hidden="false"/>
    </xf>
    <xf numFmtId="165" fontId="15" fillId="0" borderId="41" xfId="25" applyFont="true" applyBorder="true" applyAlignment="true" applyProtection="false">
      <alignment horizontal="general" vertical="center" textRotation="0" wrapText="true" indent="0" shrinkToFit="false"/>
      <protection locked="true" hidden="false"/>
    </xf>
    <xf numFmtId="165" fontId="15" fillId="0" borderId="30" xfId="25" applyFont="true" applyBorder="true" applyAlignment="true" applyProtection="false">
      <alignment horizontal="general" vertical="center" textRotation="0" wrapText="false" indent="0" shrinkToFit="false"/>
      <protection locked="true" hidden="false"/>
    </xf>
    <xf numFmtId="165" fontId="15" fillId="0" borderId="31" xfId="25" applyFont="true" applyBorder="true" applyAlignment="true" applyProtection="false">
      <alignment horizontal="center" vertical="center" textRotation="0" wrapText="false" indent="0" shrinkToFit="false"/>
      <protection locked="true" hidden="false"/>
    </xf>
    <xf numFmtId="165" fontId="15" fillId="0" borderId="3" xfId="25" applyFont="true" applyBorder="true" applyAlignment="true" applyProtection="false">
      <alignment horizontal="general" vertical="center" textRotation="0" wrapText="true" indent="0" shrinkToFit="false"/>
      <protection locked="true" hidden="false"/>
    </xf>
    <xf numFmtId="165" fontId="15" fillId="0" borderId="30" xfId="25" applyFont="true" applyBorder="true" applyAlignment="true" applyProtection="false">
      <alignment horizontal="left" vertical="center" textRotation="0" wrapText="true" indent="0" shrinkToFit="false"/>
      <protection locked="true" hidden="false"/>
    </xf>
    <xf numFmtId="165" fontId="0" fillId="0" borderId="31" xfId="25" applyFont="true" applyBorder="true" applyAlignment="true" applyProtection="false">
      <alignment horizontal="general" vertical="center" textRotation="0" wrapText="false" indent="0" shrinkToFit="false"/>
      <protection locked="true" hidden="false"/>
    </xf>
    <xf numFmtId="165" fontId="15" fillId="0" borderId="32" xfId="0" applyFont="true" applyBorder="true" applyAlignment="true" applyProtection="false">
      <alignment horizontal="general" vertical="center" textRotation="0" wrapText="false" indent="0" shrinkToFit="false"/>
      <protection locked="true" hidden="false"/>
    </xf>
    <xf numFmtId="165" fontId="0" fillId="0" borderId="54" xfId="0" applyFont="true" applyBorder="true" applyAlignment="true" applyProtection="false">
      <alignment horizontal="center" vertical="center" textRotation="0" wrapText="false" indent="0" shrinkToFit="false"/>
      <protection locked="true" hidden="false"/>
    </xf>
    <xf numFmtId="165" fontId="15" fillId="0" borderId="55" xfId="0" applyFont="true" applyBorder="true" applyAlignment="true" applyProtection="false">
      <alignment horizontal="general" vertical="center" textRotation="0" wrapText="false" indent="0" shrinkToFit="false"/>
      <protection locked="true" hidden="false"/>
    </xf>
    <xf numFmtId="165" fontId="0" fillId="0" borderId="55" xfId="0" applyFont="false" applyBorder="true" applyAlignment="true" applyProtection="false">
      <alignment horizontal="general" vertical="center" textRotation="0" wrapText="false" indent="0" shrinkToFit="false"/>
      <protection locked="true" hidden="false"/>
    </xf>
    <xf numFmtId="165" fontId="15" fillId="0" borderId="55" xfId="0" applyFont="true" applyBorder="true" applyAlignment="true" applyProtection="false">
      <alignment horizontal="left" vertical="center" textRotation="0" wrapText="true" indent="0" shrinkToFit="false"/>
      <protection locked="true" hidden="false"/>
    </xf>
    <xf numFmtId="165" fontId="0" fillId="0" borderId="55" xfId="0" applyFont="true" applyBorder="true" applyAlignment="true" applyProtection="false">
      <alignment horizontal="center" vertical="center" textRotation="0" wrapText="false" indent="0" shrinkToFit="false"/>
      <protection locked="true" hidden="false"/>
    </xf>
    <xf numFmtId="165" fontId="0" fillId="0" borderId="55" xfId="0" applyFont="false" applyBorder="true" applyAlignment="true" applyProtection="false">
      <alignment horizontal="left" vertical="center" textRotation="0" wrapText="false" indent="0" shrinkToFit="false"/>
      <protection locked="true" hidden="false"/>
    </xf>
    <xf numFmtId="165" fontId="0" fillId="0" borderId="56" xfId="0" applyFont="false" applyBorder="true" applyAlignment="true" applyProtection="false">
      <alignment horizontal="left" vertical="center" textRotation="0" wrapText="false" indent="0" shrinkToFit="false"/>
      <protection locked="true" hidden="false"/>
    </xf>
    <xf numFmtId="165" fontId="15" fillId="0" borderId="31" xfId="25" applyFont="true" applyBorder="true" applyAlignment="true" applyProtection="false">
      <alignment horizontal="general" vertical="top" textRotation="0" wrapText="false" indent="0" shrinkToFit="false"/>
      <protection locked="true" hidden="false"/>
    </xf>
    <xf numFmtId="168" fontId="15" fillId="0" borderId="0" xfId="25" applyFont="true" applyBorder="false" applyAlignment="true" applyProtection="false">
      <alignment horizontal="left" vertical="center" textRotation="0" wrapText="false" indent="0" shrinkToFit="false"/>
      <protection locked="true" hidden="false"/>
    </xf>
    <xf numFmtId="165" fontId="15" fillId="0" borderId="10" xfId="25" applyFont="true" applyBorder="true" applyAlignment="true" applyProtection="false">
      <alignment horizontal="general" vertical="center" textRotation="0" wrapText="false" indent="0" shrinkToFit="false"/>
      <protection locked="true" hidden="false"/>
    </xf>
    <xf numFmtId="165" fontId="15" fillId="0" borderId="57" xfId="25" applyFont="true" applyBorder="true" applyAlignment="true" applyProtection="false">
      <alignment horizontal="center" vertical="center" textRotation="0" wrapText="false" indent="0" shrinkToFit="false"/>
      <protection locked="true" hidden="false"/>
    </xf>
    <xf numFmtId="165" fontId="15" fillId="0" borderId="16" xfId="25" applyFont="true" applyBorder="true" applyAlignment="true" applyProtection="false">
      <alignment horizontal="general" vertical="center" textRotation="0" wrapText="true" indent="0" shrinkToFit="false"/>
      <protection locked="true" hidden="false"/>
    </xf>
    <xf numFmtId="165" fontId="15" fillId="0" borderId="10" xfId="25" applyFont="true" applyBorder="true" applyAlignment="true" applyProtection="false">
      <alignment horizontal="left" vertical="center" textRotation="0" wrapText="true" indent="0" shrinkToFit="false"/>
      <protection locked="true" hidden="false"/>
    </xf>
    <xf numFmtId="165" fontId="15" fillId="0" borderId="57" xfId="25" applyFont="true" applyBorder="true" applyAlignment="true" applyProtection="false">
      <alignment horizontal="general" vertical="center" textRotation="0" wrapText="true" indent="0" shrinkToFit="false"/>
      <protection locked="true" hidden="false"/>
    </xf>
    <xf numFmtId="165" fontId="0" fillId="0" borderId="57" xfId="25" applyFont="true" applyBorder="true" applyAlignment="true" applyProtection="false">
      <alignment horizontal="general" vertical="center" textRotation="0" wrapText="false" indent="0" shrinkToFit="false"/>
      <protection locked="true" hidden="false"/>
    </xf>
    <xf numFmtId="165" fontId="20" fillId="4" borderId="54" xfId="0" applyFont="true" applyBorder="true" applyAlignment="true" applyProtection="false">
      <alignment horizontal="general" vertical="center" textRotation="0" wrapText="false" indent="0" shrinkToFit="false"/>
      <protection locked="true" hidden="false"/>
    </xf>
    <xf numFmtId="165" fontId="21" fillId="4" borderId="54" xfId="0" applyFont="true" applyBorder="true" applyAlignment="true" applyProtection="false">
      <alignment horizontal="center" vertical="center" textRotation="0" wrapText="false" indent="0" shrinkToFit="false"/>
      <protection locked="true" hidden="false"/>
    </xf>
    <xf numFmtId="165" fontId="20" fillId="4" borderId="55" xfId="0" applyFont="true" applyBorder="true" applyAlignment="true" applyProtection="false">
      <alignment horizontal="general" vertical="center" textRotation="0" wrapText="false" indent="0" shrinkToFit="false"/>
      <protection locked="true" hidden="false"/>
    </xf>
    <xf numFmtId="165" fontId="21" fillId="4" borderId="55" xfId="0" applyFont="true" applyBorder="true" applyAlignment="true" applyProtection="false">
      <alignment horizontal="general" vertical="center" textRotation="0" wrapText="false" indent="0" shrinkToFit="false"/>
      <protection locked="true" hidden="false"/>
    </xf>
    <xf numFmtId="165" fontId="20" fillId="4" borderId="55" xfId="0" applyFont="true" applyBorder="true" applyAlignment="true" applyProtection="false">
      <alignment horizontal="left" vertical="center" textRotation="0" wrapText="true" indent="0" shrinkToFit="false"/>
      <protection locked="true" hidden="false"/>
    </xf>
    <xf numFmtId="165" fontId="21" fillId="4" borderId="55" xfId="0" applyFont="true" applyBorder="true" applyAlignment="true" applyProtection="false">
      <alignment horizontal="center" vertical="center" textRotation="0" wrapText="false" indent="0" shrinkToFit="false"/>
      <protection locked="true" hidden="false"/>
    </xf>
    <xf numFmtId="165" fontId="21" fillId="4" borderId="55" xfId="0" applyFont="true" applyBorder="true" applyAlignment="true" applyProtection="false">
      <alignment horizontal="left" vertical="center" textRotation="0" wrapText="false" indent="0" shrinkToFit="false"/>
      <protection locked="true" hidden="false"/>
    </xf>
    <xf numFmtId="165" fontId="21" fillId="4" borderId="56" xfId="0" applyFont="true" applyBorder="true" applyAlignment="true" applyProtection="false">
      <alignment horizontal="left" vertical="center" textRotation="0" wrapText="false" indent="0" shrinkToFit="false"/>
      <protection locked="true" hidden="false"/>
    </xf>
    <xf numFmtId="165" fontId="15" fillId="0" borderId="57" xfId="25" applyFont="true" applyBorder="true" applyAlignment="true" applyProtection="false">
      <alignment horizontal="general" vertical="top" textRotation="0" wrapText="false" indent="0" shrinkToFit="false"/>
      <protection locked="true" hidden="false"/>
    </xf>
    <xf numFmtId="165" fontId="15" fillId="0" borderId="58" xfId="0" applyFont="true" applyBorder="true" applyAlignment="true" applyProtection="false">
      <alignment horizontal="left" vertical="center" textRotation="0" wrapText="false" indent="0" shrinkToFit="tru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5" fontId="15" fillId="0" borderId="35" xfId="0" applyFont="true" applyBorder="true" applyAlignment="true" applyProtection="false">
      <alignment horizontal="general" vertical="center" textRotation="0" wrapText="false" indent="0" shrinkToFit="false"/>
      <protection locked="true" hidden="false"/>
    </xf>
    <xf numFmtId="165" fontId="0" fillId="0" borderId="35" xfId="0" applyFont="false" applyBorder="true" applyAlignment="true" applyProtection="false">
      <alignment horizontal="general" vertical="center" textRotation="0" wrapText="false" indent="0" shrinkToFit="false"/>
      <protection locked="true" hidden="false"/>
    </xf>
    <xf numFmtId="165" fontId="15" fillId="0" borderId="36" xfId="0" applyFont="true" applyBorder="true" applyAlignment="true" applyProtection="false">
      <alignment horizontal="general" vertical="center" textRotation="0" wrapText="false" indent="0" shrinkToFit="false"/>
      <protection locked="true" hidden="false"/>
    </xf>
    <xf numFmtId="165" fontId="15" fillId="0" borderId="0" xfId="25" applyFont="true" applyBorder="false" applyAlignment="true" applyProtection="false">
      <alignment horizontal="general" vertical="top" textRotation="0" wrapText="false" indent="0" shrinkToFit="false"/>
      <protection locked="true" hidden="false"/>
    </xf>
    <xf numFmtId="165" fontId="15" fillId="0" borderId="59" xfId="0" applyFont="true" applyBorder="true" applyAlignment="true" applyProtection="false">
      <alignment horizontal="left" vertical="center" textRotation="0" wrapText="true" indent="0" shrinkToFit="false"/>
      <protection locked="true" hidden="false"/>
    </xf>
    <xf numFmtId="165" fontId="15" fillId="0" borderId="55" xfId="0" applyFont="true" applyBorder="true" applyAlignment="true" applyProtection="false">
      <alignment horizontal="center" vertical="center" textRotation="0" wrapText="true" indent="0" shrinkToFit="false"/>
      <protection locked="true" hidden="false"/>
    </xf>
    <xf numFmtId="165" fontId="15" fillId="0" borderId="55" xfId="0" applyFont="true" applyBorder="true" applyAlignment="true" applyProtection="false">
      <alignment horizontal="left" vertical="center" textRotation="0" wrapText="false" indent="0" shrinkToFit="false"/>
      <protection locked="true" hidden="false"/>
    </xf>
    <xf numFmtId="165" fontId="0" fillId="0" borderId="60" xfId="0" applyFont="false" applyBorder="true" applyAlignment="true" applyProtection="false">
      <alignment horizontal="general" vertical="center" textRotation="0" wrapText="false" indent="0" shrinkToFit="false"/>
      <protection locked="true" hidden="false"/>
    </xf>
    <xf numFmtId="165" fontId="0" fillId="0" borderId="61" xfId="0" applyFont="false" applyBorder="true" applyAlignment="true" applyProtection="false">
      <alignment horizontal="general" vertical="center" textRotation="0" wrapText="false" indent="0" shrinkToFit="false"/>
      <protection locked="true" hidden="false"/>
    </xf>
    <xf numFmtId="165" fontId="0" fillId="0" borderId="35" xfId="0" applyFont="false" applyBorder="true" applyAlignment="true" applyProtection="false">
      <alignment horizontal="left" vertical="center" textRotation="0" wrapText="false" indent="0" shrinkToFit="false"/>
      <protection locked="true" hidden="false"/>
    </xf>
    <xf numFmtId="165" fontId="0" fillId="0" borderId="36" xfId="0" applyFont="false" applyBorder="true" applyAlignment="true" applyProtection="false">
      <alignment horizontal="left" vertical="center" textRotation="0" wrapText="false" indent="0" shrinkToFit="false"/>
      <protection locked="true" hidden="false"/>
    </xf>
    <xf numFmtId="165" fontId="15" fillId="0" borderId="10" xfId="25" applyFont="true" applyBorder="true" applyAlignment="true" applyProtection="false">
      <alignment horizontal="general" vertical="top" textRotation="0" wrapText="false" indent="0" shrinkToFit="false"/>
      <protection locked="true" hidden="false"/>
    </xf>
    <xf numFmtId="165" fontId="15" fillId="0" borderId="59" xfId="0" applyFont="true" applyBorder="true" applyAlignment="true" applyProtection="false">
      <alignment horizontal="left" vertical="center" textRotation="0" wrapText="false" indent="0" shrinkToFit="true"/>
      <protection locked="true" hidden="false"/>
    </xf>
    <xf numFmtId="165" fontId="0" fillId="0" borderId="60" xfId="0" applyFont="true" applyBorder="true" applyAlignment="true" applyProtection="false">
      <alignment horizontal="center" vertical="center" textRotation="0" wrapText="false" indent="0" shrinkToFit="false"/>
      <protection locked="true" hidden="false"/>
    </xf>
    <xf numFmtId="165" fontId="15" fillId="0" borderId="60" xfId="0" applyFont="true" applyBorder="true" applyAlignment="true" applyProtection="false">
      <alignment horizontal="general" vertical="center" textRotation="0" wrapText="false" indent="0" shrinkToFit="false"/>
      <protection locked="true" hidden="false"/>
    </xf>
    <xf numFmtId="165" fontId="0" fillId="0" borderId="56" xfId="0" applyFont="false" applyBorder="true" applyAlignment="true" applyProtection="false">
      <alignment horizontal="general" vertical="center" textRotation="0" wrapText="false" indent="0" shrinkToFit="false"/>
      <protection locked="true" hidden="false"/>
    </xf>
    <xf numFmtId="165" fontId="0" fillId="0" borderId="10" xfId="25" applyFont="true" applyBorder="true" applyAlignment="true" applyProtection="false">
      <alignment horizontal="center" vertical="center" textRotation="0" wrapText="false" indent="0" shrinkToFit="false"/>
      <protection locked="true" hidden="false"/>
    </xf>
    <xf numFmtId="165" fontId="15" fillId="0" borderId="59" xfId="0" applyFont="true" applyBorder="true" applyAlignment="true" applyProtection="false">
      <alignment horizontal="general" vertical="center" textRotation="0" wrapText="false" indent="0" shrinkToFit="false"/>
      <protection locked="true" hidden="false"/>
    </xf>
    <xf numFmtId="165" fontId="0" fillId="0" borderId="62" xfId="0" applyFont="true" applyBorder="true" applyAlignment="true" applyProtection="false">
      <alignment horizontal="center" vertical="center" textRotation="0" wrapText="false" indent="0" shrinkToFit="false"/>
      <protection locked="true" hidden="false"/>
    </xf>
    <xf numFmtId="165" fontId="15" fillId="0" borderId="54" xfId="0" applyFont="true" applyBorder="true" applyAlignment="true" applyProtection="false">
      <alignment horizontal="general" vertical="center" textRotation="0" wrapText="false" indent="0" shrinkToFit="false"/>
      <protection locked="true" hidden="false"/>
    </xf>
    <xf numFmtId="165" fontId="15" fillId="0" borderId="56" xfId="0" applyFont="true" applyBorder="true" applyAlignment="true" applyProtection="false">
      <alignment horizontal="general" vertical="center" textRotation="0" wrapText="false" indent="0" shrinkToFit="false"/>
      <protection locked="true" hidden="false"/>
    </xf>
    <xf numFmtId="165" fontId="15" fillId="4" borderId="34" xfId="0" applyFont="true" applyBorder="true" applyAlignment="true" applyProtection="false">
      <alignment horizontal="left" vertical="center" textRotation="0" wrapText="true" indent="0" shrinkToFit="false"/>
      <protection locked="true" hidden="false"/>
    </xf>
    <xf numFmtId="165" fontId="0" fillId="4" borderId="63" xfId="0" applyFont="true" applyBorder="true" applyAlignment="true" applyProtection="false">
      <alignment horizontal="center" vertical="center" textRotation="0" wrapText="false" indent="0" shrinkToFit="false"/>
      <protection locked="true" hidden="false"/>
    </xf>
    <xf numFmtId="165" fontId="15"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true" applyBorder="true" applyAlignment="true" applyProtection="false">
      <alignment horizontal="center" vertical="center" textRotation="0" wrapText="false" indent="0" shrinkToFit="false"/>
      <protection locked="true" hidden="false"/>
    </xf>
    <xf numFmtId="165" fontId="22" fillId="4" borderId="60" xfId="0" applyFont="true" applyBorder="true" applyAlignment="true" applyProtection="false">
      <alignment horizontal="general" vertical="center" textRotation="0" wrapText="false" indent="0" shrinkToFit="false"/>
      <protection locked="true" hidden="false"/>
    </xf>
    <xf numFmtId="165" fontId="15" fillId="4" borderId="0" xfId="0" applyFont="true" applyBorder="false" applyAlignment="true" applyProtection="false">
      <alignment horizontal="general" vertical="center" textRotation="0" wrapText="false" indent="0" shrinkToFit="false"/>
      <protection locked="true" hidden="false"/>
    </xf>
    <xf numFmtId="165" fontId="23"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false" applyBorder="true" applyAlignment="true" applyProtection="false">
      <alignment horizontal="left" vertical="center" textRotation="0" wrapText="false" indent="0" shrinkToFit="false"/>
      <protection locked="true" hidden="false"/>
    </xf>
    <xf numFmtId="165" fontId="0" fillId="4" borderId="61" xfId="0" applyFont="false" applyBorder="true" applyAlignment="true" applyProtection="false">
      <alignment horizontal="left" vertical="center" textRotation="0" wrapText="false" indent="0" shrinkToFit="false"/>
      <protection locked="true" hidden="false"/>
    </xf>
    <xf numFmtId="165" fontId="24" fillId="4" borderId="10" xfId="0" applyFont="true" applyBorder="true" applyAlignment="true" applyProtection="false">
      <alignment horizontal="center" vertical="center" textRotation="0" wrapText="false" indent="0" shrinkToFit="false"/>
      <protection locked="true" hidden="false"/>
    </xf>
    <xf numFmtId="165" fontId="25" fillId="4" borderId="0" xfId="0" applyFont="true" applyBorder="false" applyAlignment="true" applyProtection="false">
      <alignment horizontal="general" vertical="center" textRotation="0" wrapText="false" indent="0" shrinkToFit="false"/>
      <protection locked="true" hidden="false"/>
    </xf>
    <xf numFmtId="165" fontId="26" fillId="4" borderId="0" xfId="0" applyFont="true" applyBorder="false" applyAlignment="true" applyProtection="false">
      <alignment horizontal="general" vertical="center" textRotation="0" wrapText="false" indent="0" shrinkToFit="false"/>
      <protection locked="true" hidden="false"/>
    </xf>
    <xf numFmtId="165" fontId="24" fillId="4" borderId="0" xfId="0" applyFont="true" applyBorder="false" applyAlignment="true" applyProtection="false">
      <alignment horizontal="center" vertical="center" textRotation="0" wrapText="false" indent="0" shrinkToFit="false"/>
      <protection locked="true" hidden="false"/>
    </xf>
    <xf numFmtId="165" fontId="26" fillId="4" borderId="0" xfId="0" applyFont="true" applyBorder="false" applyAlignment="true" applyProtection="false">
      <alignment horizontal="left" vertical="center" textRotation="0" wrapText="false" indent="0" shrinkToFit="false"/>
      <protection locked="true" hidden="false"/>
    </xf>
    <xf numFmtId="165" fontId="26" fillId="4" borderId="57" xfId="0" applyFont="true" applyBorder="true" applyAlignment="true" applyProtection="false">
      <alignment horizontal="left" vertical="center" textRotation="0" wrapText="false" indent="0" shrinkToFit="false"/>
      <protection locked="true" hidden="false"/>
    </xf>
    <xf numFmtId="165" fontId="26" fillId="4" borderId="0" xfId="0" applyFont="true" applyBorder="false" applyAlignment="true" applyProtection="false">
      <alignment horizontal="center" vertical="center" textRotation="0" wrapText="false" indent="0" shrinkToFit="false"/>
      <protection locked="true" hidden="false"/>
    </xf>
    <xf numFmtId="165" fontId="24" fillId="4" borderId="0" xfId="0" applyFont="true" applyBorder="false" applyAlignment="true" applyProtection="false">
      <alignment horizontal="left" vertical="center" textRotation="0" wrapText="false" indent="0" shrinkToFit="false"/>
      <protection locked="true" hidden="false"/>
    </xf>
    <xf numFmtId="165" fontId="24" fillId="4" borderId="0" xfId="0" applyFont="true" applyBorder="false" applyAlignment="true" applyProtection="false">
      <alignment horizontal="general" vertical="center" textRotation="0" wrapText="false" indent="0" shrinkToFit="false"/>
      <protection locked="true" hidden="false"/>
    </xf>
    <xf numFmtId="165" fontId="15" fillId="0" borderId="39" xfId="25" applyFont="true" applyBorder="true" applyAlignment="true" applyProtection="false">
      <alignment horizontal="general" vertical="center" textRotation="0" wrapText="false" indent="0" shrinkToFit="false"/>
      <protection locked="true" hidden="false"/>
    </xf>
    <xf numFmtId="165" fontId="15" fillId="0" borderId="41" xfId="25" applyFont="true" applyBorder="true" applyAlignment="true" applyProtection="false">
      <alignment horizontal="center" vertical="center" textRotation="0" wrapText="false" indent="0" shrinkToFit="false"/>
      <protection locked="true" hidden="false"/>
    </xf>
    <xf numFmtId="165" fontId="15" fillId="0" borderId="33" xfId="25" applyFont="true" applyBorder="true" applyAlignment="true" applyProtection="false">
      <alignment horizontal="general" vertical="center" textRotation="0" wrapText="true" indent="0" shrinkToFit="false"/>
      <protection locked="true" hidden="false"/>
    </xf>
    <xf numFmtId="165" fontId="15" fillId="0" borderId="39" xfId="25" applyFont="true" applyBorder="true" applyAlignment="true" applyProtection="false">
      <alignment horizontal="left" vertical="center" textRotation="0" wrapText="true" indent="0" shrinkToFit="false"/>
      <protection locked="true" hidden="false"/>
    </xf>
    <xf numFmtId="165" fontId="0" fillId="0" borderId="41" xfId="25" applyFont="true" applyBorder="true" applyAlignment="true" applyProtection="false">
      <alignment horizontal="general" vertical="center" textRotation="0" wrapText="false" indent="0" shrinkToFit="false"/>
      <protection locked="true" hidden="false"/>
    </xf>
    <xf numFmtId="165" fontId="24" fillId="4" borderId="39" xfId="0" applyFont="true" applyBorder="true" applyAlignment="true" applyProtection="false">
      <alignment horizontal="center" vertical="center" textRotation="0" wrapText="false" indent="0" shrinkToFit="false"/>
      <protection locked="true" hidden="false"/>
    </xf>
    <xf numFmtId="165" fontId="25" fillId="4" borderId="40" xfId="0" applyFont="true" applyBorder="true" applyAlignment="true" applyProtection="false">
      <alignment horizontal="general" vertical="center" textRotation="0" wrapText="false" indent="0" shrinkToFit="false"/>
      <protection locked="true" hidden="false"/>
    </xf>
    <xf numFmtId="165" fontId="26" fillId="4" borderId="40" xfId="0" applyFont="true" applyBorder="true" applyAlignment="true" applyProtection="false">
      <alignment horizontal="general" vertical="center" textRotation="0" wrapText="false" indent="0" shrinkToFit="false"/>
      <protection locked="true" hidden="false"/>
    </xf>
    <xf numFmtId="165" fontId="26" fillId="4" borderId="40" xfId="0" applyFont="true" applyBorder="true" applyAlignment="true" applyProtection="false">
      <alignment horizontal="center" vertical="center" textRotation="0" wrapText="false" indent="0" shrinkToFit="false"/>
      <protection locked="true" hidden="false"/>
    </xf>
    <xf numFmtId="165" fontId="24" fillId="4" borderId="40" xfId="0" applyFont="true" applyBorder="true" applyAlignment="true" applyProtection="false">
      <alignment horizontal="center" vertical="center" textRotation="0" wrapText="false" indent="0" shrinkToFit="false"/>
      <protection locked="true" hidden="false"/>
    </xf>
    <xf numFmtId="165" fontId="24" fillId="4" borderId="40" xfId="0" applyFont="true" applyBorder="true" applyAlignment="true" applyProtection="false">
      <alignment horizontal="general" vertical="center" textRotation="0" wrapText="false" indent="0" shrinkToFit="false"/>
      <protection locked="true" hidden="false"/>
    </xf>
    <xf numFmtId="165" fontId="24" fillId="4" borderId="40" xfId="0" applyFont="true" applyBorder="true" applyAlignment="true" applyProtection="false">
      <alignment horizontal="left" vertical="center" textRotation="0" wrapText="false" indent="0" shrinkToFit="false"/>
      <protection locked="true" hidden="false"/>
    </xf>
    <xf numFmtId="165" fontId="26" fillId="4" borderId="40" xfId="0" applyFont="true" applyBorder="true" applyAlignment="true" applyProtection="false">
      <alignment horizontal="left" vertical="center" textRotation="0" wrapText="false" indent="0" shrinkToFit="false"/>
      <protection locked="true" hidden="false"/>
    </xf>
    <xf numFmtId="165" fontId="26" fillId="4" borderId="41" xfId="0" applyFont="true" applyBorder="true" applyAlignment="true" applyProtection="false">
      <alignment horizontal="left" vertical="center" textRotation="0" wrapText="false" indent="0" shrinkToFit="false"/>
      <protection locked="true" hidden="false"/>
    </xf>
    <xf numFmtId="165" fontId="15" fillId="0" borderId="39" xfId="25" applyFont="true" applyBorder="true" applyAlignment="true" applyProtection="false">
      <alignment horizontal="general" vertical="top" textRotation="0" wrapText="false" indent="0" shrinkToFit="false"/>
      <protection locked="true" hidden="false"/>
    </xf>
    <xf numFmtId="165" fontId="15" fillId="0" borderId="40" xfId="25" applyFont="true" applyBorder="true" applyAlignment="true" applyProtection="false">
      <alignment horizontal="general" vertical="top" textRotation="0" wrapText="false" indent="0" shrinkToFit="false"/>
      <protection locked="true" hidden="false"/>
    </xf>
    <xf numFmtId="165" fontId="15" fillId="0" borderId="41" xfId="25" applyFont="true" applyBorder="true" applyAlignment="true" applyProtection="false">
      <alignment horizontal="general" vertical="top" textRotation="0" wrapText="false" indent="0" shrinkToFit="false"/>
      <protection locked="true" hidden="false"/>
    </xf>
    <xf numFmtId="165" fontId="27" fillId="0" borderId="54" xfId="0" applyFont="true" applyBorder="true" applyAlignment="true" applyProtection="false">
      <alignment horizontal="general" vertical="center" textRotation="0" wrapText="false" indent="0" shrinkToFit="false"/>
      <protection locked="true" hidden="false"/>
    </xf>
    <xf numFmtId="165" fontId="5" fillId="0" borderId="54" xfId="0" applyFont="true" applyBorder="true" applyAlignment="true" applyProtection="false">
      <alignment horizontal="center" vertical="center" textRotation="0" wrapText="false" indent="0" shrinkToFit="false"/>
      <protection locked="true" hidden="false"/>
    </xf>
    <xf numFmtId="165" fontId="27" fillId="0" borderId="55" xfId="0" applyFont="true" applyBorder="true" applyAlignment="true" applyProtection="false">
      <alignment horizontal="general" vertical="center" textRotation="0" wrapText="false" indent="0" shrinkToFit="false"/>
      <protection locked="true" hidden="false"/>
    </xf>
    <xf numFmtId="165" fontId="5" fillId="0" borderId="55" xfId="0" applyFont="true" applyBorder="true" applyAlignment="true" applyProtection="false">
      <alignment horizontal="general" vertical="center" textRotation="0" wrapText="false" indent="0" shrinkToFit="false"/>
      <protection locked="true" hidden="false"/>
    </xf>
    <xf numFmtId="165" fontId="27" fillId="0" borderId="55" xfId="0" applyFont="true" applyBorder="true" applyAlignment="true" applyProtection="false">
      <alignment horizontal="left" vertical="center" textRotation="0" wrapText="true" indent="0" shrinkToFit="false"/>
      <protection locked="true" hidden="false"/>
    </xf>
    <xf numFmtId="165" fontId="5" fillId="0" borderId="55" xfId="0" applyFont="true" applyBorder="true" applyAlignment="true" applyProtection="false">
      <alignment horizontal="center" vertical="center" textRotation="0" wrapText="false" indent="0" shrinkToFit="false"/>
      <protection locked="true" hidden="false"/>
    </xf>
    <xf numFmtId="165" fontId="5" fillId="0" borderId="55" xfId="0" applyFont="true" applyBorder="true" applyAlignment="true" applyProtection="false">
      <alignment horizontal="left" vertical="center" textRotation="0" wrapText="false" indent="0" shrinkToFit="false"/>
      <protection locked="true" hidden="false"/>
    </xf>
    <xf numFmtId="165" fontId="5" fillId="0" borderId="56" xfId="0" applyFont="true" applyBorder="true" applyAlignment="true" applyProtection="false">
      <alignment horizontal="left" vertical="center" textRotation="0" wrapText="false" indent="0" shrinkToFit="false"/>
      <protection locked="true" hidden="false"/>
    </xf>
    <xf numFmtId="165" fontId="15" fillId="4" borderId="60" xfId="0" applyFont="true" applyBorder="true" applyAlignment="true" applyProtection="false">
      <alignment horizontal="center" vertical="center" textRotation="0" wrapText="false" indent="0" shrinkToFit="false"/>
      <protection locked="true" hidden="false"/>
    </xf>
    <xf numFmtId="165" fontId="20"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false" applyBorder="true" applyAlignment="true" applyProtection="false">
      <alignment horizontal="general" vertical="center" textRotation="0" wrapText="false" indent="0" shrinkToFit="false"/>
      <protection locked="true" hidden="false"/>
    </xf>
    <xf numFmtId="165" fontId="15" fillId="0" borderId="0" xfId="25" applyFont="true" applyBorder="true" applyAlignment="true" applyProtection="false">
      <alignment horizontal="general" vertical="top" textRotation="0" wrapText="false" indent="0" shrinkToFit="false"/>
      <protection locked="true" hidden="false"/>
    </xf>
    <xf numFmtId="165" fontId="21" fillId="4" borderId="39" xfId="0" applyFont="true" applyBorder="true" applyAlignment="true" applyProtection="false">
      <alignment horizontal="center" vertical="center" textRotation="0" wrapText="false" indent="0" shrinkToFit="false"/>
      <protection locked="true" hidden="false"/>
    </xf>
    <xf numFmtId="165" fontId="15" fillId="4" borderId="40" xfId="0" applyFont="true" applyBorder="true" applyAlignment="true" applyProtection="false">
      <alignment horizontal="general" vertical="center" textRotation="0" wrapText="false" indent="0" shrinkToFit="false"/>
      <protection locked="true" hidden="false"/>
    </xf>
    <xf numFmtId="165" fontId="21" fillId="4" borderId="40" xfId="0" applyFont="true" applyBorder="true" applyAlignment="true" applyProtection="false">
      <alignment horizontal="center" vertical="center" textRotation="0" wrapText="false" indent="0" shrinkToFit="false"/>
      <protection locked="true" hidden="false"/>
    </xf>
    <xf numFmtId="165" fontId="20" fillId="4" borderId="40" xfId="0" applyFont="true" applyBorder="true" applyAlignment="true" applyProtection="false">
      <alignment horizontal="general" vertical="center" textRotation="0" wrapText="false" indent="0" shrinkToFit="false"/>
      <protection locked="true" hidden="false"/>
    </xf>
    <xf numFmtId="165" fontId="0" fillId="4" borderId="40" xfId="0" applyFont="true" applyBorder="true" applyAlignment="true" applyProtection="false">
      <alignment horizontal="center" vertical="center" textRotation="0" wrapText="false" indent="0" shrinkToFit="false"/>
      <protection locked="true" hidden="false"/>
    </xf>
    <xf numFmtId="165" fontId="23" fillId="4" borderId="40" xfId="0" applyFont="true" applyBorder="true" applyAlignment="true" applyProtection="false">
      <alignment horizontal="general" vertical="center" textRotation="0" wrapText="false" indent="0" shrinkToFit="false"/>
      <protection locked="true" hidden="false"/>
    </xf>
    <xf numFmtId="165" fontId="0" fillId="4" borderId="40" xfId="0" applyFont="false" applyBorder="true" applyAlignment="true" applyProtection="false">
      <alignment horizontal="left"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left" vertical="center" textRotation="0" wrapText="false" indent="0" shrinkToFit="false"/>
      <protection locked="true" hidden="false"/>
    </xf>
    <xf numFmtId="165" fontId="0" fillId="3" borderId="0" xfId="0" applyFont="false" applyBorder="false" applyAlignment="true" applyProtection="false">
      <alignment horizontal="center" vertical="center" textRotation="0" wrapText="false" indent="0" shrinkToFit="false"/>
      <protection locked="true" hidden="false"/>
    </xf>
    <xf numFmtId="165" fontId="28" fillId="3" borderId="0" xfId="0" applyFont="true" applyBorder="false" applyAlignment="true" applyProtection="false">
      <alignment horizontal="left" vertical="center" textRotation="0" wrapText="false" indent="0" shrinkToFit="false"/>
      <protection locked="true" hidden="false"/>
    </xf>
    <xf numFmtId="165" fontId="0" fillId="3"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5" fontId="15" fillId="3" borderId="0" xfId="0" applyFont="true" applyBorder="false" applyAlignment="true" applyProtection="false">
      <alignment horizontal="center" vertical="center" textRotation="0" wrapText="false" indent="0" shrinkToFit="false"/>
      <protection locked="true" hidden="false"/>
    </xf>
    <xf numFmtId="165" fontId="15" fillId="3" borderId="0" xfId="0" applyFont="true" applyBorder="false" applyAlignment="true" applyProtection="false">
      <alignment horizontal="left" vertical="center" textRotation="0" wrapText="true" indent="0" shrinkToFit="false"/>
      <protection locked="true" hidden="false"/>
    </xf>
    <xf numFmtId="165" fontId="15" fillId="3" borderId="0" xfId="0" applyFont="true" applyBorder="false" applyAlignment="true" applyProtection="false">
      <alignment horizontal="left" vertical="center" textRotation="0" wrapText="false" indent="0" shrinkToFit="false"/>
      <protection locked="true" hidden="false"/>
    </xf>
    <xf numFmtId="165" fontId="22" fillId="3" borderId="0" xfId="0" applyFont="true" applyBorder="false" applyAlignment="true" applyProtection="false">
      <alignment horizontal="left" vertical="center" textRotation="0" wrapText="false" indent="0" shrinkToFit="false"/>
      <protection locked="true" hidden="false"/>
    </xf>
    <xf numFmtId="165" fontId="15" fillId="3" borderId="0" xfId="0" applyFont="true" applyBorder="false" applyAlignment="true" applyProtection="false">
      <alignment horizontal="center" vertical="bottom" textRotation="0" wrapText="false" indent="0" shrinkToFit="false"/>
      <protection locked="true" hidden="false"/>
    </xf>
    <xf numFmtId="165" fontId="15" fillId="3" borderId="0" xfId="0" applyFont="true" applyBorder="true" applyAlignment="true" applyProtection="false">
      <alignment horizontal="general" vertical="center" textRotation="0" wrapText="true" indent="0" shrinkToFit="false"/>
      <protection locked="true" hidden="false"/>
    </xf>
    <xf numFmtId="165" fontId="15" fillId="3" borderId="0" xfId="0" applyFont="true" applyBorder="false" applyAlignment="true" applyProtection="false">
      <alignment horizontal="general" vertical="center" textRotation="0" wrapText="false" indent="0" shrinkToFit="false"/>
      <protection locked="true" hidden="false"/>
    </xf>
    <xf numFmtId="165" fontId="15" fillId="3" borderId="0" xfId="0" applyFont="tru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15" fillId="3" borderId="0" xfId="0" applyFont="true" applyBorder="true" applyAlignment="true" applyProtection="false">
      <alignment horizontal="left" vertical="center" textRotation="0" wrapText="true" indent="0" shrinkToFit="false"/>
      <protection locked="true" hidden="false"/>
    </xf>
    <xf numFmtId="165" fontId="15" fillId="5" borderId="0" xfId="0" applyFont="true" applyBorder="false" applyAlignment="true" applyProtection="false">
      <alignment horizontal="left" vertical="center" textRotation="0" wrapText="false" indent="0" shrinkToFit="false"/>
      <protection locked="true" hidden="false"/>
    </xf>
    <xf numFmtId="165" fontId="26" fillId="3" borderId="0" xfId="0" applyFont="true" applyBorder="false" applyAlignment="true" applyProtection="false">
      <alignment horizontal="center" vertical="center" textRotation="0" wrapText="false" indent="0" shrinkToFit="false"/>
      <protection locked="true" hidden="false"/>
    </xf>
    <xf numFmtId="165" fontId="26" fillId="3" borderId="0" xfId="0" applyFont="true" applyBorder="false" applyAlignment="true" applyProtection="false">
      <alignment horizontal="left" vertical="center" textRotation="0" wrapText="false" indent="0" shrinkToFit="false"/>
      <protection locked="true" hidden="false"/>
    </xf>
    <xf numFmtId="165" fontId="26" fillId="0" borderId="0" xfId="0" applyFont="true" applyBorder="false" applyAlignment="true" applyProtection="false">
      <alignment horizontal="left" vertical="center" textRotation="0" wrapText="false" indent="0" shrinkToFit="false"/>
      <protection locked="true" hidden="false"/>
    </xf>
    <xf numFmtId="165" fontId="15" fillId="3" borderId="0" xfId="0" applyFont="true" applyBorder="false" applyAlignment="true" applyProtection="false">
      <alignment horizontal="general" vertical="top" textRotation="0" wrapText="false" indent="0" shrinkToFit="false"/>
      <protection locked="true" hidden="false"/>
    </xf>
    <xf numFmtId="165" fontId="15" fillId="0" borderId="0" xfId="0" applyFont="true" applyBorder="false" applyAlignment="true" applyProtection="false">
      <alignment horizontal="general" vertical="top" textRotation="0" wrapText="false" indent="0" shrinkToFit="false"/>
      <protection locked="true" hidden="false"/>
    </xf>
    <xf numFmtId="165" fontId="15" fillId="5" borderId="0" xfId="0" applyFont="true" applyBorder="false" applyAlignment="true" applyProtection="false">
      <alignment horizontal="general" vertical="top" textRotation="0" wrapText="false" indent="0" shrinkToFit="false"/>
      <protection locked="true" hidden="false"/>
    </xf>
    <xf numFmtId="165" fontId="15" fillId="0" borderId="39" xfId="0" applyFont="true" applyBorder="true" applyAlignment="true" applyProtection="false">
      <alignment horizontal="center" vertical="center" textRotation="0" wrapText="false" indent="0" shrinkToFit="false"/>
      <protection locked="true" hidden="false"/>
    </xf>
    <xf numFmtId="165" fontId="15" fillId="0" borderId="40" xfId="0" applyFont="true" applyBorder="true" applyAlignment="true" applyProtection="false">
      <alignment horizontal="left" vertical="center" textRotation="0" wrapText="false" indent="0" shrinkToFit="false"/>
      <protection locked="true" hidden="false"/>
    </xf>
    <xf numFmtId="165" fontId="15" fillId="0" borderId="41" xfId="0" applyFont="true" applyBorder="true" applyAlignment="true" applyProtection="false">
      <alignment horizontal="left" vertical="center" textRotation="0" wrapText="false" indent="0" shrinkToFit="false"/>
      <protection locked="true" hidden="false"/>
    </xf>
    <xf numFmtId="165" fontId="30" fillId="0" borderId="0" xfId="0" applyFont="true" applyBorder="false" applyAlignment="true" applyProtection="false">
      <alignment horizontal="left" vertical="top" textRotation="0" wrapText="false" indent="0" shrinkToFit="false"/>
      <protection locked="true" hidden="false"/>
    </xf>
    <xf numFmtId="165" fontId="30" fillId="0" borderId="0" xfId="0" applyFont="true" applyBorder="false" applyAlignment="true" applyProtection="false">
      <alignment horizontal="right" vertical="center" textRotation="0" wrapText="false" indent="0" shrinkToFit="false"/>
      <protection locked="true" hidden="false"/>
    </xf>
    <xf numFmtId="165" fontId="30" fillId="0" borderId="0" xfId="0" applyFont="true" applyBorder="true" applyAlignment="true" applyProtection="false">
      <alignment horizontal="center" vertical="center" textRotation="0" wrapText="false" indent="0" shrinkToFit="false"/>
      <protection locked="true" hidden="false"/>
    </xf>
    <xf numFmtId="165" fontId="30" fillId="0" borderId="0" xfId="0" applyFont="true" applyBorder="false" applyAlignment="true" applyProtection="false">
      <alignment horizontal="general" vertical="center" textRotation="0" wrapText="false" indent="0" shrinkToFit="false"/>
      <protection locked="true" hidden="false"/>
    </xf>
    <xf numFmtId="165" fontId="30" fillId="0" borderId="0" xfId="0" applyFont="true" applyBorder="true" applyAlignment="true" applyProtection="false">
      <alignment horizontal="right" vertical="center" textRotation="0" wrapText="false" indent="0" shrinkToFit="false"/>
      <protection locked="true" hidden="false"/>
    </xf>
    <xf numFmtId="165" fontId="30" fillId="0" borderId="0" xfId="0" applyFont="true" applyBorder="true" applyAlignment="true" applyProtection="false">
      <alignment horizontal="left" vertical="top" textRotation="0" wrapText="true" indent="0" shrinkToFit="false"/>
      <protection locked="true" hidden="false"/>
    </xf>
    <xf numFmtId="165" fontId="30" fillId="0" borderId="0" xfId="0" applyFont="true" applyBorder="false" applyAlignment="true" applyProtection="false">
      <alignment horizontal="center" vertical="top" textRotation="0" wrapText="false" indent="0" shrinkToFit="false"/>
      <protection locked="true" hidden="false"/>
    </xf>
    <xf numFmtId="165" fontId="30" fillId="0" borderId="1" xfId="0" applyFont="true" applyBorder="true" applyAlignment="true" applyProtection="false">
      <alignment horizontal="center" vertical="center" textRotation="0" wrapText="false" indent="0" shrinkToFit="false"/>
      <protection locked="true" hidden="false"/>
    </xf>
    <xf numFmtId="165" fontId="30" fillId="0" borderId="0" xfId="0" applyFont="true" applyBorder="false" applyAlignment="true" applyProtection="false">
      <alignment horizontal="left" vertical="center" textRotation="0" wrapText="false" indent="0" shrinkToFit="false"/>
      <protection locked="true" hidden="false"/>
    </xf>
    <xf numFmtId="165" fontId="30" fillId="0" borderId="29" xfId="0" applyFont="true" applyBorder="true" applyAlignment="true" applyProtection="false">
      <alignment horizontal="center" vertical="center" textRotation="0" wrapText="false" indent="0" shrinkToFit="false"/>
      <protection locked="true" hidden="false"/>
    </xf>
    <xf numFmtId="165" fontId="30" fillId="0" borderId="1" xfId="0" applyFont="true" applyBorder="true" applyAlignment="true" applyProtection="false">
      <alignment horizontal="left" vertical="top" textRotation="0" wrapText="true" indent="0" shrinkToFit="false"/>
      <protection locked="true" hidden="false"/>
    </xf>
    <xf numFmtId="165" fontId="30" fillId="0" borderId="28" xfId="0" applyFont="true" applyBorder="true" applyAlignment="true" applyProtection="false">
      <alignment horizontal="center" vertical="center" textRotation="0" wrapText="false" indent="0" shrinkToFit="false"/>
      <protection locked="true" hidden="false"/>
    </xf>
    <xf numFmtId="165" fontId="30" fillId="0" borderId="31" xfId="0" applyFont="true" applyBorder="true" applyAlignment="true" applyProtection="false">
      <alignment horizontal="left" vertical="center" textRotation="0" wrapText="false" indent="0" shrinkToFit="false"/>
      <protection locked="true" hidden="false"/>
    </xf>
    <xf numFmtId="165" fontId="30" fillId="0" borderId="3" xfId="0" applyFont="true" applyBorder="true" applyAlignment="true" applyProtection="false">
      <alignment horizontal="left" vertical="center" textRotation="0" wrapText="false" indent="0" shrinkToFit="false"/>
      <protection locked="true" hidden="false"/>
    </xf>
    <xf numFmtId="165" fontId="30" fillId="0" borderId="2" xfId="0" applyFont="true" applyBorder="true" applyAlignment="true" applyProtection="false">
      <alignment horizontal="center" vertical="center" textRotation="0" wrapText="false" indent="0" shrinkToFit="false"/>
      <protection locked="true" hidden="false"/>
    </xf>
    <xf numFmtId="165" fontId="30" fillId="0" borderId="29" xfId="0" applyFont="true" applyBorder="true" applyAlignment="true" applyProtection="false">
      <alignment horizontal="left" vertical="center" textRotation="0" wrapText="false" indent="0" shrinkToFit="false"/>
      <protection locked="true" hidden="false"/>
    </xf>
    <xf numFmtId="165" fontId="30" fillId="0" borderId="44" xfId="0" applyFont="true" applyBorder="true" applyAlignment="true" applyProtection="false">
      <alignment horizontal="left" vertical="center" textRotation="0" wrapText="false" indent="0" shrinkToFit="false"/>
      <protection locked="true" hidden="false"/>
    </xf>
    <xf numFmtId="165" fontId="30" fillId="0" borderId="0" xfId="0" applyFont="true" applyBorder="false" applyAlignment="true" applyProtection="false">
      <alignment horizontal="center" vertical="center" textRotation="0" wrapText="false" indent="0" shrinkToFit="false"/>
      <protection locked="true" hidden="false"/>
    </xf>
    <xf numFmtId="165" fontId="30" fillId="0" borderId="28" xfId="0" applyFont="true" applyBorder="true" applyAlignment="true" applyProtection="false">
      <alignment horizontal="left" vertical="center" textRotation="0" wrapText="false" indent="0" shrinkToFit="false"/>
      <protection locked="true" hidden="false"/>
    </xf>
    <xf numFmtId="165" fontId="30" fillId="0" borderId="1" xfId="0" applyFont="true" applyBorder="true" applyAlignment="true" applyProtection="false">
      <alignment horizontal="left" vertical="center" textRotation="0" wrapText="false" indent="0" shrinkToFit="false"/>
      <protection locked="true" hidden="false"/>
    </xf>
    <xf numFmtId="165" fontId="30" fillId="0" borderId="57" xfId="0" applyFont="true" applyBorder="true" applyAlignment="true" applyProtection="false">
      <alignment horizontal="left" vertical="center" textRotation="0" wrapText="false" indent="0" shrinkToFit="false"/>
      <protection locked="true" hidden="false"/>
    </xf>
    <xf numFmtId="165" fontId="30" fillId="0" borderId="39" xfId="0" applyFont="true" applyBorder="true" applyAlignment="true" applyProtection="false">
      <alignment horizontal="center" vertical="center" textRotation="0" wrapText="false" indent="0" shrinkToFit="false"/>
      <protection locked="true" hidden="false"/>
    </xf>
    <xf numFmtId="165" fontId="30" fillId="0" borderId="40" xfId="0" applyFont="true" applyBorder="true" applyAlignment="true" applyProtection="false">
      <alignment horizontal="left" vertical="center" textRotation="0" wrapText="false" indent="0" shrinkToFit="false"/>
      <protection locked="true" hidden="false"/>
    </xf>
    <xf numFmtId="165" fontId="30" fillId="0" borderId="16" xfId="0" applyFont="true" applyBorder="true" applyAlignment="true" applyProtection="false">
      <alignment horizontal="left" vertical="center" textRotation="0" wrapText="false" indent="0" shrinkToFit="false"/>
      <protection locked="true" hidden="false"/>
    </xf>
    <xf numFmtId="165" fontId="30" fillId="0" borderId="64" xfId="0" applyFont="true" applyBorder="true" applyAlignment="true" applyProtection="false">
      <alignment horizontal="center" vertical="center" textRotation="0" wrapText="false" indent="0" shrinkToFit="false"/>
      <protection locked="true" hidden="false"/>
    </xf>
    <xf numFmtId="165" fontId="30" fillId="0" borderId="65" xfId="0" applyFont="true" applyBorder="true" applyAlignment="true" applyProtection="false">
      <alignment horizontal="left" vertical="center" textRotation="0" wrapText="false" indent="0" shrinkToFit="false"/>
      <protection locked="true" hidden="false"/>
    </xf>
    <xf numFmtId="165" fontId="30" fillId="0" borderId="66" xfId="0" applyFont="true" applyBorder="true" applyAlignment="true" applyProtection="false">
      <alignment horizontal="left" vertical="center" textRotation="0" wrapText="false" indent="0" shrinkToFit="false"/>
      <protection locked="true" hidden="false"/>
    </xf>
    <xf numFmtId="165" fontId="30" fillId="0" borderId="67" xfId="0" applyFont="true" applyBorder="true" applyAlignment="true" applyProtection="false">
      <alignment horizontal="left" vertical="top" textRotation="0" wrapText="true" indent="0" shrinkToFit="false"/>
      <protection locked="true" hidden="false"/>
    </xf>
    <xf numFmtId="165" fontId="30" fillId="0" borderId="47" xfId="0" applyFont="true" applyBorder="true" applyAlignment="true" applyProtection="false">
      <alignment horizontal="center" vertical="center" textRotation="0" wrapText="false" indent="0" shrinkToFit="false"/>
      <protection locked="true" hidden="false"/>
    </xf>
    <xf numFmtId="165" fontId="30" fillId="0" borderId="68" xfId="0" applyFont="true" applyBorder="true" applyAlignment="true" applyProtection="false">
      <alignment horizontal="left" vertical="center" textRotation="0" wrapText="false" indent="0" shrinkToFit="false"/>
      <protection locked="true" hidden="false"/>
    </xf>
    <xf numFmtId="165" fontId="30" fillId="0" borderId="67" xfId="0" applyFont="true" applyBorder="true" applyAlignment="true" applyProtection="false">
      <alignment horizontal="left" vertical="center" textRotation="0" wrapText="false" indent="0" shrinkToFit="false"/>
      <protection locked="true" hidden="false"/>
    </xf>
    <xf numFmtId="165" fontId="30" fillId="0" borderId="17" xfId="0" applyFont="true" applyBorder="true" applyAlignment="true" applyProtection="false">
      <alignment horizontal="left" vertical="top" textRotation="0" wrapText="false" indent="0" shrinkToFit="false"/>
      <protection locked="true" hidden="false"/>
    </xf>
    <xf numFmtId="165" fontId="30" fillId="0" borderId="17" xfId="0" applyFont="true" applyBorder="true" applyAlignment="true" applyProtection="false">
      <alignment horizontal="center" vertical="top" textRotation="0" wrapText="false" indent="0" shrinkToFit="false"/>
      <protection locked="true" hidden="false"/>
    </xf>
    <xf numFmtId="165" fontId="30" fillId="0" borderId="35" xfId="0" applyFont="true" applyBorder="true" applyAlignment="true" applyProtection="false">
      <alignment horizontal="left" vertical="top" textRotation="0" wrapText="false" indent="0" shrinkToFit="false"/>
      <protection locked="true" hidden="false"/>
    </xf>
    <xf numFmtId="165" fontId="30" fillId="0" borderId="40" xfId="0" applyFont="true" applyBorder="true" applyAlignment="true" applyProtection="false">
      <alignment horizontal="left" vertical="top" textRotation="0" wrapText="false" indent="0" shrinkToFit="false"/>
      <protection locked="true" hidden="false"/>
    </xf>
    <xf numFmtId="165" fontId="30" fillId="0" borderId="28" xfId="0" applyFont="true" applyBorder="true" applyAlignment="true" applyProtection="false">
      <alignment horizontal="left" vertical="top" textRotation="0" wrapText="false" indent="0" shrinkToFit="false"/>
      <protection locked="true" hidden="false"/>
    </xf>
    <xf numFmtId="165" fontId="30" fillId="0" borderId="39" xfId="0" applyFont="true" applyBorder="true" applyAlignment="true" applyProtection="false">
      <alignment horizontal="left" vertical="top" textRotation="0" wrapText="false" indent="0" shrinkToFit="false"/>
      <protection locked="true" hidden="false"/>
    </xf>
    <xf numFmtId="165" fontId="15" fillId="0" borderId="0" xfId="0" applyFont="true" applyBorder="false" applyAlignment="false" applyProtection="false">
      <alignment horizontal="general" vertical="bottom" textRotation="0" wrapText="false" indent="0" shrinkToFit="false"/>
      <protection locked="true" hidden="false"/>
    </xf>
    <xf numFmtId="165" fontId="15" fillId="0" borderId="0" xfId="0" applyFont="true" applyBorder="false" applyAlignment="true" applyProtection="false">
      <alignment horizontal="center" vertical="bottom" textRotation="0" wrapText="false" indent="0" shrinkToFit="false"/>
      <protection locked="true" hidden="false"/>
    </xf>
    <xf numFmtId="165" fontId="15" fillId="0" borderId="0" xfId="0" applyFont="true" applyBorder="false" applyAlignment="true" applyProtection="false">
      <alignment horizontal="right" vertical="center" textRotation="0" wrapText="false" indent="0" shrinkToFit="false"/>
      <protection locked="true" hidden="false"/>
    </xf>
    <xf numFmtId="165" fontId="15" fillId="0" borderId="0" xfId="0" applyFont="true" applyBorder="true" applyAlignment="true" applyProtection="false">
      <alignment horizontal="center" vertical="center" textRotation="0" wrapText="false" indent="0" shrinkToFit="false"/>
      <protection locked="true" hidden="false"/>
    </xf>
    <xf numFmtId="165" fontId="15" fillId="0" borderId="0" xfId="0" applyFont="true" applyBorder="true" applyAlignment="true" applyProtection="false">
      <alignment horizontal="center" vertical="bottom" textRotation="0" wrapText="false" indent="0" shrinkToFit="false"/>
      <protection locked="true" hidden="false"/>
    </xf>
    <xf numFmtId="165" fontId="15" fillId="0" borderId="2" xfId="0" applyFont="true" applyBorder="true" applyAlignment="true" applyProtection="false">
      <alignment horizontal="center" vertical="center" textRotation="0" wrapText="false" indent="0" shrinkToFit="false"/>
      <protection locked="true" hidden="false"/>
    </xf>
    <xf numFmtId="165" fontId="15" fillId="0" borderId="44" xfId="0" applyFont="true" applyBorder="true" applyAlignment="true" applyProtection="false">
      <alignment horizontal="general" vertical="center" textRotation="0" wrapText="false" indent="0" shrinkToFit="false"/>
      <protection locked="true" hidden="false"/>
    </xf>
    <xf numFmtId="165" fontId="15" fillId="0" borderId="44" xfId="0" applyFont="true" applyBorder="true" applyAlignment="false" applyProtection="false">
      <alignment horizontal="general" vertical="bottom" textRotation="0" wrapText="false" indent="0" shrinkToFit="false"/>
      <protection locked="true" hidden="false"/>
    </xf>
    <xf numFmtId="165" fontId="15" fillId="0" borderId="29" xfId="0" applyFont="true" applyBorder="true" applyAlignment="false" applyProtection="false">
      <alignment horizontal="general" vertical="bottom" textRotation="0" wrapText="false" indent="0" shrinkToFit="false"/>
      <protection locked="true" hidden="false"/>
    </xf>
    <xf numFmtId="165" fontId="15" fillId="0" borderId="1" xfId="0" applyFont="true" applyBorder="true" applyAlignment="true" applyProtection="false">
      <alignment horizontal="left" vertical="center" textRotation="0" wrapText="false" indent="0" shrinkToFit="false"/>
      <protection locked="true" hidden="false"/>
    </xf>
    <xf numFmtId="165" fontId="15" fillId="0" borderId="29" xfId="0" applyFont="true" applyBorder="true" applyAlignment="true" applyProtection="false">
      <alignment horizontal="general" vertical="center" textRotation="0" wrapText="false" indent="0" shrinkToFit="false"/>
      <protection locked="true" hidden="false"/>
    </xf>
    <xf numFmtId="165" fontId="15" fillId="0" borderId="2" xfId="25" applyFont="true" applyBorder="true" applyAlignment="true" applyProtection="false">
      <alignment horizontal="center" vertical="center" textRotation="0" wrapText="false" indent="0" shrinkToFit="false"/>
      <protection locked="true" hidden="false"/>
    </xf>
    <xf numFmtId="165" fontId="15" fillId="0" borderId="44" xfId="25" applyFont="true" applyBorder="true" applyAlignment="true" applyProtection="false">
      <alignment horizontal="center" vertical="center" textRotation="0" wrapText="false" indent="0" shrinkToFit="false"/>
      <protection locked="true" hidden="false"/>
    </xf>
    <xf numFmtId="165" fontId="15" fillId="0" borderId="10" xfId="0" applyFont="true" applyBorder="tru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general" vertical="center" textRotation="0" wrapText="false" indent="0" shrinkToFit="false"/>
      <protection locked="true" hidden="false"/>
    </xf>
    <xf numFmtId="165" fontId="15" fillId="0" borderId="57" xfId="0" applyFont="true" applyBorder="true" applyAlignment="true" applyProtection="false">
      <alignment horizontal="general" vertical="center" textRotation="0" wrapText="false" indent="0" shrinkToFit="false"/>
      <protection locked="true" hidden="false"/>
    </xf>
    <xf numFmtId="165" fontId="15" fillId="0" borderId="30" xfId="0" applyFont="true" applyBorder="true" applyAlignment="true" applyProtection="false">
      <alignment horizontal="center" vertical="bottom" textRotation="0" wrapText="false" indent="0" shrinkToFit="false"/>
      <protection locked="true" hidden="false"/>
    </xf>
    <xf numFmtId="165" fontId="15" fillId="0" borderId="28" xfId="0" applyFont="true" applyBorder="true" applyAlignment="false" applyProtection="false">
      <alignment horizontal="general" vertical="bottom" textRotation="0" wrapText="false" indent="0" shrinkToFit="false"/>
      <protection locked="true" hidden="false"/>
    </xf>
    <xf numFmtId="165" fontId="15" fillId="0" borderId="31" xfId="0" applyFont="true" applyBorder="true" applyAlignment="false" applyProtection="false">
      <alignment horizontal="general" vertical="bottom" textRotation="0" wrapText="false" indent="0" shrinkToFit="false"/>
      <protection locked="true" hidden="false"/>
    </xf>
    <xf numFmtId="165" fontId="15" fillId="0" borderId="30" xfId="0" applyFont="true" applyBorder="true" applyAlignment="false" applyProtection="false">
      <alignment horizontal="general" vertical="bottom" textRotation="0" wrapText="false" indent="0" shrinkToFit="false"/>
      <protection locked="true" hidden="false"/>
    </xf>
    <xf numFmtId="165" fontId="15" fillId="0" borderId="10" xfId="0" applyFont="true" applyBorder="true" applyAlignment="true" applyProtection="false">
      <alignment horizontal="center" vertical="top" textRotation="0" wrapText="false" indent="0" shrinkToFit="false"/>
      <protection locked="true" hidden="false"/>
    </xf>
    <xf numFmtId="165" fontId="15" fillId="0" borderId="57" xfId="0" applyFont="true" applyBorder="true" applyAlignment="true" applyProtection="false">
      <alignment horizontal="center" vertical="top" textRotation="0" wrapText="true" indent="0" shrinkToFit="false"/>
      <protection locked="true" hidden="false"/>
    </xf>
    <xf numFmtId="165" fontId="15" fillId="0" borderId="10" xfId="0" applyFont="true" applyBorder="true" applyAlignment="true" applyProtection="false">
      <alignment horizontal="general" vertical="center" textRotation="0" wrapText="false" indent="0" shrinkToFit="false"/>
      <protection locked="true" hidden="false"/>
    </xf>
    <xf numFmtId="165" fontId="15" fillId="0" borderId="57" xfId="0" applyFont="true" applyBorder="true" applyAlignment="false" applyProtection="false">
      <alignment horizontal="general" vertical="bottom" textRotation="0" wrapText="false" indent="0" shrinkToFit="false"/>
      <protection locked="true" hidden="false"/>
    </xf>
    <xf numFmtId="165" fontId="15" fillId="0" borderId="10" xfId="0" applyFont="true" applyBorder="true" applyAlignment="true" applyProtection="false">
      <alignment horizontal="center" vertical="bottom" textRotation="0" wrapText="false" indent="0" shrinkToFit="false"/>
      <protection locked="true" hidden="false"/>
    </xf>
    <xf numFmtId="165" fontId="15" fillId="0" borderId="10" xfId="0" applyFont="true" applyBorder="true" applyAlignment="false" applyProtection="false">
      <alignment horizontal="general" vertical="bottom" textRotation="0" wrapText="false" indent="0" shrinkToFit="false"/>
      <protection locked="true" hidden="false"/>
    </xf>
    <xf numFmtId="165" fontId="15" fillId="0" borderId="1" xfId="0" applyFont="true" applyBorder="true" applyAlignment="true" applyProtection="false">
      <alignment horizontal="center" vertical="center" textRotation="0" wrapText="false" indent="0" shrinkToFit="false"/>
      <protection locked="true" hidden="false"/>
    </xf>
    <xf numFmtId="165" fontId="15" fillId="0" borderId="57" xfId="0" applyFont="true" applyBorder="true" applyAlignment="true" applyProtection="false">
      <alignment horizontal="general" vertical="center" textRotation="0" wrapText="true" indent="0" shrinkToFit="false"/>
      <protection locked="true" hidden="false"/>
    </xf>
    <xf numFmtId="165" fontId="15" fillId="0" borderId="0" xfId="0" applyFont="true" applyBorder="false" applyAlignment="true" applyProtection="false">
      <alignment horizontal="general" vertical="top" textRotation="0" wrapText="true" indent="0" shrinkToFit="false"/>
      <protection locked="true" hidden="false"/>
    </xf>
    <xf numFmtId="165" fontId="15" fillId="0" borderId="57" xfId="0" applyFont="true" applyBorder="true" applyAlignment="true" applyProtection="false">
      <alignment horizontal="general" vertical="top" textRotation="0" wrapText="true" indent="0" shrinkToFit="false"/>
      <protection locked="true" hidden="false"/>
    </xf>
    <xf numFmtId="165" fontId="15" fillId="0" borderId="16" xfId="0" applyFont="true" applyBorder="true" applyAlignment="false" applyProtection="false">
      <alignment horizontal="general" vertical="bottom" textRotation="0" wrapText="false" indent="0" shrinkToFit="false"/>
      <protection locked="true" hidden="false"/>
    </xf>
    <xf numFmtId="165" fontId="15" fillId="0" borderId="29" xfId="0" applyFont="true" applyBorder="true" applyAlignment="true" applyProtection="false">
      <alignment horizontal="center" vertical="center" textRotation="0" wrapText="false" indent="0" shrinkToFit="false"/>
      <protection locked="true" hidden="false"/>
    </xf>
    <xf numFmtId="165" fontId="15" fillId="0" borderId="2" xfId="0" applyFont="true" applyBorder="true" applyAlignment="true" applyProtection="false">
      <alignment horizontal="left" vertical="center" textRotation="0" wrapText="false" indent="0" shrinkToFit="false"/>
      <protection locked="true" hidden="false"/>
    </xf>
    <xf numFmtId="165" fontId="15" fillId="0" borderId="39" xfId="0" applyFont="true" applyBorder="true" applyAlignment="true" applyProtection="false">
      <alignment horizontal="center" vertical="bottom" textRotation="0" wrapText="false" indent="0" shrinkToFit="false"/>
      <protection locked="true" hidden="false"/>
    </xf>
    <xf numFmtId="165" fontId="15" fillId="0" borderId="40" xfId="0" applyFont="true" applyBorder="true" applyAlignment="false" applyProtection="false">
      <alignment horizontal="general" vertical="bottom" textRotation="0" wrapText="false" indent="0" shrinkToFit="false"/>
      <protection locked="true" hidden="false"/>
    </xf>
    <xf numFmtId="165" fontId="15" fillId="0" borderId="41" xfId="0" applyFont="true" applyBorder="true" applyAlignment="false" applyProtection="false">
      <alignment horizontal="general" vertical="bottom" textRotation="0" wrapText="false" indent="0" shrinkToFit="false"/>
      <protection locked="true" hidden="false"/>
    </xf>
    <xf numFmtId="165" fontId="15" fillId="0" borderId="39" xfId="0" applyFont="true" applyBorder="true" applyAlignment="false" applyProtection="false">
      <alignment horizontal="general" vertical="bottom" textRotation="0" wrapText="false" indent="0" shrinkToFit="false"/>
      <protection locked="true" hidden="false"/>
    </xf>
    <xf numFmtId="165" fontId="15" fillId="0" borderId="41" xfId="0" applyFont="true" applyBorder="true" applyAlignment="true" applyProtection="false">
      <alignment horizontal="general" vertical="center" textRotation="0" wrapText="true" indent="0" shrinkToFit="false"/>
      <protection locked="true" hidden="false"/>
    </xf>
    <xf numFmtId="165" fontId="15" fillId="0" borderId="0" xfId="0" applyFont="true" applyBorder="false" applyAlignment="true" applyProtection="false">
      <alignment horizontal="general" vertical="center" textRotation="0" wrapText="true" indent="0" shrinkToFit="false"/>
      <protection locked="true" hidden="false"/>
    </xf>
    <xf numFmtId="165" fontId="16" fillId="0" borderId="0" xfId="0" applyFont="true" applyBorder="true" applyAlignment="true" applyProtection="false">
      <alignment horizontal="left" vertical="bottom" textRotation="0" wrapText="true" indent="0" shrinkToFit="false"/>
      <protection locked="true" hidden="false"/>
    </xf>
    <xf numFmtId="165" fontId="16" fillId="0" borderId="0" xfId="0" applyFont="true" applyBorder="false" applyAlignment="false" applyProtection="false">
      <alignment horizontal="general" vertical="bottom" textRotation="0" wrapText="false" indent="0" shrinkToFit="false"/>
      <protection locked="true" hidden="false"/>
    </xf>
    <xf numFmtId="165" fontId="15" fillId="0" borderId="0" xfId="0" applyFont="true" applyBorder="false" applyAlignment="true" applyProtection="false">
      <alignment horizontal="left" vertical="top" textRotation="0" wrapText="true" indent="0" shrinkToFit="false"/>
      <protection locked="true" hidden="false"/>
    </xf>
    <xf numFmtId="165" fontId="15" fillId="0" borderId="44" xfId="0" applyFont="true" applyBorder="true" applyAlignment="true" applyProtection="false">
      <alignment horizontal="center" vertical="center" textRotation="0" wrapText="false" indent="0" shrinkToFit="false"/>
      <protection locked="true" hidden="false"/>
    </xf>
    <xf numFmtId="165" fontId="15" fillId="0" borderId="44" xfId="0" applyFont="true" applyBorder="true" applyAlignment="true" applyProtection="false">
      <alignment horizontal="left" vertical="center" textRotation="0" wrapText="false" indent="0" shrinkToFit="false"/>
      <protection locked="true" hidden="false"/>
    </xf>
    <xf numFmtId="165" fontId="15" fillId="0" borderId="29" xfId="0" applyFont="true" applyBorder="true" applyAlignment="true" applyProtection="false">
      <alignment horizontal="left" vertical="center" textRotation="0" wrapText="false" indent="0" shrinkToFit="false"/>
      <protection locked="true" hidden="false"/>
    </xf>
    <xf numFmtId="165" fontId="15" fillId="0" borderId="3" xfId="0" applyFont="true" applyBorder="true" applyAlignment="true" applyProtection="false">
      <alignment horizontal="center" vertical="center" textRotation="0" wrapText="false" indent="0" shrinkToFit="false"/>
      <protection locked="true" hidden="false"/>
    </xf>
    <xf numFmtId="165" fontId="15" fillId="0" borderId="28" xfId="0" applyFont="true" applyBorder="true" applyAlignment="true" applyProtection="false">
      <alignment horizontal="left" vertical="center" textRotation="0" wrapText="false" indent="0" shrinkToFit="false"/>
      <protection locked="true" hidden="false"/>
    </xf>
    <xf numFmtId="165" fontId="15" fillId="0" borderId="28" xfId="0" applyFont="true" applyBorder="true" applyAlignment="true" applyProtection="false">
      <alignment horizontal="center" vertical="center" textRotation="0" wrapText="false" indent="0" shrinkToFit="false"/>
      <protection locked="true" hidden="false"/>
    </xf>
    <xf numFmtId="165" fontId="15" fillId="0" borderId="28" xfId="0" applyFont="true" applyBorder="true" applyAlignment="true" applyProtection="false">
      <alignment horizontal="general" vertical="center" textRotation="0" wrapText="false" indent="0" shrinkToFit="false"/>
      <protection locked="true" hidden="false"/>
    </xf>
    <xf numFmtId="165" fontId="15" fillId="0" borderId="31" xfId="0" applyFont="true" applyBorder="true" applyAlignment="true" applyProtection="false">
      <alignment horizontal="left" vertical="center" textRotation="0" wrapText="false" indent="0" shrinkToFit="false"/>
      <protection locked="true" hidden="false"/>
    </xf>
    <xf numFmtId="165" fontId="15" fillId="0" borderId="57" xfId="0" applyFont="true" applyBorder="true" applyAlignment="true" applyProtection="false">
      <alignment horizontal="left" vertical="center" textRotation="0" wrapText="false" indent="0" shrinkToFit="false"/>
      <protection locked="true" hidden="false"/>
    </xf>
    <xf numFmtId="165" fontId="15" fillId="0" borderId="44" xfId="0" applyFont="true" applyBorder="true" applyAlignment="true" applyProtection="false">
      <alignment horizontal="general" vertical="center" textRotation="0" wrapText="true" indent="0" shrinkToFit="true"/>
      <protection locked="true" hidden="false"/>
    </xf>
    <xf numFmtId="165" fontId="15" fillId="0" borderId="30" xfId="0" applyFont="true" applyBorder="true" applyAlignment="true" applyProtection="false">
      <alignment horizontal="left" vertical="center" textRotation="0" wrapText="false" indent="0" shrinkToFit="false"/>
      <protection locked="true" hidden="false"/>
    </xf>
    <xf numFmtId="165" fontId="15" fillId="0" borderId="31" xfId="0" applyFont="true" applyBorder="true" applyAlignment="true" applyProtection="false">
      <alignment horizontal="general" vertical="center" textRotation="0" wrapText="false" indent="0" shrinkToFit="false"/>
      <protection locked="true" hidden="false"/>
    </xf>
    <xf numFmtId="165" fontId="15" fillId="0" borderId="30" xfId="0" applyFont="true" applyBorder="true" applyAlignment="true" applyProtection="false">
      <alignment horizontal="center" vertical="center" textRotation="0" wrapText="false" indent="0" shrinkToFit="false"/>
      <protection locked="true" hidden="false"/>
    </xf>
    <xf numFmtId="165" fontId="15" fillId="0" borderId="10" xfId="0" applyFont="true" applyBorder="true" applyAlignment="true" applyProtection="false">
      <alignment horizontal="left" vertical="center" textRotation="0" wrapText="false" indent="0" shrinkToFit="false"/>
      <protection locked="true" hidden="false"/>
    </xf>
    <xf numFmtId="169" fontId="15" fillId="0" borderId="0" xfId="0" applyFont="true" applyBorder="false" applyAlignment="true" applyProtection="false">
      <alignment horizontal="left" vertical="center" textRotation="0" wrapText="false" indent="0" shrinkToFit="false"/>
      <protection locked="true" hidden="false"/>
    </xf>
    <xf numFmtId="165" fontId="16" fillId="0" borderId="57" xfId="0" applyFont="true" applyBorder="true" applyAlignment="true" applyProtection="false">
      <alignment horizontal="general" vertical="center" textRotation="0" wrapText="false" indent="0" shrinkToFit="false"/>
      <protection locked="true" hidden="false"/>
    </xf>
    <xf numFmtId="165" fontId="16" fillId="0" borderId="10" xfId="0" applyFont="true" applyBorder="true" applyAlignment="true" applyProtection="false">
      <alignment horizontal="center" vertical="center" textRotation="0" wrapText="false" indent="0" shrinkToFit="false"/>
      <protection locked="true" hidden="false"/>
    </xf>
    <xf numFmtId="165" fontId="15" fillId="0" borderId="2" xfId="0" applyFont="true" applyBorder="true" applyAlignment="true" applyProtection="false">
      <alignment horizontal="general" vertical="center" textRotation="0" wrapText="false" indent="0" shrinkToFit="false"/>
      <protection locked="true" hidden="false"/>
    </xf>
    <xf numFmtId="170" fontId="15" fillId="0" borderId="44" xfId="0" applyFont="true" applyBorder="true" applyAlignment="true" applyProtection="false">
      <alignment horizontal="general" vertical="center" textRotation="0" wrapText="false" indent="0" shrinkToFit="false"/>
      <protection locked="true" hidden="false"/>
    </xf>
    <xf numFmtId="170" fontId="15" fillId="3" borderId="2" xfId="0" applyFont="true" applyBorder="true" applyAlignment="true" applyProtection="false">
      <alignment horizontal="center" vertical="center" textRotation="0" wrapText="false" indent="0" shrinkToFit="false"/>
      <protection locked="true" hidden="false"/>
    </xf>
    <xf numFmtId="165" fontId="15" fillId="0" borderId="57" xfId="0" applyFont="true" applyBorder="true" applyAlignment="true" applyProtection="false">
      <alignment horizontal="center" vertical="center" textRotation="0" wrapText="false" indent="0" shrinkToFit="false"/>
      <protection locked="true" hidden="false"/>
    </xf>
    <xf numFmtId="165" fontId="16" fillId="0" borderId="0" xfId="0" applyFont="true" applyBorder="false" applyAlignment="true" applyProtection="false">
      <alignment horizontal="center" vertical="center" textRotation="0" wrapText="false" indent="0" shrinkToFit="false"/>
      <protection locked="true" hidden="false"/>
    </xf>
    <xf numFmtId="165" fontId="31" fillId="0" borderId="0" xfId="0" applyFont="true" applyBorder="false" applyAlignment="true" applyProtection="false">
      <alignment horizontal="left" vertical="center" textRotation="0" wrapText="false" indent="0" shrinkToFit="false"/>
      <protection locked="true" hidden="false"/>
    </xf>
    <xf numFmtId="165" fontId="31" fillId="0" borderId="1" xfId="0" applyFont="true" applyBorder="true" applyAlignment="true" applyProtection="false">
      <alignment horizontal="center" vertical="center" textRotation="0" wrapText="false" indent="0" shrinkToFit="false"/>
      <protection locked="true" hidden="false"/>
    </xf>
    <xf numFmtId="165" fontId="31" fillId="0" borderId="2" xfId="0" applyFont="true" applyBorder="true" applyAlignment="true" applyProtection="false">
      <alignment horizontal="center" vertical="center" textRotation="0" wrapText="false" indent="0" shrinkToFit="false"/>
      <protection locked="true" hidden="false"/>
    </xf>
    <xf numFmtId="165" fontId="31" fillId="0" borderId="33" xfId="0" applyFont="true" applyBorder="true" applyAlignment="true" applyProtection="false">
      <alignment horizontal="center" vertical="center" textRotation="0" wrapText="false" indent="0" shrinkToFit="false"/>
      <protection locked="true" hidden="false"/>
    </xf>
    <xf numFmtId="165" fontId="15" fillId="0" borderId="0" xfId="0" applyFont="true" applyBorder="false" applyAlignment="true" applyProtection="false">
      <alignment horizontal="left" vertical="center" textRotation="0" wrapText="true" indent="0" shrinkToFit="false"/>
      <protection locked="true" hidden="false"/>
    </xf>
    <xf numFmtId="165" fontId="15" fillId="0" borderId="0" xfId="0" applyFont="true" applyBorder="true" applyAlignment="true" applyProtection="false">
      <alignment horizontal="general" vertical="center" textRotation="0" wrapText="true" indent="0" shrinkToFit="false"/>
      <protection locked="true" hidden="false"/>
    </xf>
    <xf numFmtId="165" fontId="15" fillId="0" borderId="39" xfId="0" applyFont="true" applyBorder="true" applyAlignment="true" applyProtection="false">
      <alignment horizontal="left" vertical="center" textRotation="0" wrapText="false" indent="0" shrinkToFit="false"/>
      <protection locked="true" hidden="false"/>
    </xf>
    <xf numFmtId="169" fontId="15" fillId="0" borderId="40" xfId="0" applyFont="true" applyBorder="true" applyAlignment="true" applyProtection="false">
      <alignment horizontal="left" vertical="center" textRotation="0" wrapText="false" indent="0" shrinkToFit="false"/>
      <protection locked="true" hidden="false"/>
    </xf>
    <xf numFmtId="165" fontId="15" fillId="0" borderId="40" xfId="0" applyFont="true" applyBorder="true" applyAlignment="true" applyProtection="false">
      <alignment horizontal="center" vertical="center" textRotation="0" wrapText="false" indent="0" shrinkToFit="false"/>
      <protection locked="true" hidden="false"/>
    </xf>
    <xf numFmtId="165" fontId="32" fillId="0" borderId="1" xfId="0" applyFont="true" applyBorder="true" applyAlignment="true" applyProtection="false">
      <alignment horizontal="left" vertical="center" textRotation="0" wrapText="false" indent="0" shrinkToFit="false"/>
      <protection locked="true" hidden="false"/>
    </xf>
    <xf numFmtId="165" fontId="32" fillId="0" borderId="44" xfId="0" applyFont="true" applyBorder="true" applyAlignment="true" applyProtection="false">
      <alignment horizontal="general" vertical="center" textRotation="0" wrapText="false" indent="0" shrinkToFit="false"/>
      <protection locked="true" hidden="false"/>
    </xf>
    <xf numFmtId="165" fontId="32" fillId="0" borderId="29" xfId="0" applyFont="true" applyBorder="true" applyAlignment="true" applyProtection="false">
      <alignment horizontal="general" vertical="center" textRotation="0" wrapText="false" indent="0" shrinkToFit="false"/>
      <protection locked="true" hidden="false"/>
    </xf>
    <xf numFmtId="165" fontId="15" fillId="0" borderId="28" xfId="25" applyFont="true" applyBorder="true" applyAlignment="true" applyProtection="false">
      <alignment horizontal="center" vertical="center" textRotation="0" wrapText="false" indent="0" shrinkToFit="false"/>
      <protection locked="true" hidden="false"/>
    </xf>
    <xf numFmtId="165" fontId="32" fillId="0" borderId="28" xfId="0" applyFont="true" applyBorder="true" applyAlignment="true" applyProtection="false">
      <alignment horizontal="general" vertical="center" textRotation="0" wrapText="false" indent="0" shrinkToFit="false"/>
      <protection locked="true" hidden="false"/>
    </xf>
    <xf numFmtId="165" fontId="32" fillId="0" borderId="31" xfId="0" applyFont="true" applyBorder="true" applyAlignment="true" applyProtection="false">
      <alignment horizontal="general" vertical="center" textRotation="0" wrapText="false" indent="0" shrinkToFit="false"/>
      <protection locked="true" hidden="false"/>
    </xf>
    <xf numFmtId="165" fontId="15" fillId="0" borderId="40" xfId="0" applyFont="true" applyBorder="true" applyAlignment="true" applyProtection="false">
      <alignment horizontal="general" vertical="center" textRotation="0" wrapText="false" indent="0" shrinkToFit="false"/>
      <protection locked="true" hidden="false"/>
    </xf>
    <xf numFmtId="165" fontId="32" fillId="0" borderId="40" xfId="0" applyFont="true" applyBorder="true" applyAlignment="true" applyProtection="false">
      <alignment horizontal="general" vertical="center" textRotation="0" wrapText="false" indent="0" shrinkToFit="false"/>
      <protection locked="true" hidden="false"/>
    </xf>
    <xf numFmtId="165" fontId="32" fillId="0" borderId="41" xfId="0" applyFont="true" applyBorder="true" applyAlignment="true" applyProtection="false">
      <alignment horizontal="general" vertical="center" textRotation="0" wrapText="false" indent="0" shrinkToFit="false"/>
      <protection locked="true" hidden="false"/>
    </xf>
    <xf numFmtId="165" fontId="15" fillId="0" borderId="1" xfId="0" applyFont="true" applyBorder="true" applyAlignment="true" applyProtection="false">
      <alignment horizontal="left" vertical="center" textRotation="0" wrapText="true" indent="0" shrinkToFit="false"/>
      <protection locked="true" hidden="false"/>
    </xf>
    <xf numFmtId="165" fontId="16" fillId="0" borderId="3" xfId="0" applyFont="true" applyBorder="true" applyAlignment="true" applyProtection="false">
      <alignment horizontal="general" vertical="bottom" textRotation="0" wrapText="true" indent="0" shrinkToFit="false"/>
      <protection locked="true" hidden="false"/>
    </xf>
    <xf numFmtId="165" fontId="15" fillId="0" borderId="30" xfId="0" applyFont="true" applyBorder="true" applyAlignment="true" applyProtection="false">
      <alignment horizontal="general" vertical="center" textRotation="0" wrapText="false" indent="0" shrinkToFit="false"/>
      <protection locked="true" hidden="false"/>
    </xf>
    <xf numFmtId="165" fontId="33" fillId="0" borderId="28" xfId="0" applyFont="true" applyBorder="true" applyAlignment="true" applyProtection="false">
      <alignment horizontal="center" vertical="center" textRotation="0" wrapText="false" indent="0" shrinkToFit="false"/>
      <protection locked="true" hidden="false"/>
    </xf>
    <xf numFmtId="165" fontId="16" fillId="0" borderId="16" xfId="0" applyFont="true" applyBorder="true" applyAlignment="true" applyProtection="false">
      <alignment horizontal="left" vertical="top" textRotation="0" wrapText="true" indent="0" shrinkToFit="false"/>
      <protection locked="true" hidden="false"/>
    </xf>
    <xf numFmtId="165" fontId="16" fillId="0" borderId="16" xfId="0" applyFont="true" applyBorder="true" applyAlignment="true" applyProtection="false">
      <alignment horizontal="general" vertical="top" textRotation="0" wrapText="true" indent="0" shrinkToFit="false"/>
      <protection locked="true" hidden="false"/>
    </xf>
    <xf numFmtId="165" fontId="16" fillId="0" borderId="33" xfId="0" applyFont="true" applyBorder="true" applyAlignment="true" applyProtection="false">
      <alignment horizontal="general" vertical="top" textRotation="0" wrapText="true" indent="0" shrinkToFit="false"/>
      <protection locked="true" hidden="false"/>
    </xf>
    <xf numFmtId="165" fontId="15" fillId="0" borderId="39" xfId="0" applyFont="true" applyBorder="true" applyAlignment="true" applyProtection="false">
      <alignment horizontal="general" vertical="top" textRotation="0" wrapText="false" indent="0" shrinkToFit="false"/>
      <protection locked="true" hidden="false"/>
    </xf>
    <xf numFmtId="165" fontId="15" fillId="0" borderId="40" xfId="25" applyFont="true" applyBorder="true" applyAlignment="true" applyProtection="false">
      <alignment horizontal="center" vertical="center" textRotation="0" wrapText="false" indent="0" shrinkToFit="false"/>
      <protection locked="true" hidden="false"/>
    </xf>
    <xf numFmtId="165" fontId="15" fillId="0" borderId="41" xfId="0" applyFont="true" applyBorder="true" applyAlignment="true" applyProtection="false">
      <alignment horizontal="general" vertical="top" textRotation="0" wrapText="false" indent="0" shrinkToFit="false"/>
      <protection locked="true" hidden="false"/>
    </xf>
    <xf numFmtId="165" fontId="15" fillId="0" borderId="0" xfId="0" applyFont="true" applyBorder="false" applyAlignment="true" applyProtection="false">
      <alignment horizontal="center" vertical="top" textRotation="0" wrapText="false" indent="0" shrinkToFit="false"/>
      <protection locked="true" hidden="false"/>
    </xf>
    <xf numFmtId="165" fontId="15" fillId="0" borderId="1" xfId="0" applyFont="true" applyBorder="true" applyAlignment="true" applyProtection="false">
      <alignment horizontal="center" vertical="center" textRotation="0" wrapText="true" indent="0" shrinkToFit="false"/>
      <protection locked="true" hidden="false"/>
    </xf>
    <xf numFmtId="165" fontId="33" fillId="0" borderId="0" xfId="0" applyFont="true" applyBorder="false" applyAlignment="true" applyProtection="false">
      <alignment horizontal="center" vertical="center" textRotation="0" wrapText="false" indent="0" shrinkToFit="false"/>
      <protection locked="true" hidden="false"/>
    </xf>
    <xf numFmtId="165" fontId="31" fillId="0" borderId="57" xfId="0" applyFont="true" applyBorder="true" applyAlignment="true" applyProtection="false">
      <alignment horizontal="general" vertical="center" textRotation="0" wrapText="false" indent="0" shrinkToFit="true"/>
      <protection locked="true" hidden="false"/>
    </xf>
    <xf numFmtId="165" fontId="32" fillId="0" borderId="2" xfId="0" applyFont="true" applyBorder="true" applyAlignment="true" applyProtection="false">
      <alignment horizontal="left" vertical="center" textRotation="0" wrapText="false" indent="0" shrinkToFit="false"/>
      <protection locked="true" hidden="false"/>
    </xf>
    <xf numFmtId="171" fontId="15" fillId="0" borderId="10" xfId="0" applyFont="true" applyBorder="true" applyAlignment="true" applyProtection="false">
      <alignment horizontal="center" vertical="center" textRotation="0" wrapText="false" indent="0" shrinkToFit="false"/>
      <protection locked="true" hidden="false"/>
    </xf>
    <xf numFmtId="165" fontId="15" fillId="0" borderId="33" xfId="0" applyFont="true" applyBorder="true" applyAlignment="true" applyProtection="false">
      <alignment horizontal="center" vertical="center" textRotation="0" wrapText="false" indent="0" shrinkToFit="false"/>
      <protection locked="true" hidden="false"/>
    </xf>
    <xf numFmtId="171" fontId="15" fillId="0" borderId="0" xfId="0" applyFont="true" applyBorder="false" applyAlignment="true" applyProtection="false">
      <alignment horizontal="center" vertical="center" textRotation="0" wrapText="false" indent="0" shrinkToFit="false"/>
      <protection locked="true" hidden="false"/>
    </xf>
    <xf numFmtId="171" fontId="15" fillId="0" borderId="0" xfId="0" applyFont="true" applyBorder="false" applyAlignment="true" applyProtection="false">
      <alignment horizontal="general" vertical="center" textRotation="0" wrapText="false" indent="0" shrinkToFit="false"/>
      <protection locked="true" hidden="false"/>
    </xf>
    <xf numFmtId="165" fontId="32" fillId="0" borderId="44" xfId="0" applyFont="true" applyBorder="true" applyAlignment="true" applyProtection="false">
      <alignment horizontal="left" vertical="center" textRotation="0" wrapText="true" indent="0" shrinkToFit="false"/>
      <protection locked="true" hidden="false"/>
    </xf>
    <xf numFmtId="171" fontId="15" fillId="0" borderId="40" xfId="0" applyFont="true" applyBorder="true" applyAlignment="true" applyProtection="false">
      <alignment horizontal="general" vertical="center" textRotation="0" wrapText="false" indent="0" shrinkToFit="false"/>
      <protection locked="true" hidden="false"/>
    </xf>
    <xf numFmtId="171" fontId="15" fillId="0" borderId="40" xfId="0" applyFont="true" applyBorder="true" applyAlignment="true" applyProtection="false">
      <alignment horizontal="center" vertical="center" textRotation="0" wrapText="false" indent="0" shrinkToFit="false"/>
      <protection locked="true" hidden="false"/>
    </xf>
    <xf numFmtId="165" fontId="15" fillId="0" borderId="41" xfId="0" applyFont="true" applyBorder="tru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true" indent="0" shrinkToFit="false"/>
      <protection locked="true" hidden="false"/>
    </xf>
    <xf numFmtId="165" fontId="32" fillId="0" borderId="44" xfId="0" applyFont="true" applyBorder="true" applyAlignment="true" applyProtection="false">
      <alignment horizontal="left" vertical="center" textRotation="0" wrapText="false" indent="0" shrinkToFit="false"/>
      <protection locked="true" hidden="false"/>
    </xf>
    <xf numFmtId="165" fontId="32" fillId="0" borderId="40" xfId="0" applyFont="true" applyBorder="true" applyAlignment="true" applyProtection="false">
      <alignment horizontal="left" vertical="center" textRotation="0" wrapText="false" indent="0" shrinkToFit="false"/>
      <protection locked="true" hidden="false"/>
    </xf>
    <xf numFmtId="165" fontId="32" fillId="0" borderId="2" xfId="0" applyFont="true" applyBorder="true" applyAlignment="true" applyProtection="false">
      <alignment horizontal="general" vertical="center" textRotation="0" wrapText="true" indent="0" shrinkToFit="false"/>
      <protection locked="true" hidden="false"/>
    </xf>
    <xf numFmtId="165" fontId="32" fillId="0" borderId="2" xfId="0" applyFont="true" applyBorder="true" applyAlignment="true" applyProtection="false">
      <alignment horizontal="left" vertical="center" textRotation="0" wrapText="true" indent="0" shrinkToFit="false"/>
      <protection locked="true" hidden="false"/>
    </xf>
    <xf numFmtId="165" fontId="34" fillId="0" borderId="0" xfId="0" applyFont="true" applyBorder="true" applyAlignment="true" applyProtection="false">
      <alignment horizontal="center" vertical="top" textRotation="0" wrapText="false" indent="0" shrinkToFit="false"/>
      <protection locked="true" hidden="false"/>
    </xf>
    <xf numFmtId="165" fontId="34" fillId="0" borderId="0" xfId="0" applyFont="true" applyBorder="false" applyAlignment="true" applyProtection="false">
      <alignment horizontal="general" vertical="top" textRotation="0" wrapText="false" indent="0" shrinkToFit="false"/>
      <protection locked="true" hidden="false"/>
    </xf>
    <xf numFmtId="165" fontId="34" fillId="0" borderId="0" xfId="0" applyFont="true" applyBorder="false" applyAlignment="true" applyProtection="false">
      <alignment horizontal="general" vertical="top" textRotation="0" wrapText="true" indent="0" shrinkToFit="false"/>
      <protection locked="true" hidden="false"/>
    </xf>
    <xf numFmtId="165" fontId="34" fillId="0" borderId="0" xfId="0" applyFont="true" applyBorder="false" applyAlignment="true" applyProtection="false">
      <alignment horizontal="left" vertical="top" textRotation="0" wrapText="false" indent="0" shrinkToFit="false"/>
      <protection locked="true" hidden="false"/>
    </xf>
    <xf numFmtId="165" fontId="34" fillId="0" borderId="0" xfId="0" applyFont="true" applyBorder="false" applyAlignment="true" applyProtection="false">
      <alignment horizontal="left" vertical="top" textRotation="0" wrapText="true" indent="0" shrinkToFit="false"/>
      <protection locked="true" hidden="false"/>
    </xf>
    <xf numFmtId="165" fontId="34" fillId="0" borderId="0" xfId="0" applyFont="true" applyBorder="true" applyAlignment="true" applyProtection="false">
      <alignment horizontal="general" vertical="top" textRotation="0" wrapText="true" indent="0" shrinkToFit="false"/>
      <protection locked="true" hidden="false"/>
    </xf>
    <xf numFmtId="165" fontId="15" fillId="0" borderId="0" xfId="0" applyFont="true" applyBorder="false" applyAlignment="true" applyProtection="false">
      <alignment horizontal="left" vertical="bottom" textRotation="0" wrapText="false" indent="0" shrinkToFit="false"/>
      <protection locked="true" hidden="false"/>
    </xf>
    <xf numFmtId="165" fontId="16" fillId="0" borderId="0" xfId="0" applyFont="true" applyBorder="true" applyAlignment="true" applyProtection="false">
      <alignment horizontal="center" vertical="center" textRotation="0" wrapText="false" indent="0" shrinkToFit="false"/>
      <protection locked="true" hidden="false"/>
    </xf>
    <xf numFmtId="165" fontId="15" fillId="0" borderId="28" xfId="0" applyFont="true" applyBorder="true" applyAlignment="true" applyProtection="false">
      <alignment horizontal="left" vertical="center" textRotation="0" wrapText="true" indent="0" shrinkToFit="false"/>
      <protection locked="true" hidden="false"/>
    </xf>
    <xf numFmtId="165" fontId="15" fillId="0" borderId="31" xfId="0" applyFont="true" applyBorder="true" applyAlignment="true" applyProtection="false">
      <alignment horizontal="left" vertical="center" textRotation="0" wrapText="true" indent="0" shrinkToFit="false"/>
      <protection locked="true" hidden="false"/>
    </xf>
    <xf numFmtId="165" fontId="15" fillId="0" borderId="57" xfId="0" applyFont="true" applyBorder="true" applyAlignment="true" applyProtection="false">
      <alignment horizontal="left" vertical="center" textRotation="0" wrapText="true" indent="0" shrinkToFit="false"/>
      <protection locked="true" hidden="false"/>
    </xf>
    <xf numFmtId="165" fontId="15" fillId="0" borderId="40" xfId="0" applyFont="true" applyBorder="true" applyAlignment="true" applyProtection="false">
      <alignment horizontal="left" vertical="center" textRotation="0" wrapText="true" indent="0" shrinkToFit="false"/>
      <protection locked="true" hidden="false"/>
    </xf>
    <xf numFmtId="165" fontId="15" fillId="0" borderId="41" xfId="0" applyFont="true" applyBorder="true" applyAlignment="true" applyProtection="false">
      <alignment horizontal="left" vertical="center" textRotation="0" wrapText="true" indent="0" shrinkToFit="false"/>
      <protection locked="true" hidden="false"/>
    </xf>
    <xf numFmtId="165" fontId="35" fillId="0" borderId="30" xfId="0" applyFont="true" applyBorder="true" applyAlignment="true" applyProtection="false">
      <alignment horizontal="center" vertical="center" textRotation="0" wrapText="false" indent="0" shrinkToFit="false"/>
      <protection locked="true" hidden="false"/>
    </xf>
    <xf numFmtId="165" fontId="35" fillId="0" borderId="29" xfId="0" applyFont="true" applyBorder="true" applyAlignment="true" applyProtection="false">
      <alignment horizontal="center" vertical="center" textRotation="0" wrapText="false" indent="0" shrinkToFit="false"/>
      <protection locked="true" hidden="false"/>
    </xf>
    <xf numFmtId="165" fontId="15" fillId="0" borderId="1" xfId="0" applyFont="true" applyBorder="true" applyAlignment="true" applyProtection="false">
      <alignment horizontal="left" vertical="top" textRotation="0" wrapText="false" indent="0" shrinkToFit="false"/>
      <protection locked="true" hidden="false"/>
    </xf>
    <xf numFmtId="165" fontId="0" fillId="0" borderId="40" xfId="0" applyFont="false" applyBorder="true" applyAlignment="false" applyProtection="false">
      <alignment horizontal="general" vertical="bottom" textRotation="0" wrapText="false" indent="0" shrinkToFit="false"/>
      <protection locked="true" hidden="false"/>
    </xf>
    <xf numFmtId="165" fontId="15" fillId="0" borderId="41"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left" vertical="center" textRotation="0" wrapText="false" indent="0" shrinkToFit="false"/>
      <protection locked="true" hidden="false"/>
    </xf>
    <xf numFmtId="165" fontId="0" fillId="0" borderId="10" xfId="0" applyFont="false" applyBorder="true" applyAlignment="false" applyProtection="false">
      <alignment horizontal="general" vertical="bottom" textRotation="0" wrapText="false" indent="0" shrinkToFit="false"/>
      <protection locked="true" hidden="false"/>
    </xf>
    <xf numFmtId="165" fontId="15" fillId="0" borderId="2" xfId="0" applyFont="true" applyBorder="true" applyAlignment="true" applyProtection="false">
      <alignment horizontal="center" vertical="center" textRotation="0" wrapText="true" indent="0" shrinkToFit="false"/>
      <protection locked="true" hidden="false"/>
    </xf>
    <xf numFmtId="165" fontId="34" fillId="0" borderId="29" xfId="0" applyFont="true" applyBorder="true" applyAlignment="true" applyProtection="false">
      <alignment horizontal="left" vertical="center" textRotation="0" wrapText="true" indent="0" shrinkToFit="false"/>
      <protection locked="true" hidden="false"/>
    </xf>
    <xf numFmtId="165" fontId="34" fillId="0" borderId="29" xfId="0" applyFont="true" applyBorder="true" applyAlignment="true" applyProtection="false">
      <alignment horizontal="general" vertical="center" textRotation="0" wrapText="true" indent="0" shrinkToFit="false"/>
      <protection locked="true" hidden="false"/>
    </xf>
    <xf numFmtId="165" fontId="34" fillId="0" borderId="29" xfId="0" applyFont="true" applyBorder="true" applyAlignment="true" applyProtection="false">
      <alignment horizontal="center" vertical="center" textRotation="0" wrapText="true" indent="0" shrinkToFit="false"/>
      <protection locked="true" hidden="false"/>
    </xf>
    <xf numFmtId="165" fontId="34" fillId="0" borderId="0" xfId="0" applyFont="true" applyBorder="false" applyAlignment="true" applyProtection="false">
      <alignment horizontal="left" vertical="center" textRotation="0" wrapText="false" indent="0" shrinkToFit="false"/>
      <protection locked="true" hidden="false"/>
    </xf>
    <xf numFmtId="165" fontId="34" fillId="0" borderId="0" xfId="0" applyFont="true" applyBorder="false" applyAlignment="true" applyProtection="false">
      <alignment horizontal="general" vertical="center" textRotation="0" wrapText="false" indent="0" shrinkToFit="false"/>
      <protection locked="true" hidden="false"/>
    </xf>
    <xf numFmtId="165" fontId="15" fillId="0" borderId="39" xfId="0" applyFont="true" applyBorder="true" applyAlignment="true" applyProtection="false">
      <alignment horizontal="center" vertical="center" textRotation="0" wrapText="true" indent="0" shrinkToFit="false"/>
      <protection locked="true" hidden="false"/>
    </xf>
    <xf numFmtId="165" fontId="34" fillId="0" borderId="41" xfId="0" applyFont="true" applyBorder="true" applyAlignment="true" applyProtection="false">
      <alignment horizontal="left" vertical="center" textRotation="0" wrapText="true" indent="0" shrinkToFit="false"/>
      <protection locked="true" hidden="false"/>
    </xf>
    <xf numFmtId="165" fontId="34" fillId="0" borderId="28" xfId="0" applyFont="true" applyBorder="true" applyAlignment="true" applyProtection="false">
      <alignment horizontal="left" vertical="center" textRotation="0" wrapText="true" indent="0" shrinkToFit="false"/>
      <protection locked="true" hidden="false"/>
    </xf>
    <xf numFmtId="165" fontId="34" fillId="0" borderId="40" xfId="0" applyFont="true" applyBorder="true" applyAlignment="true" applyProtection="false">
      <alignment horizontal="left" vertical="top" textRotation="0" wrapText="true" indent="0" shrinkToFit="false"/>
      <protection locked="true" hidden="false"/>
    </xf>
    <xf numFmtId="165" fontId="16" fillId="0" borderId="0" xfId="0" applyFont="true" applyBorder="false" applyAlignment="true" applyProtection="false">
      <alignment horizontal="left" vertical="center" textRotation="0" wrapText="false" indent="0" shrinkToFit="false"/>
      <protection locked="true" hidden="false"/>
    </xf>
    <xf numFmtId="165" fontId="34" fillId="0" borderId="0" xfId="0" applyFont="true" applyBorder="true" applyAlignment="true" applyProtection="false">
      <alignment horizontal="left" vertical="center" textRotation="0" wrapText="true" indent="0" shrinkToFit="false"/>
      <protection locked="true" hidden="false"/>
    </xf>
    <xf numFmtId="165" fontId="0" fillId="0" borderId="0" xfId="27" applyFont="true" applyBorder="false" applyAlignment="true" applyProtection="false">
      <alignment horizontal="general" vertical="center" textRotation="0" wrapText="false" indent="0" shrinkToFit="false"/>
      <protection locked="true" hidden="false"/>
    </xf>
    <xf numFmtId="165" fontId="10" fillId="0" borderId="0" xfId="27" applyFont="true" applyBorder="false" applyAlignment="true" applyProtection="false">
      <alignment horizontal="right" vertical="center" textRotation="0" wrapText="false" indent="0" shrinkToFit="false"/>
      <protection locked="true" hidden="false"/>
    </xf>
    <xf numFmtId="165" fontId="0" fillId="0" borderId="0" xfId="27" applyFont="true" applyBorder="false" applyAlignment="true" applyProtection="false">
      <alignment horizontal="right" vertical="center" textRotation="0" wrapText="false" indent="0" shrinkToFit="false"/>
      <protection locked="true" hidden="false"/>
    </xf>
    <xf numFmtId="165" fontId="0" fillId="0" borderId="0" xfId="33" applyFont="true" applyBorder="true" applyAlignment="true" applyProtection="false">
      <alignment horizontal="center" vertical="center" textRotation="0" wrapText="false" indent="0" shrinkToFit="false"/>
      <protection locked="true" hidden="false"/>
    </xf>
    <xf numFmtId="165" fontId="0" fillId="0" borderId="0" xfId="33" applyFont="true" applyBorder="false" applyAlignment="true" applyProtection="false">
      <alignment horizontal="center" vertical="center" textRotation="0" wrapText="false" indent="0" shrinkToFit="false"/>
      <protection locked="true" hidden="false"/>
    </xf>
    <xf numFmtId="165" fontId="10" fillId="0" borderId="1" xfId="36" applyFont="true" applyBorder="true" applyAlignment="true" applyProtection="false">
      <alignment horizontal="center" vertical="center" textRotation="0" wrapText="false" indent="0" shrinkToFit="false"/>
      <protection locked="true" hidden="false"/>
    </xf>
    <xf numFmtId="165" fontId="4" fillId="0" borderId="1" xfId="27" applyFont="true" applyBorder="true" applyAlignment="true" applyProtection="false">
      <alignment horizontal="center" vertical="center" textRotation="0" wrapText="false" indent="0" shrinkToFit="false"/>
      <protection locked="true" hidden="false"/>
    </xf>
    <xf numFmtId="165" fontId="0" fillId="0" borderId="0" xfId="36" applyFont="true" applyBorder="false" applyAlignment="true" applyProtection="false">
      <alignment horizontal="general" vertical="center" textRotation="0" wrapText="false" indent="0" shrinkToFit="false"/>
      <protection locked="true" hidden="false"/>
    </xf>
    <xf numFmtId="165" fontId="0" fillId="0" borderId="0" xfId="33" applyFont="true" applyBorder="false" applyAlignment="true" applyProtection="false">
      <alignment horizontal="general" vertical="center" textRotation="0" wrapText="false" indent="0" shrinkToFit="false"/>
      <protection locked="true" hidden="false"/>
    </xf>
    <xf numFmtId="165" fontId="0" fillId="0" borderId="0" xfId="33" applyFont="true" applyBorder="false" applyAlignment="true" applyProtection="false">
      <alignment horizontal="general" vertical="center" textRotation="0" wrapText="true" indent="0" shrinkToFit="false"/>
      <protection locked="true" hidden="false"/>
    </xf>
    <xf numFmtId="165" fontId="0" fillId="0" borderId="66" xfId="33" applyFont="true" applyBorder="true" applyAlignment="true" applyProtection="false">
      <alignment horizontal="center" vertical="center" textRotation="0" wrapText="true" indent="0" shrinkToFit="false"/>
      <protection locked="true" hidden="false"/>
    </xf>
    <xf numFmtId="165" fontId="0" fillId="0" borderId="47" xfId="33" applyFont="true" applyBorder="true" applyAlignment="true" applyProtection="false">
      <alignment horizontal="center" vertical="center" textRotation="0" wrapText="false" indent="0" shrinkToFit="false"/>
      <protection locked="true" hidden="false"/>
    </xf>
    <xf numFmtId="165" fontId="0" fillId="0" borderId="69" xfId="33" applyFont="true" applyBorder="true" applyAlignment="true" applyProtection="false">
      <alignment horizontal="general" vertical="center" textRotation="0" wrapText="false" indent="0" shrinkToFit="false"/>
      <protection locked="true" hidden="false"/>
    </xf>
    <xf numFmtId="165" fontId="0" fillId="0" borderId="47" xfId="33" applyFont="true" applyBorder="true" applyAlignment="true" applyProtection="false">
      <alignment horizontal="center" vertical="center" textRotation="0" wrapText="true" indent="0" shrinkToFit="false"/>
      <protection locked="true" hidden="false"/>
    </xf>
    <xf numFmtId="165" fontId="0" fillId="0" borderId="69" xfId="33" applyFont="true" applyBorder="true" applyAlignment="true" applyProtection="false">
      <alignment horizontal="general" vertical="center" textRotation="0" wrapText="true" indent="0" shrinkToFit="false"/>
      <protection locked="true" hidden="false"/>
    </xf>
    <xf numFmtId="165" fontId="0" fillId="0" borderId="2" xfId="33" applyFont="true" applyBorder="true" applyAlignment="true" applyProtection="false">
      <alignment horizontal="center" vertical="center" textRotation="0" wrapText="false" indent="0" shrinkToFit="false"/>
      <protection locked="true" hidden="false"/>
    </xf>
    <xf numFmtId="165" fontId="0" fillId="0" borderId="29" xfId="33" applyFont="true" applyBorder="true" applyAlignment="true" applyProtection="false">
      <alignment horizontal="general" vertical="center" textRotation="0" wrapText="false" indent="0" shrinkToFit="false"/>
      <protection locked="true" hidden="false"/>
    </xf>
    <xf numFmtId="165" fontId="0" fillId="0" borderId="2" xfId="33" applyFont="true" applyBorder="true" applyAlignment="true" applyProtection="false">
      <alignment horizontal="center" vertical="center" textRotation="0" wrapText="true" indent="0" shrinkToFit="false"/>
      <protection locked="true" hidden="false"/>
    </xf>
    <xf numFmtId="165" fontId="0" fillId="0" borderId="29" xfId="33" applyFont="true" applyBorder="true" applyAlignment="true" applyProtection="false">
      <alignment horizontal="general" vertical="center" textRotation="0" wrapText="true" indent="0" shrinkToFit="false"/>
      <protection locked="true" hidden="false"/>
    </xf>
    <xf numFmtId="165" fontId="0" fillId="0" borderId="70" xfId="33" applyFont="true" applyBorder="true" applyAlignment="true" applyProtection="false">
      <alignment horizontal="center" vertical="center" textRotation="0" wrapText="true" indent="0" shrinkToFit="false"/>
      <protection locked="true" hidden="false"/>
    </xf>
    <xf numFmtId="165" fontId="0" fillId="0" borderId="71" xfId="33" applyFont="true" applyBorder="true" applyAlignment="true" applyProtection="false">
      <alignment horizontal="center" vertical="center" textRotation="0" wrapText="true" indent="0" shrinkToFit="false"/>
      <protection locked="true" hidden="false"/>
    </xf>
    <xf numFmtId="165" fontId="0" fillId="0" borderId="72" xfId="33" applyFont="true" applyBorder="true" applyAlignment="true" applyProtection="false">
      <alignment horizontal="general" vertical="center" textRotation="0" wrapText="true" indent="0" shrinkToFit="false"/>
      <protection locked="true" hidden="false"/>
    </xf>
    <xf numFmtId="165" fontId="0" fillId="0" borderId="0" xfId="27" applyFont="true" applyBorder="false" applyAlignment="true" applyProtection="false">
      <alignment horizontal="center" vertical="center" textRotation="0" wrapText="false" indent="0" shrinkToFit="false"/>
      <protection locked="true" hidden="false"/>
    </xf>
    <xf numFmtId="165" fontId="36" fillId="0" borderId="0" xfId="33" applyFont="true" applyBorder="false" applyAlignment="true" applyProtection="false">
      <alignment horizontal="general" vertical="center" textRotation="0" wrapText="false" indent="0" shrinkToFit="false"/>
      <protection locked="true" hidden="false"/>
    </xf>
    <xf numFmtId="165" fontId="36" fillId="0" borderId="0" xfId="27" applyFont="true" applyBorder="false" applyAlignment="true" applyProtection="false">
      <alignment horizontal="general" vertical="center" textRotation="0" wrapText="false" indent="0" shrinkToFit="false"/>
      <protection locked="true" hidden="false"/>
    </xf>
    <xf numFmtId="165" fontId="37" fillId="0" borderId="0" xfId="27" applyFont="true" applyBorder="false" applyAlignment="true" applyProtection="false">
      <alignment horizontal="general" vertical="center" textRotation="0" wrapText="false" indent="0" shrinkToFit="false"/>
      <protection locked="true" hidden="false"/>
    </xf>
    <xf numFmtId="165" fontId="37" fillId="0" borderId="0" xfId="27" applyFont="true" applyBorder="true" applyAlignment="true" applyProtection="false">
      <alignment horizontal="left" vertical="center" textRotation="0" wrapText="true" indent="0" shrinkToFit="false"/>
      <protection locked="true" hidden="false"/>
    </xf>
    <xf numFmtId="165" fontId="0" fillId="0" borderId="0" xfId="36" applyFont="true" applyBorder="false" applyAlignment="true" applyProtection="false">
      <alignment horizontal="right" vertical="center" textRotation="0" wrapText="false" indent="0" shrinkToFit="false"/>
      <protection locked="true" hidden="false"/>
    </xf>
    <xf numFmtId="165" fontId="0" fillId="0" borderId="0" xfId="36" applyFont="true" applyBorder="true" applyAlignment="true" applyProtection="false">
      <alignment horizontal="center" vertical="center" textRotation="0" wrapText="false" indent="0" shrinkToFit="false"/>
      <protection locked="true" hidden="false"/>
    </xf>
    <xf numFmtId="165" fontId="0" fillId="0" borderId="0" xfId="36" applyFont="true" applyBorder="false" applyAlignment="true" applyProtection="false">
      <alignment horizontal="center" vertical="center" textRotation="0" wrapText="false" indent="0" shrinkToFit="false"/>
      <protection locked="true" hidden="false"/>
    </xf>
    <xf numFmtId="165" fontId="0" fillId="0" borderId="1" xfId="36" applyFont="true" applyBorder="true" applyAlignment="true" applyProtection="false">
      <alignment horizontal="center" vertical="center" textRotation="0" wrapText="false" indent="0" shrinkToFit="false"/>
      <protection locked="true" hidden="false"/>
    </xf>
    <xf numFmtId="165" fontId="0" fillId="0" borderId="0" xfId="36" applyFont="true" applyBorder="false" applyAlignment="true" applyProtection="false">
      <alignment horizontal="left" vertical="center" textRotation="0" wrapText="false" indent="0" shrinkToFit="false"/>
      <protection locked="true" hidden="false"/>
    </xf>
    <xf numFmtId="165" fontId="0" fillId="0" borderId="0" xfId="36" applyFont="true" applyBorder="true" applyAlignment="true" applyProtection="false">
      <alignment horizontal="left" vertical="center" textRotation="0" wrapText="false" indent="0" shrinkToFit="false"/>
      <protection locked="true" hidden="false"/>
    </xf>
    <xf numFmtId="165" fontId="0" fillId="0" borderId="70" xfId="36" applyFont="true" applyBorder="true" applyAlignment="true" applyProtection="false">
      <alignment horizontal="center" vertical="center" textRotation="0" wrapText="false" indent="0" shrinkToFit="false"/>
      <protection locked="true" hidden="false"/>
    </xf>
    <xf numFmtId="165" fontId="0" fillId="0" borderId="73" xfId="36" applyFont="true" applyBorder="true" applyAlignment="true" applyProtection="false">
      <alignment horizontal="center" vertical="center" textRotation="0" wrapText="false" indent="0" shrinkToFit="false"/>
      <protection locked="true" hidden="false"/>
    </xf>
    <xf numFmtId="165" fontId="0" fillId="0" borderId="74" xfId="36" applyFont="true" applyBorder="true" applyAlignment="true" applyProtection="false">
      <alignment horizontal="general" vertical="center" textRotation="0" wrapText="false" indent="0" shrinkToFit="false"/>
      <protection locked="true" hidden="false"/>
    </xf>
    <xf numFmtId="165" fontId="0" fillId="0" borderId="75" xfId="36" applyFont="true" applyBorder="true" applyAlignment="true" applyProtection="false">
      <alignment horizontal="center" vertical="center" textRotation="0" wrapText="false" indent="0" shrinkToFit="false"/>
      <protection locked="true" hidden="false"/>
    </xf>
    <xf numFmtId="165" fontId="0" fillId="0" borderId="76" xfId="36" applyFont="true" applyBorder="true" applyAlignment="true" applyProtection="false">
      <alignment horizontal="general" vertical="center" textRotation="0" wrapText="false" indent="0" shrinkToFit="false"/>
      <protection locked="true" hidden="false"/>
    </xf>
    <xf numFmtId="165" fontId="10" fillId="0" borderId="70" xfId="36" applyFont="true" applyBorder="true" applyAlignment="true" applyProtection="false">
      <alignment horizontal="center" vertical="center" textRotation="0" wrapText="true" indent="0" shrinkToFit="false"/>
      <protection locked="true" hidden="false"/>
    </xf>
    <xf numFmtId="165" fontId="0" fillId="0" borderId="77" xfId="36" applyFont="true" applyBorder="true" applyAlignment="true" applyProtection="false">
      <alignment horizontal="center" vertical="center" textRotation="0" wrapText="false" indent="0" shrinkToFit="false"/>
      <protection locked="true" hidden="false"/>
    </xf>
    <xf numFmtId="165" fontId="0" fillId="0" borderId="78" xfId="36" applyFont="true" applyBorder="true" applyAlignment="true" applyProtection="false">
      <alignment horizontal="center" vertical="center" textRotation="0" wrapText="false" indent="0" shrinkToFit="false"/>
      <protection locked="true" hidden="false"/>
    </xf>
    <xf numFmtId="165" fontId="0" fillId="0" borderId="79" xfId="36" applyFont="true" applyBorder="true" applyAlignment="true" applyProtection="false">
      <alignment horizontal="center" vertical="center" textRotation="0" wrapText="false" indent="0" shrinkToFit="false"/>
      <protection locked="true" hidden="false"/>
    </xf>
    <xf numFmtId="165" fontId="0" fillId="0" borderId="80" xfId="36" applyFont="true" applyBorder="true" applyAlignment="true" applyProtection="false">
      <alignment horizontal="center" vertical="center" textRotation="0" wrapText="false" indent="0" shrinkToFit="false"/>
      <protection locked="true" hidden="false"/>
    </xf>
    <xf numFmtId="165" fontId="0" fillId="0" borderId="0" xfId="36" applyFont="true" applyBorder="true" applyAlignment="true" applyProtection="false">
      <alignment horizontal="left" vertical="center" textRotation="0" wrapText="false" indent="0" shrinkToFit="true"/>
      <protection locked="true" hidden="false"/>
    </xf>
    <xf numFmtId="165" fontId="10" fillId="0" borderId="3" xfId="36" applyFont="true" applyBorder="true" applyAlignment="true" applyProtection="false">
      <alignment horizontal="general" vertical="center" textRotation="0" wrapText="false" indent="0" shrinkToFit="true"/>
      <protection locked="true" hidden="false"/>
    </xf>
    <xf numFmtId="165" fontId="10" fillId="0" borderId="66" xfId="36" applyFont="true" applyBorder="true" applyAlignment="true" applyProtection="false">
      <alignment horizontal="center" vertical="center" textRotation="0" wrapText="false" indent="0" shrinkToFit="false"/>
      <protection locked="true" hidden="false"/>
    </xf>
    <xf numFmtId="165" fontId="10" fillId="0" borderId="81" xfId="36" applyFont="true" applyBorder="true" applyAlignment="true" applyProtection="false">
      <alignment horizontal="center" vertical="center" textRotation="0" wrapText="false" indent="0" shrinkToFit="false"/>
      <protection locked="true" hidden="false"/>
    </xf>
    <xf numFmtId="165" fontId="10" fillId="0" borderId="3" xfId="36" applyFont="true" applyBorder="true" applyAlignment="true" applyProtection="false">
      <alignment horizontal="center" vertical="center" textRotation="0" wrapText="false" indent="0" shrinkToFit="false"/>
      <protection locked="true" hidden="false"/>
    </xf>
    <xf numFmtId="165" fontId="0" fillId="0" borderId="82" xfId="36" applyFont="true" applyBorder="true" applyAlignment="true" applyProtection="false">
      <alignment horizontal="general" vertical="center" textRotation="0" wrapText="false" indent="0" shrinkToFit="false"/>
      <protection locked="true" hidden="false"/>
    </xf>
    <xf numFmtId="165" fontId="10" fillId="0" borderId="83" xfId="36" applyFont="true" applyBorder="true" applyAlignment="true" applyProtection="false">
      <alignment horizontal="center" vertical="center" textRotation="0" wrapText="false" indent="0" shrinkToFit="false"/>
      <protection locked="true" hidden="false"/>
    </xf>
    <xf numFmtId="165" fontId="0" fillId="0" borderId="84" xfId="36" applyFont="true" applyBorder="true" applyAlignment="true" applyProtection="false">
      <alignment horizontal="center" vertical="center" textRotation="0" wrapText="false" indent="0" shrinkToFit="false"/>
      <protection locked="true" hidden="false"/>
    </xf>
    <xf numFmtId="165" fontId="0" fillId="0" borderId="67" xfId="36" applyFont="true" applyBorder="true" applyAlignment="true" applyProtection="false">
      <alignment horizontal="center" vertical="center" textRotation="0" wrapText="false" indent="0" shrinkToFit="false"/>
      <protection locked="true" hidden="false"/>
    </xf>
    <xf numFmtId="165" fontId="0" fillId="0" borderId="85" xfId="36" applyFont="true" applyBorder="true" applyAlignment="true" applyProtection="false">
      <alignment horizontal="center" vertical="center" textRotation="0" wrapText="false" indent="0" shrinkToFit="false"/>
      <protection locked="true" hidden="false"/>
    </xf>
    <xf numFmtId="165" fontId="0" fillId="0" borderId="86" xfId="36" applyFont="true" applyBorder="true" applyAlignment="true" applyProtection="false">
      <alignment horizontal="general" vertical="center" textRotation="0" wrapText="false" indent="0" shrinkToFit="false"/>
      <protection locked="true" hidden="false"/>
    </xf>
    <xf numFmtId="165" fontId="0" fillId="0" borderId="87" xfId="36" applyFont="true" applyBorder="true" applyAlignment="true" applyProtection="false">
      <alignment horizontal="center" vertical="center" textRotation="0" wrapText="false" indent="0" shrinkToFit="false"/>
      <protection locked="true" hidden="false"/>
    </xf>
    <xf numFmtId="165" fontId="0" fillId="0" borderId="86" xfId="36" applyFont="true" applyBorder="true" applyAlignment="true" applyProtection="false">
      <alignment horizontal="center" vertical="center" textRotation="0" wrapText="false" indent="0" shrinkToFit="false"/>
      <protection locked="true" hidden="false"/>
    </xf>
    <xf numFmtId="165" fontId="0" fillId="0" borderId="86" xfId="36" applyFont="true" applyBorder="true" applyAlignment="true" applyProtection="false">
      <alignment horizontal="right" vertical="center" textRotation="0" wrapText="false" indent="0" shrinkToFit="false"/>
      <protection locked="true" hidden="false"/>
    </xf>
    <xf numFmtId="165" fontId="0" fillId="0" borderId="88" xfId="36" applyFont="true" applyBorder="true" applyAlignment="true" applyProtection="false">
      <alignment horizontal="general" vertical="center" textRotation="0" wrapText="false" indent="0" shrinkToFit="false"/>
      <protection locked="true" hidden="false"/>
    </xf>
    <xf numFmtId="165" fontId="0" fillId="0" borderId="89" xfId="36" applyFont="true" applyBorder="true" applyAlignment="true" applyProtection="false">
      <alignment horizontal="center" vertical="center" textRotation="0" wrapText="false" indent="0" shrinkToFit="false"/>
      <protection locked="true" hidden="false"/>
    </xf>
    <xf numFmtId="165" fontId="0" fillId="0" borderId="64" xfId="36" applyFont="true" applyBorder="true" applyAlignment="true" applyProtection="false">
      <alignment horizontal="center" vertical="center" textRotation="0" wrapText="false" indent="0" shrinkToFit="false"/>
      <protection locked="true" hidden="false"/>
    </xf>
    <xf numFmtId="165" fontId="0" fillId="0" borderId="90" xfId="36" applyFont="true" applyBorder="true" applyAlignment="true" applyProtection="false">
      <alignment horizontal="left" vertical="center" textRotation="0" wrapText="false" indent="0" shrinkToFit="false"/>
      <protection locked="true" hidden="false"/>
    </xf>
    <xf numFmtId="165" fontId="0" fillId="0" borderId="67" xfId="36" applyFont="true" applyBorder="true" applyAlignment="true" applyProtection="false">
      <alignment horizontal="left" vertical="center" textRotation="0" wrapText="false" indent="0" shrinkToFit="false"/>
      <protection locked="true" hidden="false"/>
    </xf>
    <xf numFmtId="165" fontId="38" fillId="0" borderId="0" xfId="36" applyFont="true" applyBorder="false" applyAlignment="true" applyProtection="false">
      <alignment horizontal="right" vertical="center" textRotation="0" wrapText="false" indent="0" shrinkToFit="false"/>
      <protection locked="true" hidden="false"/>
    </xf>
    <xf numFmtId="165" fontId="38" fillId="0" borderId="0" xfId="36" applyFont="true" applyBorder="true" applyAlignment="true" applyProtection="false">
      <alignment horizontal="left" vertical="center" textRotation="0" wrapText="false" indent="0" shrinkToFit="true"/>
      <protection locked="true" hidden="false"/>
    </xf>
    <xf numFmtId="165" fontId="38" fillId="0" borderId="0" xfId="36" applyFont="true" applyBorder="false" applyAlignment="true" applyProtection="false">
      <alignment horizontal="general" vertical="center" textRotation="0" wrapText="false" indent="0" shrinkToFit="false"/>
      <protection locked="true" hidden="false"/>
    </xf>
    <xf numFmtId="165" fontId="38" fillId="0" borderId="0" xfId="36" applyFont="true" applyBorder="true" applyAlignment="true" applyProtection="false">
      <alignment horizontal="left" vertical="center" textRotation="0" wrapText="false" indent="0" shrinkToFit="false"/>
      <protection locked="true" hidden="false"/>
    </xf>
    <xf numFmtId="165" fontId="0" fillId="0" borderId="91" xfId="36" applyFont="true" applyBorder="true" applyAlignment="true" applyProtection="false">
      <alignment horizontal="center" vertical="center" textRotation="0" wrapText="false" indent="0" shrinkToFit="false"/>
      <protection locked="true" hidden="false"/>
    </xf>
    <xf numFmtId="165" fontId="0" fillId="0" borderId="92" xfId="36" applyFont="true" applyBorder="true" applyAlignment="true" applyProtection="false">
      <alignment horizontal="center" vertical="center" textRotation="0" wrapText="false" indent="0" shrinkToFit="false"/>
      <protection locked="true" hidden="false"/>
    </xf>
    <xf numFmtId="165" fontId="0" fillId="0" borderId="93" xfId="36" applyFont="true" applyBorder="true" applyAlignment="true" applyProtection="false">
      <alignment horizontal="center" vertical="center" textRotation="0" wrapText="false" indent="0" shrinkToFit="false"/>
      <protection locked="true" hidden="false"/>
    </xf>
    <xf numFmtId="165" fontId="0" fillId="0" borderId="94" xfId="36" applyFont="true" applyBorder="true" applyAlignment="true" applyProtection="false">
      <alignment horizontal="center" vertical="center" textRotation="0" wrapText="false" indent="0" shrinkToFit="false"/>
      <protection locked="true" hidden="false"/>
    </xf>
    <xf numFmtId="165" fontId="7" fillId="0" borderId="0" xfId="36" applyFont="true" applyBorder="true" applyAlignment="true" applyProtection="false">
      <alignment horizontal="general" vertical="center" textRotation="0" wrapText="true" indent="0" shrinkToFit="false"/>
      <protection locked="true" hidden="false"/>
    </xf>
    <xf numFmtId="165" fontId="10" fillId="0" borderId="0" xfId="36" applyFont="true" applyBorder="false" applyAlignment="true" applyProtection="false">
      <alignment horizontal="general" vertical="center" textRotation="0" wrapText="false" indent="0" shrinkToFit="false"/>
      <protection locked="true" hidden="false"/>
    </xf>
    <xf numFmtId="165" fontId="7" fillId="0" borderId="0" xfId="36" applyFont="true" applyBorder="true" applyAlignment="true" applyProtection="false">
      <alignment horizontal="general" vertical="center" textRotation="0" wrapText="false" indent="0" shrinkToFit="false"/>
      <protection locked="true" hidden="false"/>
    </xf>
    <xf numFmtId="165" fontId="38" fillId="0" borderId="0" xfId="36" applyFont="true" applyBorder="true" applyAlignment="true" applyProtection="false">
      <alignment horizontal="left" vertical="center" textRotation="0" wrapText="true" indent="0" shrinkToFit="false"/>
      <protection locked="true" hidden="false"/>
    </xf>
    <xf numFmtId="165" fontId="10" fillId="0" borderId="1" xfId="27" applyFont="true" applyBorder="true" applyAlignment="true" applyProtection="false">
      <alignment horizontal="center" vertical="center" textRotation="0" wrapText="false" indent="0" shrinkToFit="false"/>
      <protection locked="true" hidden="false"/>
    </xf>
    <xf numFmtId="165" fontId="10" fillId="0" borderId="2" xfId="27" applyFont="true" applyBorder="true" applyAlignment="true" applyProtection="false">
      <alignment horizontal="center" vertical="center" textRotation="0" wrapText="false" indent="0" shrinkToFit="false"/>
      <protection locked="true" hidden="false"/>
    </xf>
    <xf numFmtId="165" fontId="10" fillId="0" borderId="95" xfId="27" applyFont="true" applyBorder="true" applyAlignment="true" applyProtection="false">
      <alignment horizontal="center" vertical="center" textRotation="0" wrapText="true" indent="0" shrinkToFit="true"/>
      <protection locked="true" hidden="false"/>
    </xf>
    <xf numFmtId="165" fontId="4" fillId="0" borderId="0" xfId="27" applyFont="true" applyBorder="false" applyAlignment="true" applyProtection="false">
      <alignment horizontal="general" vertical="center" textRotation="0" wrapText="false" indent="0" shrinkToFit="false"/>
      <protection locked="true" hidden="false"/>
    </xf>
    <xf numFmtId="165" fontId="4" fillId="0" borderId="1" xfId="27" applyFont="true" applyBorder="true" applyAlignment="true" applyProtection="false">
      <alignment horizontal="general" vertical="center" textRotation="0" wrapText="false" indent="0" shrinkToFit="false"/>
      <protection locked="true" hidden="false"/>
    </xf>
    <xf numFmtId="165" fontId="4" fillId="0" borderId="2" xfId="27" applyFont="true" applyBorder="true" applyAlignment="true" applyProtection="false">
      <alignment horizontal="general" vertical="center" textRotation="0" wrapText="false" indent="0" shrinkToFit="false"/>
      <protection locked="true" hidden="false"/>
    </xf>
    <xf numFmtId="165" fontId="4" fillId="0" borderId="96" xfId="27" applyFont="true" applyBorder="true" applyAlignment="true" applyProtection="false">
      <alignment horizontal="center" vertical="center" textRotation="0" wrapText="false" indent="0" shrinkToFit="false"/>
      <protection locked="true" hidden="false"/>
    </xf>
    <xf numFmtId="165" fontId="10" fillId="0" borderId="3" xfId="27" applyFont="true" applyBorder="true" applyAlignment="true" applyProtection="false">
      <alignment horizontal="general" vertical="center" textRotation="0" wrapText="false" indent="0" shrinkToFit="true"/>
      <protection locked="true" hidden="false"/>
    </xf>
    <xf numFmtId="165" fontId="10" fillId="0" borderId="3" xfId="27" applyFont="true" applyBorder="true" applyAlignment="true" applyProtection="false">
      <alignment horizontal="center" vertical="center" textRotation="0" wrapText="false" indent="0" shrinkToFit="false"/>
      <protection locked="true" hidden="false"/>
    </xf>
    <xf numFmtId="165" fontId="0" fillId="0" borderId="97" xfId="27" applyFont="true" applyBorder="true" applyAlignment="true" applyProtection="false">
      <alignment horizontal="center" vertical="center" textRotation="0" wrapText="false" indent="0" shrinkToFit="false"/>
      <protection locked="true" hidden="false"/>
    </xf>
    <xf numFmtId="165" fontId="0" fillId="0" borderId="67" xfId="27" applyFont="true" applyBorder="true" applyAlignment="true" applyProtection="false">
      <alignment horizontal="center" vertical="center" textRotation="0" wrapText="false" indent="0" shrinkToFit="false"/>
      <protection locked="true" hidden="false"/>
    </xf>
    <xf numFmtId="165" fontId="0" fillId="0" borderId="1" xfId="27" applyFont="true" applyBorder="true" applyAlignment="true" applyProtection="false">
      <alignment horizontal="center" vertical="center" textRotation="0" wrapText="false" indent="0" shrinkToFit="false"/>
      <protection locked="true" hidden="false"/>
    </xf>
    <xf numFmtId="165" fontId="0" fillId="0" borderId="3" xfId="36" applyFont="true" applyBorder="true" applyAlignment="true" applyProtection="false">
      <alignment horizontal="center" vertical="center" textRotation="0" wrapText="false" indent="0" shrinkToFit="false"/>
      <protection locked="true" hidden="false"/>
    </xf>
    <xf numFmtId="165" fontId="0" fillId="0" borderId="3" xfId="27" applyFont="true" applyBorder="true" applyAlignment="true" applyProtection="false">
      <alignment horizontal="center" vertical="center" textRotation="0" wrapText="false" indent="0" shrinkToFit="false"/>
      <protection locked="true" hidden="false"/>
    </xf>
    <xf numFmtId="165" fontId="0" fillId="0" borderId="89" xfId="27" applyFont="true" applyBorder="true" applyAlignment="true" applyProtection="false">
      <alignment horizontal="center" vertical="center" textRotation="0" wrapText="false" indent="0" shrinkToFit="false"/>
      <protection locked="true" hidden="false"/>
    </xf>
    <xf numFmtId="165" fontId="0" fillId="0" borderId="81" xfId="27" applyFont="true" applyBorder="true" applyAlignment="true" applyProtection="false">
      <alignment horizontal="center" vertical="center" textRotation="0" wrapText="false" indent="0" shrinkToFit="false"/>
      <protection locked="true" hidden="false"/>
    </xf>
    <xf numFmtId="165" fontId="10" fillId="0" borderId="16" xfId="36" applyFont="true" applyBorder="true" applyAlignment="true" applyProtection="false">
      <alignment horizontal="center" vertical="center" textRotation="0" wrapText="false" indent="0" shrinkToFit="false"/>
      <protection locked="true" hidden="false"/>
    </xf>
    <xf numFmtId="165" fontId="0" fillId="0" borderId="57" xfId="36" applyFont="true" applyBorder="true" applyAlignment="true" applyProtection="false">
      <alignment horizontal="center" vertical="center" textRotation="0" wrapText="false" indent="0" shrinkToFit="false"/>
      <protection locked="true" hidden="false"/>
    </xf>
    <xf numFmtId="165" fontId="0" fillId="0" borderId="33" xfId="27" applyFont="true" applyBorder="true" applyAlignment="true" applyProtection="false">
      <alignment horizontal="center" vertical="center" textRotation="0" wrapText="false" indent="0" shrinkToFit="false"/>
      <protection locked="true" hidden="false"/>
    </xf>
    <xf numFmtId="165" fontId="0" fillId="0" borderId="88" xfId="27" applyFont="true" applyBorder="true" applyAlignment="true" applyProtection="false">
      <alignment horizontal="center" vertical="center" textRotation="0" wrapText="false" indent="0" shrinkToFit="false"/>
      <protection locked="true" hidden="false"/>
    </xf>
    <xf numFmtId="165" fontId="0" fillId="0" borderId="66" xfId="27" applyFont="true" applyBorder="true" applyAlignment="true" applyProtection="false">
      <alignment horizontal="center" vertical="center" textRotation="0" wrapText="false" indent="0" shrinkToFit="false"/>
      <protection locked="true" hidden="false"/>
    </xf>
    <xf numFmtId="165" fontId="0" fillId="0" borderId="98" xfId="36" applyFont="true" applyBorder="true" applyAlignment="true" applyProtection="false">
      <alignment horizontal="general" vertical="center" textRotation="0" wrapText="false" indent="0" shrinkToFit="false"/>
      <protection locked="true" hidden="false"/>
    </xf>
    <xf numFmtId="165" fontId="0" fillId="0" borderId="33" xfId="36" applyFont="true" applyBorder="true" applyAlignment="true" applyProtection="false">
      <alignment horizontal="center" vertical="center" textRotation="0" wrapText="false" indent="0" shrinkToFit="false"/>
      <protection locked="true" hidden="false"/>
    </xf>
    <xf numFmtId="165" fontId="36" fillId="0" borderId="0" xfId="36" applyFont="true" applyBorder="false" applyAlignment="true" applyProtection="false">
      <alignment horizontal="general" vertical="center" textRotation="0" wrapText="false" indent="0" shrinkToFit="false"/>
      <protection locked="true" hidden="false"/>
    </xf>
    <xf numFmtId="165" fontId="38" fillId="0" borderId="0" xfId="32" applyFont="true" applyBorder="false" applyAlignment="true" applyProtection="false">
      <alignment horizontal="general" vertical="center" textRotation="0" wrapText="false" indent="0" shrinkToFit="false"/>
      <protection locked="true" hidden="false"/>
    </xf>
    <xf numFmtId="165" fontId="38" fillId="0" borderId="0" xfId="32" applyFont="true" applyBorder="false" applyAlignment="true" applyProtection="false">
      <alignment horizontal="right" vertical="center" textRotation="0" wrapText="false" indent="0" shrinkToFit="false"/>
      <protection locked="true" hidden="false"/>
    </xf>
    <xf numFmtId="165" fontId="0" fillId="0" borderId="0" xfId="32" applyFont="true" applyBorder="false" applyAlignment="true" applyProtection="false">
      <alignment horizontal="general" vertical="center" textRotation="0" wrapText="false" indent="0" shrinkToFit="false"/>
      <protection locked="true" hidden="false"/>
    </xf>
    <xf numFmtId="165" fontId="10" fillId="0" borderId="0" xfId="32" applyFont="true" applyBorder="false" applyAlignment="true" applyProtection="false">
      <alignment horizontal="right" vertical="center" textRotation="0" wrapText="false" indent="0" shrinkToFit="false"/>
      <protection locked="true" hidden="false"/>
    </xf>
    <xf numFmtId="165" fontId="0" fillId="0" borderId="0" xfId="32" applyFont="true" applyBorder="true" applyAlignment="true" applyProtection="false">
      <alignment horizontal="center" vertical="center" textRotation="0" wrapText="false" indent="0" shrinkToFit="true"/>
      <protection locked="true" hidden="false"/>
    </xf>
    <xf numFmtId="165" fontId="0" fillId="0" borderId="0" xfId="32" applyFont="true" applyBorder="false" applyAlignment="true" applyProtection="false">
      <alignment horizontal="center" vertical="center" textRotation="0" wrapText="false" indent="0" shrinkToFit="true"/>
      <protection locked="true" hidden="false"/>
    </xf>
    <xf numFmtId="165" fontId="0" fillId="0" borderId="0" xfId="32" applyFont="true" applyBorder="false" applyAlignment="true" applyProtection="false">
      <alignment horizontal="center" vertical="center" textRotation="0" wrapText="false" indent="0" shrinkToFit="false"/>
      <protection locked="true" hidden="false"/>
    </xf>
    <xf numFmtId="165" fontId="10" fillId="0" borderId="1" xfId="32" applyFont="true" applyBorder="true" applyAlignment="true" applyProtection="false">
      <alignment horizontal="center" vertical="center" textRotation="0" wrapText="false" indent="0" shrinkToFit="false"/>
      <protection locked="true" hidden="false"/>
    </xf>
    <xf numFmtId="165" fontId="0" fillId="0" borderId="2" xfId="32" applyFont="true" applyBorder="true" applyAlignment="true" applyProtection="false">
      <alignment horizontal="center" vertical="center" textRotation="0" wrapText="false" indent="0" shrinkToFit="false"/>
      <protection locked="true" hidden="false"/>
    </xf>
    <xf numFmtId="165" fontId="0" fillId="0" borderId="16" xfId="32" applyFont="true" applyBorder="true" applyAlignment="true" applyProtection="false">
      <alignment horizontal="general" vertical="center" textRotation="0" wrapText="false" indent="0" shrinkToFit="false"/>
      <protection locked="true" hidden="false"/>
    </xf>
    <xf numFmtId="165" fontId="0" fillId="0" borderId="1" xfId="32" applyFont="true" applyBorder="true" applyAlignment="true" applyProtection="false">
      <alignment horizontal="center" vertical="center" textRotation="0" wrapText="false" indent="0" shrinkToFit="false"/>
      <protection locked="true" hidden="false"/>
    </xf>
    <xf numFmtId="165" fontId="0" fillId="0" borderId="0" xfId="32" applyFont="true" applyBorder="true" applyAlignment="true" applyProtection="false">
      <alignment horizontal="left" vertical="center" textRotation="0" wrapText="false" indent="0" shrinkToFit="false"/>
      <protection locked="true" hidden="false"/>
    </xf>
    <xf numFmtId="165" fontId="0" fillId="0" borderId="70" xfId="32" applyFont="true" applyBorder="true" applyAlignment="true" applyProtection="false">
      <alignment horizontal="center" vertical="center" textRotation="0" wrapText="false" indent="0" shrinkToFit="false"/>
      <protection locked="true" hidden="false"/>
    </xf>
    <xf numFmtId="165" fontId="0" fillId="0" borderId="73" xfId="32" applyFont="true" applyBorder="true" applyAlignment="true" applyProtection="false">
      <alignment horizontal="general" vertical="center" textRotation="0" wrapText="false" indent="0" shrinkToFit="false"/>
      <protection locked="true" hidden="false"/>
    </xf>
    <xf numFmtId="165" fontId="0" fillId="0" borderId="99" xfId="32" applyFont="true" applyBorder="true" applyAlignment="true" applyProtection="false">
      <alignment horizontal="general" vertical="center" textRotation="0" wrapText="false" indent="0" shrinkToFit="false"/>
      <protection locked="true" hidden="false"/>
    </xf>
    <xf numFmtId="165" fontId="0" fillId="0" borderId="75" xfId="32" applyFont="true" applyBorder="true" applyAlignment="true" applyProtection="false">
      <alignment horizontal="general" vertical="center" textRotation="0" wrapText="false" indent="0" shrinkToFit="false"/>
      <protection locked="true" hidden="false"/>
    </xf>
    <xf numFmtId="165" fontId="0" fillId="0" borderId="99" xfId="32" applyFont="true" applyBorder="true" applyAlignment="true" applyProtection="false">
      <alignment horizontal="left" vertical="center" textRotation="0" wrapText="false" indent="0" shrinkToFit="false"/>
      <protection locked="true" hidden="false"/>
    </xf>
    <xf numFmtId="165" fontId="0" fillId="0" borderId="100" xfId="32" applyFont="true" applyBorder="true" applyAlignment="true" applyProtection="false">
      <alignment horizontal="center" vertical="center" textRotation="0" wrapText="true" indent="0" shrinkToFit="false"/>
      <protection locked="true" hidden="false"/>
    </xf>
    <xf numFmtId="165" fontId="0" fillId="0" borderId="77" xfId="32" applyFont="true" applyBorder="true" applyAlignment="true" applyProtection="false">
      <alignment horizontal="center" vertical="center" textRotation="0" wrapText="false" indent="0" shrinkToFit="false"/>
      <protection locked="true" hidden="false"/>
    </xf>
    <xf numFmtId="165" fontId="0" fillId="0" borderId="71" xfId="32" applyFont="true" applyBorder="true" applyAlignment="true" applyProtection="false">
      <alignment horizontal="center" vertical="center" textRotation="0" wrapText="false" indent="0" shrinkToFit="false"/>
      <protection locked="true" hidden="false"/>
    </xf>
    <xf numFmtId="165" fontId="0" fillId="0" borderId="101" xfId="32" applyFont="true" applyBorder="true" applyAlignment="true" applyProtection="false">
      <alignment horizontal="general" vertical="center" textRotation="0" wrapText="false" indent="0" shrinkToFit="false"/>
      <protection locked="true" hidden="false"/>
    </xf>
    <xf numFmtId="165" fontId="0" fillId="0" borderId="102" xfId="32" applyFont="true" applyBorder="true" applyAlignment="true" applyProtection="false">
      <alignment horizontal="center" vertical="center" textRotation="0" wrapText="false" indent="0" shrinkToFit="false"/>
      <protection locked="true" hidden="false"/>
    </xf>
    <xf numFmtId="165" fontId="0" fillId="0" borderId="102" xfId="32" applyFont="true" applyBorder="true" applyAlignment="true" applyProtection="false">
      <alignment horizontal="general" vertical="center" textRotation="0" wrapText="false" indent="0" shrinkToFit="false"/>
      <protection locked="true" hidden="false"/>
    </xf>
    <xf numFmtId="165" fontId="0" fillId="0" borderId="103" xfId="32" applyFont="true" applyBorder="true" applyAlignment="true" applyProtection="false">
      <alignment horizontal="center" vertical="center" textRotation="0" wrapText="false" indent="0" shrinkToFit="false"/>
      <protection locked="true" hidden="false"/>
    </xf>
    <xf numFmtId="165" fontId="10" fillId="0" borderId="3" xfId="32" applyFont="true" applyBorder="true" applyAlignment="true" applyProtection="false">
      <alignment horizontal="general" vertical="center" textRotation="0" wrapText="false" indent="0" shrinkToFit="true"/>
      <protection locked="true" hidden="false"/>
    </xf>
    <xf numFmtId="165" fontId="10" fillId="0" borderId="3" xfId="32" applyFont="true" applyBorder="true" applyAlignment="true" applyProtection="false">
      <alignment horizontal="center" vertical="center" textRotation="0" wrapText="false" indent="0" shrinkToFit="false"/>
      <protection locked="true" hidden="false"/>
    </xf>
    <xf numFmtId="165" fontId="10" fillId="0" borderId="30" xfId="32" applyFont="true" applyBorder="true" applyAlignment="true" applyProtection="false">
      <alignment horizontal="center" vertical="center" textRotation="0" wrapText="false" indent="0" shrinkToFit="false"/>
      <protection locked="true" hidden="false"/>
    </xf>
    <xf numFmtId="165" fontId="10" fillId="0" borderId="66" xfId="32" applyFont="true" applyBorder="true" applyAlignment="true" applyProtection="false">
      <alignment horizontal="center" vertical="center" textRotation="0" wrapText="false" indent="0" shrinkToFit="false"/>
      <protection locked="true" hidden="false"/>
    </xf>
    <xf numFmtId="165" fontId="0" fillId="0" borderId="82" xfId="32" applyFont="true" applyBorder="true" applyAlignment="true" applyProtection="false">
      <alignment horizontal="general" vertical="center" textRotation="0" wrapText="false" indent="0" shrinkToFit="false"/>
      <protection locked="true" hidden="false"/>
    </xf>
    <xf numFmtId="165" fontId="10" fillId="0" borderId="67" xfId="32" applyFont="true" applyBorder="true" applyAlignment="true" applyProtection="false">
      <alignment horizontal="center" vertical="center" textRotation="0" wrapText="false" indent="0" shrinkToFit="true"/>
      <protection locked="true" hidden="false"/>
    </xf>
    <xf numFmtId="165" fontId="0" fillId="0" borderId="47" xfId="32" applyFont="true" applyBorder="true" applyAlignment="true" applyProtection="false">
      <alignment horizontal="center" vertical="center" textRotation="0" wrapText="false" indent="0" shrinkToFit="false"/>
      <protection locked="true" hidden="false"/>
    </xf>
    <xf numFmtId="165" fontId="0" fillId="0" borderId="85" xfId="32" applyFont="true" applyBorder="true" applyAlignment="true" applyProtection="false">
      <alignment horizontal="center" vertical="center" textRotation="0" wrapText="false" indent="0" shrinkToFit="false"/>
      <protection locked="true" hidden="false"/>
    </xf>
    <xf numFmtId="165" fontId="0" fillId="0" borderId="86" xfId="32" applyFont="true" applyBorder="true" applyAlignment="true" applyProtection="false">
      <alignment horizontal="general" vertical="center" textRotation="0" wrapText="false" indent="0" shrinkToFit="false"/>
      <protection locked="true" hidden="false"/>
    </xf>
    <xf numFmtId="165" fontId="10" fillId="0" borderId="1" xfId="32" applyFont="true" applyBorder="true" applyAlignment="true" applyProtection="false">
      <alignment horizontal="center" vertical="center" textRotation="0" wrapText="false" indent="0" shrinkToFit="true"/>
      <protection locked="true" hidden="false"/>
    </xf>
    <xf numFmtId="165" fontId="0" fillId="0" borderId="87" xfId="32" applyFont="true" applyBorder="true" applyAlignment="true" applyProtection="false">
      <alignment horizontal="center" vertical="center" textRotation="0" wrapText="false" indent="0" shrinkToFit="false"/>
      <protection locked="true" hidden="false"/>
    </xf>
    <xf numFmtId="165" fontId="0" fillId="0" borderId="86" xfId="32" applyFont="true" applyBorder="true" applyAlignment="true" applyProtection="false">
      <alignment horizontal="center" vertical="center" textRotation="0" wrapText="false" indent="0" shrinkToFit="false"/>
      <protection locked="true" hidden="false"/>
    </xf>
    <xf numFmtId="165" fontId="0" fillId="0" borderId="86" xfId="32" applyFont="true" applyBorder="true" applyAlignment="true" applyProtection="false">
      <alignment horizontal="right" vertical="center" textRotation="0" wrapText="false" indent="0" shrinkToFit="false"/>
      <protection locked="true" hidden="false"/>
    </xf>
    <xf numFmtId="165" fontId="0" fillId="0" borderId="88" xfId="32" applyFont="true" applyBorder="true" applyAlignment="true" applyProtection="false">
      <alignment horizontal="general" vertical="center" textRotation="0" wrapText="false" indent="0" shrinkToFit="false"/>
      <protection locked="true" hidden="false"/>
    </xf>
    <xf numFmtId="165" fontId="0" fillId="0" borderId="104" xfId="32" applyFont="true" applyBorder="true" applyAlignment="true" applyProtection="false">
      <alignment horizontal="center" vertical="center" textRotation="0" wrapText="false" indent="0" shrinkToFit="false"/>
      <protection locked="true" hidden="false"/>
    </xf>
    <xf numFmtId="165" fontId="0" fillId="0" borderId="66" xfId="32" applyFont="true" applyBorder="true" applyAlignment="true" applyProtection="false">
      <alignment horizontal="right" vertical="center" textRotation="0" wrapText="false" indent="0" shrinkToFit="false"/>
      <protection locked="true" hidden="false"/>
    </xf>
    <xf numFmtId="165" fontId="0" fillId="0" borderId="105" xfId="32" applyFont="true" applyBorder="true" applyAlignment="true" applyProtection="false">
      <alignment horizontal="center" vertical="center" textRotation="0" wrapText="false" indent="0" shrinkToFit="false"/>
      <protection locked="true" hidden="false"/>
    </xf>
    <xf numFmtId="165" fontId="0" fillId="0" borderId="67" xfId="32" applyFont="true" applyBorder="true" applyAlignment="true" applyProtection="false">
      <alignment horizontal="center" vertical="center" textRotation="0" wrapText="false" indent="0" shrinkToFit="false"/>
      <protection locked="true" hidden="false"/>
    </xf>
    <xf numFmtId="165" fontId="38" fillId="0" borderId="0" xfId="32" applyFont="true" applyBorder="true" applyAlignment="true" applyProtection="false">
      <alignment horizontal="left" vertical="center" textRotation="0" wrapText="false" indent="0" shrinkToFit="false"/>
      <protection locked="true" hidden="false"/>
    </xf>
    <xf numFmtId="165" fontId="36" fillId="0" borderId="0" xfId="32" applyFont="true" applyBorder="false" applyAlignment="true" applyProtection="false">
      <alignment horizontal="general" vertical="center" textRotation="0" wrapText="false" indent="0" shrinkToFit="false"/>
      <protection locked="true" hidden="false"/>
    </xf>
    <xf numFmtId="165" fontId="0" fillId="0" borderId="91" xfId="32" applyFont="true" applyBorder="true" applyAlignment="true" applyProtection="false">
      <alignment horizontal="center" vertical="center" textRotation="0" wrapText="false" indent="0" shrinkToFit="false"/>
      <protection locked="true" hidden="false"/>
    </xf>
    <xf numFmtId="165" fontId="0" fillId="0" borderId="92" xfId="32" applyFont="true" applyBorder="true" applyAlignment="true" applyProtection="false">
      <alignment horizontal="center" vertical="center" textRotation="0" wrapText="false" indent="0" shrinkToFit="false"/>
      <protection locked="true" hidden="false"/>
    </xf>
    <xf numFmtId="165" fontId="0" fillId="0" borderId="93" xfId="32" applyFont="true" applyBorder="true" applyAlignment="true" applyProtection="false">
      <alignment horizontal="center" vertical="center" textRotation="0" wrapText="false" indent="0" shrinkToFit="false"/>
      <protection locked="true" hidden="false"/>
    </xf>
    <xf numFmtId="165" fontId="0" fillId="0" borderId="0" xfId="32" applyFont="true" applyBorder="true" applyAlignment="true" applyProtection="false">
      <alignment horizontal="center" vertical="center" textRotation="0" wrapText="false" indent="0" shrinkToFit="false"/>
      <protection locked="true" hidden="false"/>
    </xf>
    <xf numFmtId="165" fontId="37" fillId="0" borderId="0" xfId="32" applyFont="true" applyBorder="false" applyAlignment="true" applyProtection="false">
      <alignment horizontal="general" vertical="center" textRotation="0" wrapText="false" indent="0" shrinkToFit="false"/>
      <protection locked="true" hidden="false"/>
    </xf>
    <xf numFmtId="165" fontId="38" fillId="0" borderId="0" xfId="32" applyFont="true" applyBorder="true" applyAlignment="true" applyProtection="false">
      <alignment horizontal="left" vertical="center" textRotation="0" wrapText="true" indent="0" shrinkToFit="false"/>
      <protection locked="true" hidden="false"/>
    </xf>
    <xf numFmtId="165" fontId="39" fillId="0" borderId="0" xfId="32" applyFont="true" applyBorder="false" applyAlignment="true" applyProtection="false">
      <alignment horizontal="general" vertical="center" textRotation="0" wrapText="false" indent="0" shrinkToFit="false"/>
      <protection locked="true" hidden="false"/>
    </xf>
    <xf numFmtId="165" fontId="0" fillId="0" borderId="40" xfId="32" applyFont="true" applyBorder="true" applyAlignment="true" applyProtection="false">
      <alignment horizontal="left" vertical="center" textRotation="0" wrapText="false" indent="0" shrinkToFit="false"/>
      <protection locked="true" hidden="false"/>
    </xf>
    <xf numFmtId="165" fontId="10" fillId="0" borderId="2" xfId="32" applyFont="true" applyBorder="true" applyAlignment="true" applyProtection="false">
      <alignment horizontal="center" vertical="center" textRotation="0" wrapText="false" indent="0" shrinkToFit="false"/>
      <protection locked="true" hidden="false"/>
    </xf>
    <xf numFmtId="165" fontId="10" fillId="0" borderId="95" xfId="32" applyFont="true" applyBorder="true" applyAlignment="true" applyProtection="false">
      <alignment horizontal="center" vertical="center" textRotation="0" wrapText="true" indent="0" shrinkToFit="true"/>
      <protection locked="true" hidden="false"/>
    </xf>
    <xf numFmtId="165" fontId="0" fillId="0" borderId="1" xfId="32" applyFont="true" applyBorder="true" applyAlignment="true" applyProtection="false">
      <alignment horizontal="general" vertical="center" textRotation="0" wrapText="false" indent="0" shrinkToFit="false"/>
      <protection locked="true" hidden="false"/>
    </xf>
    <xf numFmtId="165" fontId="0" fillId="0" borderId="2" xfId="32" applyFont="true" applyBorder="true" applyAlignment="true" applyProtection="false">
      <alignment horizontal="general" vertical="center" textRotation="0" wrapText="false" indent="0" shrinkToFit="false"/>
      <protection locked="true" hidden="false"/>
    </xf>
    <xf numFmtId="165" fontId="0" fillId="0" borderId="96" xfId="32" applyFont="true" applyBorder="true" applyAlignment="true" applyProtection="false">
      <alignment horizontal="center" vertical="center" textRotation="0" wrapText="false" indent="0" shrinkToFit="false"/>
      <protection locked="true" hidden="false"/>
    </xf>
    <xf numFmtId="165" fontId="10" fillId="0" borderId="106" xfId="32" applyFont="true" applyBorder="true" applyAlignment="true" applyProtection="false">
      <alignment horizontal="general" vertical="center" textRotation="0" wrapText="false" indent="0" shrinkToFit="true"/>
      <protection locked="true" hidden="false"/>
    </xf>
    <xf numFmtId="165" fontId="10" fillId="0" borderId="106" xfId="32" applyFont="true" applyBorder="true" applyAlignment="true" applyProtection="false">
      <alignment horizontal="center" vertical="center" textRotation="0" wrapText="false" indent="0" shrinkToFit="false"/>
      <protection locked="true" hidden="false"/>
    </xf>
    <xf numFmtId="165" fontId="10" fillId="0" borderId="107" xfId="32" applyFont="true" applyBorder="true" applyAlignment="true" applyProtection="false">
      <alignment horizontal="center" vertical="center" textRotation="0" wrapText="false" indent="0" shrinkToFit="false"/>
      <protection locked="true" hidden="false"/>
    </xf>
    <xf numFmtId="165" fontId="0" fillId="0" borderId="97" xfId="32" applyFont="true" applyBorder="true" applyAlignment="true" applyProtection="false">
      <alignment horizontal="center" vertical="center" textRotation="0" wrapText="false" indent="0" shrinkToFit="false"/>
      <protection locked="true" hidden="false"/>
    </xf>
    <xf numFmtId="165" fontId="0" fillId="0" borderId="108" xfId="32" applyFont="true" applyBorder="true" applyAlignment="true" applyProtection="false">
      <alignment horizontal="general" vertical="center" textRotation="0" wrapText="false" indent="0" shrinkToFit="false"/>
      <protection locked="true" hidden="false"/>
    </xf>
    <xf numFmtId="165" fontId="0" fillId="0" borderId="109" xfId="32" applyFont="true" applyBorder="true" applyAlignment="true" applyProtection="false">
      <alignment horizontal="general" vertical="center" textRotation="0" wrapText="false" indent="0" shrinkToFit="false"/>
      <protection locked="true" hidden="false"/>
    </xf>
    <xf numFmtId="165" fontId="0" fillId="0" borderId="89" xfId="32" applyFont="true" applyBorder="true" applyAlignment="true" applyProtection="false">
      <alignment horizontal="center" vertical="center" textRotation="0" wrapText="false" indent="0" shrinkToFit="false"/>
      <protection locked="true" hidden="false"/>
    </xf>
    <xf numFmtId="165" fontId="0" fillId="0" borderId="66" xfId="32" applyFont="true" applyBorder="true" applyAlignment="true" applyProtection="false">
      <alignment horizontal="center" vertical="center" textRotation="0" wrapText="false" indent="0" shrinkToFit="false"/>
      <protection locked="true" hidden="false"/>
    </xf>
    <xf numFmtId="165" fontId="0" fillId="0" borderId="90" xfId="32" applyFont="true" applyBorder="true" applyAlignment="true" applyProtection="false">
      <alignment horizontal="center" vertical="center" textRotation="0" wrapText="false" indent="0" shrinkToFit="false"/>
      <protection locked="true" hidden="false"/>
    </xf>
    <xf numFmtId="165" fontId="10" fillId="0" borderId="110" xfId="32" applyFont="true" applyBorder="true" applyAlignment="true" applyProtection="false">
      <alignment horizontal="center" vertical="center" textRotation="0" wrapText="false" indent="0" shrinkToFit="false"/>
      <protection locked="true" hidden="false"/>
    </xf>
    <xf numFmtId="165" fontId="10" fillId="0" borderId="81" xfId="32" applyFont="true" applyBorder="true" applyAlignment="true" applyProtection="false">
      <alignment horizontal="center" vertical="center" textRotation="0" wrapText="false" indent="0" shrinkToFit="false"/>
      <protection locked="true" hidden="false"/>
    </xf>
    <xf numFmtId="165" fontId="0" fillId="0" borderId="78" xfId="32" applyFont="true" applyBorder="true" applyAlignment="true" applyProtection="false">
      <alignment horizontal="center" vertical="center" textRotation="0" wrapText="false" indent="0" shrinkToFit="false"/>
      <protection locked="true" hidden="false"/>
    </xf>
    <xf numFmtId="165" fontId="0" fillId="0" borderId="94" xfId="32" applyFont="true" applyBorder="true" applyAlignment="true" applyProtection="false">
      <alignment horizontal="center" vertical="center" textRotation="0" wrapText="false" indent="0" shrinkToFit="false"/>
      <protection locked="true" hidden="false"/>
    </xf>
    <xf numFmtId="165" fontId="0" fillId="0" borderId="0" xfId="34" applyFont="true" applyBorder="false" applyAlignment="true" applyProtection="false">
      <alignment horizontal="general" vertical="center" textRotation="0" wrapText="false" indent="0" shrinkToFit="false"/>
      <protection locked="true" hidden="false"/>
    </xf>
    <xf numFmtId="165" fontId="10" fillId="0" borderId="0" xfId="34" applyFont="true" applyBorder="false" applyAlignment="true" applyProtection="false">
      <alignment horizontal="right" vertical="center" textRotation="0" wrapText="false" indent="0" shrinkToFit="false"/>
      <protection locked="true" hidden="false"/>
    </xf>
    <xf numFmtId="165" fontId="0" fillId="0" borderId="0" xfId="34" applyFont="true" applyBorder="false" applyAlignment="true" applyProtection="false">
      <alignment horizontal="right" vertical="center" textRotation="0" wrapText="false" indent="0" shrinkToFit="false"/>
      <protection locked="true" hidden="false"/>
    </xf>
    <xf numFmtId="165" fontId="0" fillId="0" borderId="0" xfId="34" applyFont="true" applyBorder="true" applyAlignment="true" applyProtection="false">
      <alignment horizontal="center" vertical="center" textRotation="0" wrapText="false" indent="0" shrinkToFit="false"/>
      <protection locked="true" hidden="false"/>
    </xf>
    <xf numFmtId="165" fontId="39" fillId="0" borderId="0" xfId="34" applyFont="true" applyBorder="false" applyAlignment="true" applyProtection="false">
      <alignment horizontal="general" vertical="center" textRotation="0" wrapText="false" indent="0" shrinkToFit="false"/>
      <protection locked="true" hidden="false"/>
    </xf>
    <xf numFmtId="165" fontId="0" fillId="0" borderId="0" xfId="34" applyFont="true" applyBorder="false" applyAlignment="true" applyProtection="false">
      <alignment horizontal="center" vertical="center" textRotation="0" wrapText="false" indent="0" shrinkToFit="false"/>
      <protection locked="true" hidden="false"/>
    </xf>
    <xf numFmtId="165" fontId="10" fillId="0" borderId="1" xfId="34" applyFont="true" applyBorder="true" applyAlignment="true" applyProtection="false">
      <alignment horizontal="center" vertical="center" textRotation="0" wrapText="false" indent="0" shrinkToFit="false"/>
      <protection locked="true" hidden="false"/>
    </xf>
    <xf numFmtId="165" fontId="0" fillId="0" borderId="1" xfId="34" applyFont="true" applyBorder="true" applyAlignment="true" applyProtection="false">
      <alignment horizontal="center" vertical="center" textRotation="0" wrapText="false" indent="0" shrinkToFit="false"/>
      <protection locked="true" hidden="false"/>
    </xf>
    <xf numFmtId="165" fontId="0" fillId="0" borderId="0" xfId="34" applyFont="true" applyBorder="true" applyAlignment="true" applyProtection="false">
      <alignment horizontal="left" vertical="center" textRotation="0" wrapText="false" indent="0" shrinkToFit="false"/>
      <protection locked="true" hidden="false"/>
    </xf>
    <xf numFmtId="165" fontId="10" fillId="0" borderId="3" xfId="34" applyFont="true" applyBorder="true" applyAlignment="true" applyProtection="false">
      <alignment horizontal="general" vertical="center" textRotation="0" wrapText="false" indent="0" shrinkToFit="true"/>
      <protection locked="true" hidden="false"/>
    </xf>
    <xf numFmtId="165" fontId="10" fillId="0" borderId="3" xfId="34" applyFont="true" applyBorder="true" applyAlignment="true" applyProtection="false">
      <alignment horizontal="center" vertical="center" textRotation="0" wrapText="false" indent="0" shrinkToFit="false"/>
      <protection locked="true" hidden="false"/>
    </xf>
    <xf numFmtId="165" fontId="10" fillId="0" borderId="30" xfId="34" applyFont="true" applyBorder="true" applyAlignment="true" applyProtection="false">
      <alignment horizontal="center" vertical="center" textRotation="0" wrapText="false" indent="0" shrinkToFit="false"/>
      <protection locked="true" hidden="false"/>
    </xf>
    <xf numFmtId="165" fontId="10" fillId="0" borderId="111" xfId="34" applyFont="true" applyBorder="true" applyAlignment="true" applyProtection="false">
      <alignment horizontal="center" vertical="center" textRotation="0" wrapText="false" indent="0" shrinkToFit="false"/>
      <protection locked="true" hidden="false"/>
    </xf>
    <xf numFmtId="165" fontId="0" fillId="0" borderId="82" xfId="34" applyFont="true" applyBorder="true" applyAlignment="true" applyProtection="false">
      <alignment horizontal="general" vertical="center" textRotation="0" wrapText="false" indent="0" shrinkToFit="false"/>
      <protection locked="true" hidden="false"/>
    </xf>
    <xf numFmtId="165" fontId="0" fillId="0" borderId="67" xfId="34" applyFont="true" applyBorder="true" applyAlignment="true" applyProtection="false">
      <alignment horizontal="center" vertical="center" textRotation="0" wrapText="false" indent="0" shrinkToFit="false"/>
      <protection locked="true" hidden="false"/>
    </xf>
    <xf numFmtId="165" fontId="0" fillId="0" borderId="112" xfId="34" applyFont="true" applyBorder="true" applyAlignment="true" applyProtection="false">
      <alignment horizontal="center" vertical="center" textRotation="0" wrapText="false" indent="0" shrinkToFit="false"/>
      <protection locked="true" hidden="false"/>
    </xf>
    <xf numFmtId="165" fontId="0" fillId="0" borderId="98" xfId="34" applyFont="true" applyBorder="true" applyAlignment="true" applyProtection="false">
      <alignment horizontal="center" vertical="center" textRotation="0" wrapText="false" indent="0" shrinkToFit="false"/>
      <protection locked="true" hidden="false"/>
    </xf>
    <xf numFmtId="165" fontId="0" fillId="0" borderId="85" xfId="34" applyFont="true" applyBorder="true" applyAlignment="true" applyProtection="false">
      <alignment horizontal="center" vertical="center" textRotation="0" wrapText="false" indent="0" shrinkToFit="false"/>
      <protection locked="true" hidden="false"/>
    </xf>
    <xf numFmtId="165" fontId="0" fillId="0" borderId="86" xfId="34" applyFont="true" applyBorder="true" applyAlignment="true" applyProtection="false">
      <alignment horizontal="general" vertical="center" textRotation="0" wrapText="false" indent="0" shrinkToFit="false"/>
      <protection locked="true" hidden="false"/>
    </xf>
    <xf numFmtId="165" fontId="0" fillId="0" borderId="2" xfId="34" applyFont="true" applyBorder="true" applyAlignment="true" applyProtection="false">
      <alignment horizontal="center" vertical="center" textRotation="0" wrapText="false" indent="0" shrinkToFit="false"/>
      <protection locked="true" hidden="false"/>
    </xf>
    <xf numFmtId="165" fontId="0" fillId="0" borderId="44" xfId="34" applyFont="true" applyBorder="true" applyAlignment="true" applyProtection="false">
      <alignment horizontal="center" vertical="center" textRotation="0" wrapText="false" indent="0" shrinkToFit="false"/>
      <protection locked="true" hidden="false"/>
    </xf>
    <xf numFmtId="165" fontId="0" fillId="0" borderId="87" xfId="34" applyFont="true" applyBorder="true" applyAlignment="true" applyProtection="false">
      <alignment horizontal="center" vertical="center" textRotation="0" wrapText="false" indent="0" shrinkToFit="false"/>
      <protection locked="true" hidden="false"/>
    </xf>
    <xf numFmtId="165" fontId="0" fillId="0" borderId="86" xfId="34" applyFont="true" applyBorder="true" applyAlignment="true" applyProtection="false">
      <alignment horizontal="center" vertical="center" textRotation="0" wrapText="false" indent="0" shrinkToFit="false"/>
      <protection locked="true" hidden="false"/>
    </xf>
    <xf numFmtId="165" fontId="0" fillId="0" borderId="86" xfId="34" applyFont="true" applyBorder="true" applyAlignment="true" applyProtection="false">
      <alignment horizontal="right" vertical="center" textRotation="0" wrapText="false" indent="0" shrinkToFit="false"/>
      <protection locked="true" hidden="false"/>
    </xf>
    <xf numFmtId="165" fontId="0" fillId="0" borderId="3" xfId="34" applyFont="true" applyBorder="true" applyAlignment="true" applyProtection="false">
      <alignment horizontal="center" vertical="center" textRotation="0" wrapText="false" indent="0" shrinkToFit="false"/>
      <protection locked="true" hidden="false"/>
    </xf>
    <xf numFmtId="165" fontId="0" fillId="0" borderId="88" xfId="34" applyFont="true" applyBorder="true" applyAlignment="true" applyProtection="false">
      <alignment horizontal="general" vertical="center" textRotation="0" wrapText="false" indent="0" shrinkToFit="false"/>
      <protection locked="true" hidden="false"/>
    </xf>
    <xf numFmtId="165" fontId="0" fillId="0" borderId="89" xfId="34" applyFont="true" applyBorder="true" applyAlignment="true" applyProtection="false">
      <alignment horizontal="center" vertical="center" textRotation="0" wrapText="false" indent="0" shrinkToFit="false"/>
      <protection locked="true" hidden="false"/>
    </xf>
    <xf numFmtId="165" fontId="0" fillId="0" borderId="105" xfId="27" applyFont="true" applyBorder="true" applyAlignment="true" applyProtection="false">
      <alignment horizontal="center" vertical="center" textRotation="0" wrapText="false" indent="0" shrinkToFit="false"/>
      <protection locked="true" hidden="false"/>
    </xf>
    <xf numFmtId="165" fontId="9" fillId="0" borderId="67" xfId="27" applyFont="true" applyBorder="true" applyAlignment="true" applyProtection="false">
      <alignment horizontal="center" vertical="center" textRotation="0" wrapText="false" indent="0" shrinkToFit="false"/>
      <protection locked="true" hidden="false"/>
    </xf>
    <xf numFmtId="165" fontId="7" fillId="0" borderId="0" xfId="27" applyFont="true" applyBorder="false" applyAlignment="true" applyProtection="false">
      <alignment horizontal="right" vertical="center" textRotation="0" wrapText="false" indent="0" shrinkToFit="false"/>
      <protection locked="true" hidden="false"/>
    </xf>
    <xf numFmtId="165" fontId="7" fillId="0" borderId="0" xfId="27" applyFont="true" applyBorder="true" applyAlignment="true" applyProtection="false">
      <alignment horizontal="left" vertical="center" textRotation="0" wrapText="false" indent="0" shrinkToFit="false"/>
      <protection locked="true" hidden="false"/>
    </xf>
    <xf numFmtId="165" fontId="7" fillId="0" borderId="0" xfId="34" applyFont="true" applyBorder="false" applyAlignment="true" applyProtection="false">
      <alignment horizontal="right" vertical="center" textRotation="0" wrapText="false" indent="0" shrinkToFit="false"/>
      <protection locked="true" hidden="false"/>
    </xf>
    <xf numFmtId="165" fontId="7" fillId="0" borderId="0" xfId="34" applyFont="true" applyBorder="true" applyAlignment="true" applyProtection="false">
      <alignment horizontal="left" vertical="center" textRotation="0" wrapText="false" indent="0" shrinkToFit="false"/>
      <protection locked="true" hidden="false"/>
    </xf>
    <xf numFmtId="165" fontId="7" fillId="0" borderId="0" xfId="34" applyFont="true" applyBorder="false" applyAlignment="true" applyProtection="false">
      <alignment horizontal="general" vertical="center" textRotation="0" wrapText="false" indent="0" shrinkToFit="false"/>
      <protection locked="true" hidden="false"/>
    </xf>
    <xf numFmtId="165" fontId="0" fillId="0" borderId="91" xfId="34" applyFont="true" applyBorder="true" applyAlignment="true" applyProtection="false">
      <alignment horizontal="center" vertical="center" textRotation="0" wrapText="false" indent="0" shrinkToFit="false"/>
      <protection locked="true" hidden="false"/>
    </xf>
    <xf numFmtId="165" fontId="0" fillId="0" borderId="92" xfId="34" applyFont="true" applyBorder="true" applyAlignment="true" applyProtection="false">
      <alignment horizontal="center" vertical="center" textRotation="0" wrapText="false" indent="0" shrinkToFit="false"/>
      <protection locked="true" hidden="false"/>
    </xf>
    <xf numFmtId="165" fontId="0" fillId="0" borderId="93" xfId="34" applyFont="true" applyBorder="true" applyAlignment="true" applyProtection="false">
      <alignment horizontal="center" vertical="center" textRotation="0" wrapText="false" indent="0" shrinkToFit="false"/>
      <protection locked="true" hidden="false"/>
    </xf>
    <xf numFmtId="165" fontId="0" fillId="0" borderId="94" xfId="34" applyFont="true" applyBorder="true" applyAlignment="true" applyProtection="false">
      <alignment horizontal="center" vertical="center" textRotation="0" wrapText="false" indent="0" shrinkToFit="false"/>
      <protection locked="true" hidden="false"/>
    </xf>
    <xf numFmtId="165" fontId="10" fillId="0" borderId="0" xfId="34" applyFont="true" applyBorder="false" applyAlignment="true" applyProtection="false">
      <alignment horizontal="general" vertical="center" textRotation="0" wrapText="false" indent="0" shrinkToFit="false"/>
      <protection locked="true" hidden="false"/>
    </xf>
    <xf numFmtId="165" fontId="7" fillId="0" borderId="0" xfId="34" applyFont="true" applyBorder="true" applyAlignment="true" applyProtection="false">
      <alignment horizontal="left" vertical="center" textRotation="0" wrapText="true" indent="0" shrinkToFit="false"/>
      <protection locked="true" hidden="false"/>
    </xf>
    <xf numFmtId="165" fontId="10" fillId="0" borderId="91" xfId="27" applyFont="true" applyBorder="true" applyAlignment="true" applyProtection="false">
      <alignment horizontal="center" vertical="center" textRotation="0" wrapText="true" indent="0" shrinkToFit="true"/>
      <protection locked="true" hidden="false"/>
    </xf>
    <xf numFmtId="165" fontId="4" fillId="0" borderId="77" xfId="27" applyFont="true" applyBorder="true" applyAlignment="true" applyProtection="false">
      <alignment horizontal="center" vertical="center" textRotation="0" wrapText="false" indent="0" shrinkToFit="false"/>
      <protection locked="true" hidden="false"/>
    </xf>
    <xf numFmtId="165" fontId="10" fillId="0" borderId="66" xfId="34" applyFont="true" applyBorder="true" applyAlignment="true" applyProtection="false">
      <alignment horizontal="center" vertical="center" textRotation="0" wrapText="false" indent="0" shrinkToFit="false"/>
      <protection locked="true" hidden="false"/>
    </xf>
    <xf numFmtId="165" fontId="0" fillId="0" borderId="112" xfId="27" applyFont="true" applyBorder="true" applyAlignment="true" applyProtection="false">
      <alignment horizontal="center" vertical="center" textRotation="0" wrapText="false" indent="0" shrinkToFit="false"/>
      <protection locked="true" hidden="false"/>
    </xf>
    <xf numFmtId="165" fontId="0" fillId="0" borderId="98" xfId="27" applyFont="true" applyBorder="true" applyAlignment="true" applyProtection="false">
      <alignment horizontal="center" vertical="center" textRotation="0" wrapText="false" indent="0" shrinkToFit="false"/>
      <protection locked="true" hidden="false"/>
    </xf>
    <xf numFmtId="165" fontId="0" fillId="0" borderId="85" xfId="27" applyFont="true" applyBorder="true" applyAlignment="true" applyProtection="false">
      <alignment horizontal="center" vertical="center" textRotation="0" wrapText="false" indent="0" shrinkToFit="false"/>
      <protection locked="true" hidden="false"/>
    </xf>
    <xf numFmtId="165" fontId="0" fillId="0" borderId="2" xfId="27" applyFont="true" applyBorder="true" applyAlignment="true" applyProtection="false">
      <alignment horizontal="center" vertical="center" textRotation="0" wrapText="false" indent="0" shrinkToFit="false"/>
      <protection locked="true" hidden="false"/>
    </xf>
    <xf numFmtId="165" fontId="0" fillId="0" borderId="44" xfId="27" applyFont="true" applyBorder="true" applyAlignment="true" applyProtection="false">
      <alignment horizontal="center" vertical="center" textRotation="0" wrapText="false" indent="0" shrinkToFit="false"/>
      <protection locked="true" hidden="false"/>
    </xf>
    <xf numFmtId="165" fontId="0" fillId="0" borderId="87" xfId="27" applyFont="true" applyBorder="true" applyAlignment="true" applyProtection="false">
      <alignment horizontal="center" vertical="center" textRotation="0" wrapText="false" indent="0" shrinkToFit="false"/>
      <protection locked="true" hidden="false"/>
    </xf>
    <xf numFmtId="165" fontId="0" fillId="0" borderId="64" xfId="27" applyFont="true" applyBorder="true" applyAlignment="true" applyProtection="false">
      <alignment horizontal="center" vertical="center" textRotation="0" wrapText="false" indent="0" shrinkToFit="false"/>
      <protection locked="true" hidden="false"/>
    </xf>
    <xf numFmtId="165" fontId="10" fillId="0" borderId="40" xfId="34" applyFont="true" applyBorder="true" applyAlignment="true" applyProtection="false">
      <alignment horizontal="general" vertical="center" textRotation="0" wrapText="false" indent="0" shrinkToFit="false"/>
      <protection locked="true" hidden="false"/>
    </xf>
    <xf numFmtId="165" fontId="0" fillId="0" borderId="71" xfId="27" applyFont="true" applyBorder="true" applyAlignment="true" applyProtection="false">
      <alignment horizontal="center" vertical="center" textRotation="0" wrapText="false" indent="0" shrinkToFit="false"/>
      <protection locked="true" hidden="false"/>
    </xf>
    <xf numFmtId="165" fontId="0" fillId="0" borderId="113" xfId="27" applyFont="true" applyBorder="true" applyAlignment="true" applyProtection="false">
      <alignment horizontal="center" vertical="center" textRotation="0" wrapText="false" indent="0" shrinkToFit="false"/>
      <protection locked="true" hidden="false"/>
    </xf>
    <xf numFmtId="165" fontId="38" fillId="0" borderId="0" xfId="27" applyFont="true" applyBorder="false" applyAlignment="true" applyProtection="false">
      <alignment horizontal="right" vertical="center" textRotation="0" wrapText="false" indent="0" shrinkToFit="false"/>
      <protection locked="true" hidden="false"/>
    </xf>
    <xf numFmtId="165" fontId="38" fillId="0" borderId="0" xfId="27" applyFont="true" applyBorder="true" applyAlignment="true" applyProtection="false">
      <alignment horizontal="left" vertical="center" textRotation="0" wrapText="false" indent="0" shrinkToFit="false"/>
      <protection locked="true" hidden="false"/>
    </xf>
    <xf numFmtId="165" fontId="38" fillId="0" borderId="0" xfId="27" applyFont="true" applyBorder="false" applyAlignment="true" applyProtection="false">
      <alignment horizontal="general" vertical="center" textRotation="0" wrapText="false" indent="0" shrinkToFit="false"/>
      <protection locked="true" hidden="false"/>
    </xf>
    <xf numFmtId="165" fontId="7" fillId="0" borderId="0" xfId="34" applyFont="true" applyBorder="true" applyAlignment="true" applyProtection="false">
      <alignment horizontal="left" vertical="top" textRotation="0" wrapText="true" indent="0" shrinkToFit="false"/>
      <protection locked="true" hidden="false"/>
    </xf>
    <xf numFmtId="165" fontId="0" fillId="0" borderId="10" xfId="27" applyFont="true" applyBorder="true" applyAlignment="true" applyProtection="false">
      <alignment horizontal="center" vertical="center" textRotation="0" wrapText="false" indent="0" shrinkToFit="false"/>
      <protection locked="true" hidden="false"/>
    </xf>
    <xf numFmtId="165" fontId="0" fillId="0" borderId="0" xfId="27" applyFont="true" applyBorder="true" applyAlignment="true" applyProtection="false">
      <alignment horizontal="center" vertical="center" textRotation="0" wrapText="false" indent="0" shrinkToFit="false"/>
      <protection locked="true" hidden="false"/>
    </xf>
    <xf numFmtId="165" fontId="40" fillId="0" borderId="0" xfId="31" applyFont="true" applyBorder="false" applyAlignment="true" applyProtection="false">
      <alignment horizontal="general" vertical="center" textRotation="0" wrapText="false" indent="0" shrinkToFit="false"/>
      <protection locked="true" hidden="false"/>
    </xf>
    <xf numFmtId="165" fontId="19" fillId="0" borderId="0" xfId="31" applyFont="true" applyBorder="false" applyAlignment="true" applyProtection="false">
      <alignment horizontal="general" vertical="center" textRotation="0" wrapText="false" indent="0" shrinkToFit="false"/>
      <protection locked="true" hidden="false"/>
    </xf>
    <xf numFmtId="165" fontId="19" fillId="0" borderId="0" xfId="31" applyFont="true" applyBorder="false" applyAlignment="true" applyProtection="false">
      <alignment horizontal="left" vertical="center" textRotation="0" wrapText="false" indent="0" shrinkToFit="false"/>
      <protection locked="true" hidden="false"/>
    </xf>
    <xf numFmtId="165" fontId="41" fillId="0" borderId="0" xfId="31" applyFont="true" applyBorder="false" applyAlignment="true" applyProtection="false">
      <alignment horizontal="left" vertical="center" textRotation="0" wrapText="false" indent="0" shrinkToFit="false"/>
      <protection locked="true" hidden="false"/>
    </xf>
    <xf numFmtId="165" fontId="41" fillId="0" borderId="0" xfId="31" applyFont="true" applyBorder="false" applyAlignment="true" applyProtection="false">
      <alignment horizontal="right" vertical="center" textRotation="0" wrapText="false" indent="0" shrinkToFit="false"/>
      <protection locked="true" hidden="false"/>
    </xf>
    <xf numFmtId="165" fontId="41" fillId="6" borderId="0" xfId="31" applyFont="true" applyBorder="true" applyAlignment="true" applyProtection="true">
      <alignment horizontal="center" vertical="center" textRotation="0" wrapText="false" indent="0" shrinkToFit="true"/>
      <protection locked="false" hidden="false"/>
    </xf>
    <xf numFmtId="165" fontId="41" fillId="0" borderId="0" xfId="31" applyFont="true" applyBorder="false" applyAlignment="true" applyProtection="false">
      <alignment horizontal="general" vertical="center" textRotation="0" wrapText="false" indent="0" shrinkToFit="false"/>
      <protection locked="true" hidden="false"/>
    </xf>
    <xf numFmtId="165" fontId="41" fillId="2" borderId="0" xfId="31" applyFont="true" applyBorder="true" applyAlignment="true" applyProtection="true">
      <alignment horizontal="center" vertical="center" textRotation="0" wrapText="false" indent="0" shrinkToFit="false"/>
      <protection locked="false" hidden="false"/>
    </xf>
    <xf numFmtId="165" fontId="41" fillId="0" borderId="0" xfId="31" applyFont="true" applyBorder="true" applyAlignment="true" applyProtection="false">
      <alignment horizontal="center" vertical="center" textRotation="0" wrapText="false" indent="0" shrinkToFit="false"/>
      <protection locked="true" hidden="false"/>
    </xf>
    <xf numFmtId="165" fontId="41" fillId="3" borderId="0" xfId="31" applyFont="true" applyBorder="false" applyAlignment="true" applyProtection="false">
      <alignment horizontal="general" vertical="center" textRotation="0" wrapText="false" indent="0" shrinkToFit="false"/>
      <protection locked="true" hidden="false"/>
    </xf>
    <xf numFmtId="165" fontId="41" fillId="3" borderId="0" xfId="31" applyFont="true" applyBorder="false" applyAlignment="true" applyProtection="false">
      <alignment horizontal="center" vertical="center" textRotation="0" wrapText="false" indent="0" shrinkToFit="false"/>
      <protection locked="true" hidden="false"/>
    </xf>
    <xf numFmtId="165" fontId="19" fillId="3" borderId="0" xfId="31" applyFont="true" applyBorder="false" applyAlignment="true" applyProtection="false">
      <alignment horizontal="general" vertical="center" textRotation="0" wrapText="false" indent="0" shrinkToFit="false"/>
      <protection locked="true" hidden="false"/>
    </xf>
    <xf numFmtId="165" fontId="19" fillId="6" borderId="1" xfId="31" applyFont="true" applyBorder="true" applyAlignment="true" applyProtection="true">
      <alignment horizontal="center" vertical="center" textRotation="0" wrapText="false" indent="0" shrinkToFit="false"/>
      <protection locked="false" hidden="false"/>
    </xf>
    <xf numFmtId="165" fontId="41" fillId="0" borderId="0" xfId="31" applyFont="true" applyBorder="false" applyAlignment="true" applyProtection="false">
      <alignment horizontal="center" vertical="center" textRotation="0" wrapText="false" indent="0" shrinkToFit="false"/>
      <protection locked="true" hidden="false"/>
    </xf>
    <xf numFmtId="165" fontId="19" fillId="0" borderId="0" xfId="31" applyFont="true" applyBorder="false" applyAlignment="true" applyProtection="false">
      <alignment horizontal="right" vertical="center" textRotation="0" wrapText="false" indent="0" shrinkToFit="false"/>
      <protection locked="true" hidden="false"/>
    </xf>
    <xf numFmtId="172" fontId="19" fillId="3" borderId="0" xfId="31" applyFont="true" applyBorder="false" applyAlignment="true" applyProtection="false">
      <alignment horizontal="general" vertical="center" textRotation="0" wrapText="false" indent="0" shrinkToFit="false"/>
      <protection locked="true" hidden="false"/>
    </xf>
    <xf numFmtId="165" fontId="19" fillId="3" borderId="0" xfId="31" applyFont="true" applyBorder="false" applyAlignment="true" applyProtection="false">
      <alignment horizontal="center" vertical="center" textRotation="0" wrapText="false" indent="0" shrinkToFit="false"/>
      <protection locked="true" hidden="false"/>
    </xf>
    <xf numFmtId="165" fontId="30" fillId="0" borderId="0" xfId="31" applyFont="true" applyBorder="false" applyAlignment="true" applyProtection="false">
      <alignment horizontal="general" vertical="center" textRotation="0" wrapText="false" indent="0" shrinkToFit="false"/>
      <protection locked="true" hidden="false"/>
    </xf>
    <xf numFmtId="165" fontId="19" fillId="2" borderId="1" xfId="31" applyFont="true" applyBorder="true" applyAlignment="true" applyProtection="true">
      <alignment horizontal="center" vertical="center" textRotation="0" wrapText="false" indent="0" shrinkToFit="false"/>
      <protection locked="false" hidden="false"/>
    </xf>
    <xf numFmtId="165" fontId="19" fillId="0" borderId="0" xfId="31" applyFont="true" applyBorder="false" applyAlignment="true" applyProtection="false">
      <alignment horizontal="center" vertical="center" textRotation="0" wrapText="false" indent="0" shrinkToFit="false"/>
      <protection locked="true" hidden="false"/>
    </xf>
    <xf numFmtId="165" fontId="19" fillId="3" borderId="0" xfId="31" applyFont="true" applyBorder="false" applyAlignment="true" applyProtection="false">
      <alignment horizontal="left" vertical="center" textRotation="0" wrapText="false" indent="0" shrinkToFit="false"/>
      <protection locked="true" hidden="false"/>
    </xf>
    <xf numFmtId="172" fontId="19" fillId="0" borderId="0" xfId="31" applyFont="true" applyBorder="false" applyAlignment="true" applyProtection="false">
      <alignment horizontal="general" vertical="center" textRotation="0" wrapText="false" indent="0" shrinkToFit="false"/>
      <protection locked="true" hidden="false"/>
    </xf>
    <xf numFmtId="173" fontId="19" fillId="0" borderId="0" xfId="31" applyFont="true" applyBorder="false" applyAlignment="true" applyProtection="false">
      <alignment horizontal="general" vertical="center" textRotation="0" wrapText="false" indent="0" shrinkToFit="false"/>
      <protection locked="true" hidden="false"/>
    </xf>
    <xf numFmtId="165" fontId="30" fillId="0" borderId="0" xfId="31" applyFont="true" applyBorder="false" applyAlignment="true" applyProtection="false">
      <alignment horizontal="left" vertical="center" textRotation="0" wrapText="false" indent="0" shrinkToFit="false"/>
      <protection locked="true" hidden="false"/>
    </xf>
    <xf numFmtId="165" fontId="19" fillId="3" borderId="1" xfId="31" applyFont="true" applyBorder="true" applyAlignment="true" applyProtection="false">
      <alignment horizontal="center" vertical="center" textRotation="0" wrapText="false" indent="0" shrinkToFit="false"/>
      <protection locked="true" hidden="false"/>
    </xf>
    <xf numFmtId="165" fontId="40" fillId="0" borderId="0" xfId="31" applyFont="true" applyBorder="false" applyAlignment="true" applyProtection="false">
      <alignment horizontal="left" vertical="center" textRotation="0" wrapText="false" indent="0" shrinkToFit="false"/>
      <protection locked="true" hidden="false"/>
    </xf>
    <xf numFmtId="165" fontId="40" fillId="0" borderId="0" xfId="31" applyFont="true" applyBorder="false" applyAlignment="true" applyProtection="false">
      <alignment horizontal="right" vertical="center" textRotation="0" wrapText="false" indent="0" shrinkToFit="false"/>
      <protection locked="true" hidden="false"/>
    </xf>
    <xf numFmtId="165" fontId="19" fillId="0" borderId="91" xfId="31" applyFont="true" applyBorder="true" applyAlignment="true" applyProtection="false">
      <alignment horizontal="center" vertical="center" textRotation="0" wrapText="false" indent="0" shrinkToFit="false"/>
      <protection locked="true" hidden="false"/>
    </xf>
    <xf numFmtId="165" fontId="19" fillId="0" borderId="114" xfId="31" applyFont="true" applyBorder="true" applyAlignment="true" applyProtection="false">
      <alignment horizontal="center" vertical="center" textRotation="0" wrapText="true" indent="0" shrinkToFit="false"/>
      <protection locked="true" hidden="false"/>
    </xf>
    <xf numFmtId="165" fontId="19" fillId="0" borderId="115" xfId="31" applyFont="true" applyBorder="true" applyAlignment="true" applyProtection="false">
      <alignment horizontal="center" vertical="center" textRotation="0" wrapText="true" indent="0" shrinkToFit="false"/>
      <protection locked="true" hidden="false"/>
    </xf>
    <xf numFmtId="165" fontId="19" fillId="0" borderId="116" xfId="31" applyFont="true" applyBorder="true" applyAlignment="true" applyProtection="false">
      <alignment horizontal="center" vertical="center" textRotation="0" wrapText="true" indent="0" shrinkToFit="false"/>
      <protection locked="true" hidden="false"/>
    </xf>
    <xf numFmtId="165" fontId="30" fillId="0" borderId="117" xfId="31" applyFont="true" applyBorder="true" applyAlignment="true" applyProtection="false">
      <alignment horizontal="center" vertical="center" textRotation="0" wrapText="true" indent="0" shrinkToFit="false"/>
      <protection locked="true" hidden="false"/>
    </xf>
    <xf numFmtId="165" fontId="19" fillId="0" borderId="117" xfId="31" applyFont="true" applyBorder="true" applyAlignment="true" applyProtection="false">
      <alignment horizontal="center" vertical="center" textRotation="0" wrapText="true" indent="0" shrinkToFit="false"/>
      <protection locked="true" hidden="false"/>
    </xf>
    <xf numFmtId="165" fontId="19" fillId="0" borderId="118" xfId="31" applyFont="true" applyBorder="true" applyAlignment="true" applyProtection="false">
      <alignment horizontal="general" vertical="center" textRotation="0" wrapText="true" indent="0" shrinkToFit="false"/>
      <protection locked="true" hidden="false"/>
    </xf>
    <xf numFmtId="165" fontId="19" fillId="0" borderId="119" xfId="31" applyFont="true" applyBorder="true" applyAlignment="true" applyProtection="false">
      <alignment horizontal="general" vertical="center" textRotation="0" wrapText="true" indent="0" shrinkToFit="false"/>
      <protection locked="true" hidden="false"/>
    </xf>
    <xf numFmtId="165" fontId="19" fillId="0" borderId="118" xfId="31" applyFont="true" applyBorder="true" applyAlignment="true" applyProtection="false">
      <alignment horizontal="center" vertical="center" textRotation="0" wrapText="false" indent="0" shrinkToFit="false"/>
      <protection locked="true" hidden="false"/>
    </xf>
    <xf numFmtId="165" fontId="40" fillId="0" borderId="120" xfId="31" applyFont="true" applyBorder="true" applyAlignment="true" applyProtection="false">
      <alignment horizontal="center" vertical="center" textRotation="0" wrapText="true" indent="0" shrinkToFit="false"/>
      <protection locked="true" hidden="false"/>
    </xf>
    <xf numFmtId="165" fontId="40" fillId="0" borderId="91" xfId="31" applyFont="true" applyBorder="true" applyAlignment="true" applyProtection="false">
      <alignment horizontal="center" vertical="center" textRotation="0" wrapText="true" indent="0" shrinkToFit="false"/>
      <protection locked="true" hidden="false"/>
    </xf>
    <xf numFmtId="165" fontId="19" fillId="0" borderId="91" xfId="31" applyFont="true" applyBorder="true" applyAlignment="true" applyProtection="false">
      <alignment horizontal="center" vertical="center" textRotation="0" wrapText="true" indent="0" shrinkToFit="false"/>
      <protection locked="true" hidden="false"/>
    </xf>
    <xf numFmtId="165" fontId="19" fillId="0" borderId="10" xfId="31" applyFont="true" applyBorder="true" applyAlignment="true" applyProtection="false">
      <alignment horizontal="center" vertical="center" textRotation="0" wrapText="true" indent="0" shrinkToFit="false"/>
      <protection locked="true" hidden="false"/>
    </xf>
    <xf numFmtId="165" fontId="19" fillId="0" borderId="57" xfId="31" applyFont="true" applyBorder="true" applyAlignment="true" applyProtection="false">
      <alignment horizontal="center" vertical="center" textRotation="0" wrapText="true" indent="0" shrinkToFit="false"/>
      <protection locked="true" hidden="false"/>
    </xf>
    <xf numFmtId="165" fontId="19" fillId="0" borderId="0" xfId="31" applyFont="true" applyBorder="false" applyAlignment="true" applyProtection="false">
      <alignment horizontal="general" vertical="center" textRotation="0" wrapText="true" indent="0" shrinkToFit="false"/>
      <protection locked="true" hidden="false"/>
    </xf>
    <xf numFmtId="165" fontId="19" fillId="0" borderId="121" xfId="31" applyFont="true" applyBorder="true" applyAlignment="true" applyProtection="false">
      <alignment horizontal="general" vertical="center" textRotation="0" wrapText="true" indent="0" shrinkToFit="false"/>
      <protection locked="true" hidden="false"/>
    </xf>
    <xf numFmtId="165" fontId="19" fillId="0" borderId="122" xfId="31" applyFont="true" applyBorder="true" applyAlignment="true" applyProtection="false">
      <alignment horizontal="center" vertical="center" textRotation="0" wrapText="false" indent="0" shrinkToFit="false"/>
      <protection locked="true" hidden="false"/>
    </xf>
    <xf numFmtId="165" fontId="19" fillId="0" borderId="123" xfId="31" applyFont="true" applyBorder="true" applyAlignment="true" applyProtection="false">
      <alignment horizontal="center" vertical="center" textRotation="0" wrapText="false" indent="0" shrinkToFit="false"/>
      <protection locked="true" hidden="false"/>
    </xf>
    <xf numFmtId="165" fontId="19" fillId="0" borderId="124" xfId="31" applyFont="true" applyBorder="true" applyAlignment="true" applyProtection="false">
      <alignment horizontal="center" vertical="center" textRotation="0" wrapText="false" indent="0" shrinkToFit="false"/>
      <protection locked="true" hidden="false"/>
    </xf>
    <xf numFmtId="165" fontId="30" fillId="0" borderId="29" xfId="31" applyFont="true" applyBorder="true" applyAlignment="true" applyProtection="false">
      <alignment horizontal="center" vertical="center" textRotation="0" wrapText="false" indent="0" shrinkToFit="false"/>
      <protection locked="true" hidden="false"/>
    </xf>
    <xf numFmtId="165" fontId="30" fillId="0" borderId="1" xfId="31" applyFont="true" applyBorder="true" applyAlignment="true" applyProtection="false">
      <alignment horizontal="center" vertical="center" textRotation="0" wrapText="false" indent="0" shrinkToFit="false"/>
      <protection locked="true" hidden="false"/>
    </xf>
    <xf numFmtId="165" fontId="30" fillId="0" borderId="109" xfId="31" applyFont="true" applyBorder="true" applyAlignment="true" applyProtection="false">
      <alignment horizontal="center" vertical="center" textRotation="0" wrapText="false" indent="0" shrinkToFit="false"/>
      <protection locked="true" hidden="false"/>
    </xf>
    <xf numFmtId="165" fontId="30" fillId="0" borderId="125" xfId="31" applyFont="true" applyBorder="true" applyAlignment="true" applyProtection="false">
      <alignment horizontal="center" vertical="center" textRotation="0" wrapText="false" indent="0" shrinkToFit="false"/>
      <protection locked="true" hidden="false"/>
    </xf>
    <xf numFmtId="165" fontId="19" fillId="0" borderId="101" xfId="31" applyFont="true" applyBorder="true" applyAlignment="true" applyProtection="false">
      <alignment horizontal="center" vertical="center" textRotation="0" wrapText="true" indent="0" shrinkToFit="false"/>
      <protection locked="true" hidden="false"/>
    </xf>
    <xf numFmtId="165" fontId="19" fillId="0" borderId="126" xfId="31" applyFont="true" applyBorder="true" applyAlignment="true" applyProtection="false">
      <alignment horizontal="center" vertical="center" textRotation="0" wrapText="true" indent="0" shrinkToFit="false"/>
      <protection locked="true" hidden="false"/>
    </xf>
    <xf numFmtId="165" fontId="19" fillId="0" borderId="102" xfId="31" applyFont="true" applyBorder="true" applyAlignment="true" applyProtection="false">
      <alignment horizontal="general" vertical="center" textRotation="0" wrapText="true" indent="0" shrinkToFit="false"/>
      <protection locked="true" hidden="false"/>
    </xf>
    <xf numFmtId="165" fontId="19" fillId="0" borderId="93" xfId="31" applyFont="true" applyBorder="true" applyAlignment="true" applyProtection="false">
      <alignment horizontal="general" vertical="center" textRotation="0" wrapText="true" indent="0" shrinkToFit="false"/>
      <protection locked="true" hidden="false"/>
    </xf>
    <xf numFmtId="165" fontId="30" fillId="0" borderId="127" xfId="31" applyFont="true" applyBorder="true" applyAlignment="true" applyProtection="false">
      <alignment horizontal="center" vertical="center" textRotation="0" wrapText="true" indent="0" shrinkToFit="false"/>
      <protection locked="true" hidden="false"/>
    </xf>
    <xf numFmtId="165" fontId="30" fillId="0" borderId="128" xfId="31" applyFont="true" applyBorder="true" applyAlignment="true" applyProtection="false">
      <alignment horizontal="center" vertical="center" textRotation="0" wrapText="true" indent="0" shrinkToFit="false"/>
      <protection locked="true" hidden="false"/>
    </xf>
    <xf numFmtId="165" fontId="30" fillId="0" borderId="129" xfId="31" applyFont="true" applyBorder="true" applyAlignment="true" applyProtection="false">
      <alignment horizontal="center" vertical="center" textRotation="0" wrapText="true" indent="0" shrinkToFit="false"/>
      <protection locked="true" hidden="false"/>
    </xf>
    <xf numFmtId="165" fontId="30" fillId="0" borderId="130" xfId="31" applyFont="true" applyBorder="true" applyAlignment="true" applyProtection="false">
      <alignment horizontal="center" vertical="center" textRotation="0" wrapText="true" indent="0" shrinkToFit="false"/>
      <protection locked="true" hidden="false"/>
    </xf>
    <xf numFmtId="165" fontId="19" fillId="6" borderId="131" xfId="31" applyFont="true" applyBorder="true" applyAlignment="true" applyProtection="true">
      <alignment horizontal="center" vertical="center" textRotation="0" wrapText="false" indent="0" shrinkToFit="true"/>
      <protection locked="false" hidden="false"/>
    </xf>
    <xf numFmtId="165" fontId="19" fillId="3" borderId="115" xfId="31" applyFont="true" applyBorder="true" applyAlignment="true" applyProtection="false">
      <alignment horizontal="center" vertical="center" textRotation="0" wrapText="false" indent="0" shrinkToFit="true"/>
      <protection locked="true" hidden="false"/>
    </xf>
    <xf numFmtId="165" fontId="19" fillId="3" borderId="116" xfId="31" applyFont="true" applyBorder="true" applyAlignment="true" applyProtection="false">
      <alignment horizontal="center" vertical="center" textRotation="0" wrapText="false" indent="0" shrinkToFit="true"/>
      <protection locked="true" hidden="false"/>
    </xf>
    <xf numFmtId="165" fontId="19" fillId="6" borderId="132" xfId="31" applyFont="true" applyBorder="true" applyAlignment="true" applyProtection="true">
      <alignment horizontal="center" vertical="center" textRotation="0" wrapText="true" indent="0" shrinkToFit="false"/>
      <protection locked="false" hidden="false"/>
    </xf>
    <xf numFmtId="165" fontId="19" fillId="6" borderId="132" xfId="31" applyFont="true" applyBorder="true" applyAlignment="true" applyProtection="true">
      <alignment horizontal="center" vertical="center" textRotation="0" wrapText="false" indent="0" shrinkToFit="true"/>
      <protection locked="false" hidden="false"/>
    </xf>
    <xf numFmtId="165" fontId="19" fillId="2" borderId="133" xfId="31" applyFont="true" applyBorder="true" applyAlignment="true" applyProtection="true">
      <alignment horizontal="center" vertical="center" textRotation="0" wrapText="false" indent="0" shrinkToFit="true"/>
      <protection locked="false" hidden="false"/>
    </xf>
    <xf numFmtId="165" fontId="40" fillId="0" borderId="115" xfId="31" applyFont="true" applyBorder="true" applyAlignment="true" applyProtection="false">
      <alignment horizontal="general" vertical="center" textRotation="0" wrapText="false" indent="0" shrinkToFit="false"/>
      <protection locked="true" hidden="false"/>
    </xf>
    <xf numFmtId="165" fontId="40" fillId="0" borderId="118" xfId="31" applyFont="true" applyBorder="true" applyAlignment="true" applyProtection="false">
      <alignment horizontal="general" vertical="center" textRotation="0" wrapText="false" indent="0" shrinkToFit="false"/>
      <protection locked="true" hidden="false"/>
    </xf>
    <xf numFmtId="165" fontId="40" fillId="0" borderId="119" xfId="31" applyFont="true" applyBorder="true" applyAlignment="true" applyProtection="false">
      <alignment horizontal="general" vertical="center" textRotation="0" wrapText="false" indent="0" shrinkToFit="false"/>
      <protection locked="true" hidden="false"/>
    </xf>
    <xf numFmtId="165" fontId="19" fillId="6" borderId="134" xfId="31" applyFont="true" applyBorder="true" applyAlignment="true" applyProtection="true">
      <alignment horizontal="center" vertical="center" textRotation="0" wrapText="false" indent="0" shrinkToFit="true"/>
      <protection locked="false" hidden="false"/>
    </xf>
    <xf numFmtId="165" fontId="19" fillId="6" borderId="135" xfId="31" applyFont="true" applyBorder="true" applyAlignment="true" applyProtection="true">
      <alignment horizontal="center" vertical="center" textRotation="0" wrapText="false" indent="0" shrinkToFit="true"/>
      <protection locked="false" hidden="false"/>
    </xf>
    <xf numFmtId="165" fontId="19" fillId="6" borderId="136" xfId="31" applyFont="true" applyBorder="true" applyAlignment="true" applyProtection="true">
      <alignment horizontal="center" vertical="center" textRotation="0" wrapText="false" indent="0" shrinkToFit="true"/>
      <protection locked="false" hidden="false"/>
    </xf>
    <xf numFmtId="165" fontId="19" fillId="0" borderId="137" xfId="31" applyFont="true" applyBorder="true" applyAlignment="true" applyProtection="false">
      <alignment horizontal="center" vertical="center" textRotation="0" wrapText="true" indent="0" shrinkToFit="false"/>
      <protection locked="true" hidden="false"/>
    </xf>
    <xf numFmtId="170" fontId="19" fillId="0" borderId="138" xfId="31" applyFont="true" applyBorder="true" applyAlignment="true" applyProtection="false">
      <alignment horizontal="center" vertical="center" textRotation="0" wrapText="true" indent="0" shrinkToFit="false"/>
      <protection locked="true" hidden="false"/>
    </xf>
    <xf numFmtId="165" fontId="19" fillId="2" borderId="139" xfId="31" applyFont="true" applyBorder="true" applyAlignment="true" applyProtection="true">
      <alignment horizontal="left" vertical="center" textRotation="0" wrapText="true" indent="0" shrinkToFit="false"/>
      <protection locked="false" hidden="false"/>
    </xf>
    <xf numFmtId="165" fontId="19" fillId="3" borderId="10" xfId="31" applyFont="true" applyBorder="true" applyAlignment="true" applyProtection="false">
      <alignment horizontal="center" vertical="center" textRotation="0" wrapText="false" indent="0" shrinkToFit="true"/>
      <protection locked="true" hidden="false"/>
    </xf>
    <xf numFmtId="165" fontId="19" fillId="3" borderId="57" xfId="31" applyFont="true" applyBorder="true" applyAlignment="true" applyProtection="false">
      <alignment horizontal="center" vertical="center" textRotation="0" wrapText="false" indent="0" shrinkToFit="true"/>
      <protection locked="true" hidden="false"/>
    </xf>
    <xf numFmtId="165" fontId="40" fillId="0" borderId="140" xfId="31" applyFont="true" applyBorder="true" applyAlignment="true" applyProtection="false">
      <alignment horizontal="general" vertical="center" textRotation="0" wrapText="false" indent="0" shrinkToFit="false"/>
      <protection locked="true" hidden="false"/>
    </xf>
    <xf numFmtId="165" fontId="40" fillId="0" borderId="141" xfId="31" applyFont="true" applyBorder="true" applyAlignment="true" applyProtection="false">
      <alignment horizontal="general" vertical="center" textRotation="0" wrapText="false" indent="0" shrinkToFit="false"/>
      <protection locked="true" hidden="false"/>
    </xf>
    <xf numFmtId="165" fontId="40" fillId="0" borderId="142" xfId="31" applyFont="true" applyBorder="true" applyAlignment="true" applyProtection="false">
      <alignment horizontal="general" vertical="center" textRotation="0" wrapText="false" indent="0" shrinkToFit="false"/>
      <protection locked="true" hidden="false"/>
    </xf>
    <xf numFmtId="174" fontId="19" fillId="0" borderId="143" xfId="31" applyFont="true" applyBorder="true" applyAlignment="true" applyProtection="false">
      <alignment horizontal="center" vertical="center" textRotation="0" wrapText="false" indent="0" shrinkToFit="true"/>
      <protection locked="true" hidden="false"/>
    </xf>
    <xf numFmtId="174" fontId="19" fillId="0" borderId="144" xfId="31" applyFont="true" applyBorder="true" applyAlignment="true" applyProtection="false">
      <alignment horizontal="center" vertical="center" textRotation="0" wrapText="false" indent="0" shrinkToFit="true"/>
      <protection locked="true" hidden="false"/>
    </xf>
    <xf numFmtId="174" fontId="19" fillId="0" borderId="145" xfId="31" applyFont="true" applyBorder="true" applyAlignment="true" applyProtection="false">
      <alignment horizontal="center" vertical="center" textRotation="0" wrapText="false" indent="0" shrinkToFit="true"/>
      <protection locked="true" hidden="false"/>
    </xf>
    <xf numFmtId="174" fontId="19" fillId="0" borderId="146" xfId="31" applyFont="true" applyBorder="true" applyAlignment="true" applyProtection="false">
      <alignment horizontal="center" vertical="center" textRotation="0" wrapText="true" indent="0" shrinkToFit="false"/>
      <protection locked="true" hidden="false"/>
    </xf>
    <xf numFmtId="174" fontId="19" fillId="0" borderId="147" xfId="31" applyFont="true" applyBorder="true" applyAlignment="true" applyProtection="false">
      <alignment horizontal="center" vertical="center" textRotation="0" wrapText="true" indent="0" shrinkToFit="false"/>
      <protection locked="true" hidden="false"/>
    </xf>
    <xf numFmtId="165" fontId="19" fillId="6" borderId="148" xfId="31" applyFont="true" applyBorder="true" applyAlignment="true" applyProtection="true">
      <alignment horizontal="center" vertical="center" textRotation="0" wrapText="false" indent="0" shrinkToFit="true"/>
      <protection locked="false" hidden="false"/>
    </xf>
    <xf numFmtId="165" fontId="19" fillId="3" borderId="30" xfId="31" applyFont="true" applyBorder="true" applyAlignment="true" applyProtection="false">
      <alignment horizontal="center" vertical="center" textRotation="0" wrapText="false" indent="0" shrinkToFit="true"/>
      <protection locked="true" hidden="false"/>
    </xf>
    <xf numFmtId="165" fontId="19" fillId="3" borderId="31" xfId="31" applyFont="true" applyBorder="true" applyAlignment="true" applyProtection="false">
      <alignment horizontal="center" vertical="center" textRotation="0" wrapText="false" indent="0" shrinkToFit="true"/>
      <protection locked="true" hidden="false"/>
    </xf>
    <xf numFmtId="165" fontId="19" fillId="6" borderId="3" xfId="31" applyFont="true" applyBorder="true" applyAlignment="true" applyProtection="true">
      <alignment horizontal="center" vertical="center" textRotation="0" wrapText="true" indent="0" shrinkToFit="false"/>
      <protection locked="false" hidden="false"/>
    </xf>
    <xf numFmtId="165" fontId="19" fillId="6" borderId="3" xfId="31" applyFont="true" applyBorder="true" applyAlignment="true" applyProtection="true">
      <alignment horizontal="center" vertical="center" textRotation="0" wrapText="false" indent="0" shrinkToFit="true"/>
      <protection locked="false" hidden="false"/>
    </xf>
    <xf numFmtId="165" fontId="19" fillId="2" borderId="1" xfId="31" applyFont="true" applyBorder="true" applyAlignment="true" applyProtection="true">
      <alignment horizontal="center" vertical="center" textRotation="0" wrapText="false" indent="0" shrinkToFit="true"/>
      <protection locked="false" hidden="false"/>
    </xf>
    <xf numFmtId="165" fontId="40" fillId="0" borderId="30" xfId="31" applyFont="true" applyBorder="true" applyAlignment="true" applyProtection="false">
      <alignment horizontal="general" vertical="center" textRotation="0" wrapText="false" indent="0" shrinkToFit="false"/>
      <protection locked="true" hidden="false"/>
    </xf>
    <xf numFmtId="165" fontId="40" fillId="0" borderId="28" xfId="31" applyFont="true" applyBorder="true" applyAlignment="true" applyProtection="false">
      <alignment horizontal="general" vertical="center" textRotation="0" wrapText="false" indent="0" shrinkToFit="false"/>
      <protection locked="true" hidden="false"/>
    </xf>
    <xf numFmtId="165" fontId="40" fillId="0" borderId="149" xfId="31" applyFont="true" applyBorder="true" applyAlignment="true" applyProtection="false">
      <alignment horizontal="general" vertical="center" textRotation="0" wrapText="false" indent="0" shrinkToFit="false"/>
      <protection locked="true" hidden="false"/>
    </xf>
    <xf numFmtId="165" fontId="19" fillId="6" borderId="150" xfId="31" applyFont="true" applyBorder="true" applyAlignment="true" applyProtection="true">
      <alignment horizontal="center" vertical="center" textRotation="0" wrapText="false" indent="0" shrinkToFit="true"/>
      <protection locked="false" hidden="false"/>
    </xf>
    <xf numFmtId="165" fontId="19" fillId="6" borderId="151" xfId="31" applyFont="true" applyBorder="true" applyAlignment="true" applyProtection="true">
      <alignment horizontal="center" vertical="center" textRotation="0" wrapText="false" indent="0" shrinkToFit="true"/>
      <protection locked="false" hidden="false"/>
    </xf>
    <xf numFmtId="165" fontId="19" fillId="6" borderId="152" xfId="31" applyFont="true" applyBorder="true" applyAlignment="true" applyProtection="true">
      <alignment horizontal="center" vertical="center" textRotation="0" wrapText="false" indent="0" shrinkToFit="true"/>
      <protection locked="false" hidden="false"/>
    </xf>
    <xf numFmtId="165" fontId="19" fillId="6" borderId="153" xfId="31" applyFont="true" applyBorder="true" applyAlignment="true" applyProtection="true">
      <alignment horizontal="center" vertical="center" textRotation="0" wrapText="false" indent="0" shrinkToFit="true"/>
      <protection locked="false" hidden="false"/>
    </xf>
    <xf numFmtId="165" fontId="19" fillId="0" borderId="154" xfId="31" applyFont="true" applyBorder="true" applyAlignment="true" applyProtection="false">
      <alignment horizontal="center" vertical="center" textRotation="0" wrapText="true" indent="0" shrinkToFit="false"/>
      <protection locked="true" hidden="false"/>
    </xf>
    <xf numFmtId="170" fontId="19" fillId="0" borderId="155" xfId="31" applyFont="true" applyBorder="true" applyAlignment="true" applyProtection="false">
      <alignment horizontal="center" vertical="center" textRotation="0" wrapText="true" indent="0" shrinkToFit="false"/>
      <protection locked="true" hidden="false"/>
    </xf>
    <xf numFmtId="165" fontId="19" fillId="2" borderId="156" xfId="31" applyFont="true" applyBorder="true" applyAlignment="true" applyProtection="true">
      <alignment horizontal="left" vertical="center" textRotation="0" wrapText="true" indent="0" shrinkToFit="false"/>
      <protection locked="false" hidden="false"/>
    </xf>
    <xf numFmtId="165" fontId="40" fillId="0" borderId="157" xfId="31" applyFont="true" applyBorder="true" applyAlignment="true" applyProtection="false">
      <alignment horizontal="general" vertical="center" textRotation="0" wrapText="false" indent="0" shrinkToFit="false"/>
      <protection locked="true" hidden="false"/>
    </xf>
    <xf numFmtId="165" fontId="40" fillId="0" borderId="158" xfId="31" applyFont="true" applyBorder="true" applyAlignment="true" applyProtection="false">
      <alignment horizontal="general" vertical="center" textRotation="0" wrapText="false" indent="0" shrinkToFit="false"/>
      <protection locked="true" hidden="false"/>
    </xf>
    <xf numFmtId="165" fontId="40" fillId="0" borderId="159" xfId="31" applyFont="true" applyBorder="true" applyAlignment="true" applyProtection="false">
      <alignment horizontal="general" vertical="center" textRotation="0" wrapText="false" indent="0" shrinkToFit="false"/>
      <protection locked="true" hidden="false"/>
    </xf>
    <xf numFmtId="165" fontId="40" fillId="0" borderId="10" xfId="31" applyFont="true" applyBorder="true" applyAlignment="true" applyProtection="false">
      <alignment horizontal="general" vertical="center" textRotation="0" wrapText="false" indent="0" shrinkToFit="false"/>
      <protection locked="true" hidden="false"/>
    </xf>
    <xf numFmtId="165" fontId="40" fillId="0" borderId="121" xfId="31" applyFont="true" applyBorder="true" applyAlignment="true" applyProtection="false">
      <alignment horizontal="general" vertical="center" textRotation="0" wrapText="false" indent="0" shrinkToFit="false"/>
      <protection locked="true" hidden="false"/>
    </xf>
    <xf numFmtId="165" fontId="19" fillId="6" borderId="125" xfId="31" applyFont="true" applyBorder="true" applyAlignment="true" applyProtection="true">
      <alignment horizontal="center" vertical="center" textRotation="0" wrapText="false" indent="0" shrinkToFit="true"/>
      <protection locked="false" hidden="false"/>
    </xf>
    <xf numFmtId="165" fontId="19" fillId="6" borderId="1" xfId="31" applyFont="true" applyBorder="true" applyAlignment="true" applyProtection="true">
      <alignment horizontal="center" vertical="center" textRotation="0" wrapText="true" indent="0" shrinkToFit="false"/>
      <protection locked="false" hidden="false"/>
    </xf>
    <xf numFmtId="165" fontId="19" fillId="6" borderId="1" xfId="31" applyFont="true" applyBorder="true" applyAlignment="true" applyProtection="true">
      <alignment horizontal="center" vertical="center" textRotation="0" wrapText="false" indent="0" shrinkToFit="true"/>
      <protection locked="false" hidden="false"/>
    </xf>
    <xf numFmtId="165" fontId="19" fillId="2" borderId="123" xfId="31" applyFont="true" applyBorder="true" applyAlignment="true" applyProtection="true">
      <alignment horizontal="left" vertical="center" textRotation="0" wrapText="true" indent="0" shrinkToFit="false"/>
      <protection locked="false" hidden="false"/>
    </xf>
    <xf numFmtId="165" fontId="19" fillId="3" borderId="39" xfId="31" applyFont="true" applyBorder="true" applyAlignment="true" applyProtection="false">
      <alignment horizontal="center" vertical="center" textRotation="0" wrapText="false" indent="0" shrinkToFit="true"/>
      <protection locked="true" hidden="false"/>
    </xf>
    <xf numFmtId="165" fontId="19" fillId="3" borderId="41" xfId="31" applyFont="true" applyBorder="true" applyAlignment="true" applyProtection="false">
      <alignment horizontal="center" vertical="center" textRotation="0" wrapText="false" indent="0" shrinkToFit="true"/>
      <protection locked="true" hidden="false"/>
    </xf>
    <xf numFmtId="174" fontId="19" fillId="0" borderId="160" xfId="31" applyFont="true" applyBorder="true" applyAlignment="true" applyProtection="false">
      <alignment horizontal="center" vertical="center" textRotation="0" wrapText="true" indent="0" shrinkToFit="false"/>
      <protection locked="true" hidden="false"/>
    </xf>
    <xf numFmtId="174" fontId="19" fillId="0" borderId="161" xfId="31" applyFont="true" applyBorder="true" applyAlignment="true" applyProtection="false">
      <alignment horizontal="center" vertical="center" textRotation="0" wrapText="true" indent="0" shrinkToFit="false"/>
      <protection locked="true" hidden="false"/>
    </xf>
    <xf numFmtId="165" fontId="19" fillId="0" borderId="96" xfId="31" applyFont="true" applyBorder="true" applyAlignment="true" applyProtection="false">
      <alignment horizontal="center" vertical="center" textRotation="0" wrapText="false" indent="0" shrinkToFit="false"/>
      <protection locked="true" hidden="false"/>
    </xf>
    <xf numFmtId="165" fontId="19" fillId="6" borderId="130" xfId="31" applyFont="true" applyBorder="true" applyAlignment="true" applyProtection="true">
      <alignment horizontal="center" vertical="center" textRotation="0" wrapText="false" indent="0" shrinkToFit="true"/>
      <protection locked="false" hidden="false"/>
    </xf>
    <xf numFmtId="165" fontId="19" fillId="6" borderId="128" xfId="31" applyFont="true" applyBorder="true" applyAlignment="true" applyProtection="true">
      <alignment horizontal="center" vertical="center" textRotation="0" wrapText="true" indent="0" shrinkToFit="false"/>
      <protection locked="false" hidden="false"/>
    </xf>
    <xf numFmtId="165" fontId="19" fillId="6" borderId="128" xfId="31" applyFont="true" applyBorder="true" applyAlignment="true" applyProtection="true">
      <alignment horizontal="center" vertical="center" textRotation="0" wrapText="false" indent="0" shrinkToFit="true"/>
      <protection locked="false" hidden="false"/>
    </xf>
    <xf numFmtId="165" fontId="19" fillId="2" borderId="128" xfId="31" applyFont="true" applyBorder="true" applyAlignment="true" applyProtection="true">
      <alignment horizontal="center" vertical="center" textRotation="0" wrapText="false" indent="0" shrinkToFit="true"/>
      <protection locked="false" hidden="false"/>
    </xf>
    <xf numFmtId="165" fontId="19" fillId="2" borderId="96" xfId="31" applyFont="true" applyBorder="true" applyAlignment="true" applyProtection="true">
      <alignment horizontal="left" vertical="center" textRotation="0" wrapText="true" indent="0" shrinkToFit="false"/>
      <protection locked="false" hidden="false"/>
    </xf>
    <xf numFmtId="165" fontId="19" fillId="3" borderId="101" xfId="31" applyFont="true" applyBorder="true" applyAlignment="true" applyProtection="false">
      <alignment horizontal="center" vertical="center" textRotation="0" wrapText="false" indent="0" shrinkToFit="true"/>
      <protection locked="true" hidden="false"/>
    </xf>
    <xf numFmtId="165" fontId="19" fillId="3" borderId="126" xfId="31" applyFont="true" applyBorder="true" applyAlignment="true" applyProtection="false">
      <alignment horizontal="center" vertical="center" textRotation="0" wrapText="false" indent="0" shrinkToFit="true"/>
      <protection locked="true" hidden="false"/>
    </xf>
    <xf numFmtId="165" fontId="40" fillId="0" borderId="162" xfId="31" applyFont="true" applyBorder="true" applyAlignment="true" applyProtection="false">
      <alignment horizontal="general" vertical="center" textRotation="0" wrapText="false" indent="0" shrinkToFit="false"/>
      <protection locked="true" hidden="false"/>
    </xf>
    <xf numFmtId="165" fontId="40" fillId="0" borderId="163" xfId="31" applyFont="true" applyBorder="true" applyAlignment="true" applyProtection="false">
      <alignment horizontal="general" vertical="center" textRotation="0" wrapText="false" indent="0" shrinkToFit="false"/>
      <protection locked="true" hidden="false"/>
    </xf>
    <xf numFmtId="165" fontId="40" fillId="0" borderId="164" xfId="31" applyFont="true" applyBorder="true" applyAlignment="true" applyProtection="false">
      <alignment horizontal="general" vertical="center" textRotation="0" wrapText="false" indent="0" shrinkToFit="false"/>
      <protection locked="true" hidden="false"/>
    </xf>
    <xf numFmtId="174" fontId="19" fillId="0" borderId="165" xfId="31" applyFont="true" applyBorder="true" applyAlignment="true" applyProtection="false">
      <alignment horizontal="center" vertical="center" textRotation="0" wrapText="false" indent="0" shrinkToFit="true"/>
      <protection locked="true" hidden="false"/>
    </xf>
    <xf numFmtId="174" fontId="19" fillId="0" borderId="166" xfId="31" applyFont="true" applyBorder="true" applyAlignment="true" applyProtection="false">
      <alignment horizontal="center" vertical="center" textRotation="0" wrapText="false" indent="0" shrinkToFit="true"/>
      <protection locked="true" hidden="false"/>
    </xf>
    <xf numFmtId="174" fontId="19" fillId="0" borderId="167" xfId="31" applyFont="true" applyBorder="true" applyAlignment="true" applyProtection="false">
      <alignment horizontal="center" vertical="center" textRotation="0" wrapText="false" indent="0" shrinkToFit="true"/>
      <protection locked="true" hidden="false"/>
    </xf>
    <xf numFmtId="174" fontId="19" fillId="0" borderId="168" xfId="31" applyFont="true" applyBorder="true" applyAlignment="true" applyProtection="false">
      <alignment horizontal="center" vertical="center" textRotation="0" wrapText="true" indent="0" shrinkToFit="false"/>
      <protection locked="true" hidden="false"/>
    </xf>
    <xf numFmtId="174" fontId="19" fillId="0" borderId="169" xfId="31" applyFont="true" applyBorder="true" applyAlignment="true" applyProtection="false">
      <alignment horizontal="center" vertical="center" textRotation="0" wrapText="true" indent="0" shrinkToFit="false"/>
      <protection locked="true" hidden="false"/>
    </xf>
    <xf numFmtId="165" fontId="40" fillId="3" borderId="0" xfId="31" applyFont="true" applyBorder="false" applyAlignment="true" applyProtection="false">
      <alignment horizontal="center" vertical="center" textRotation="0" wrapText="false" indent="0" shrinkToFit="false"/>
      <protection locked="true" hidden="false"/>
    </xf>
    <xf numFmtId="165" fontId="40" fillId="3" borderId="0" xfId="31" applyFont="true" applyBorder="false" applyAlignment="true" applyProtection="true">
      <alignment horizontal="center" vertical="center" textRotation="0" wrapText="false" indent="0" shrinkToFit="true"/>
      <protection locked="false" hidden="false"/>
    </xf>
    <xf numFmtId="165" fontId="40" fillId="3" borderId="0" xfId="31" applyFont="true" applyBorder="false" applyAlignment="true" applyProtection="true">
      <alignment horizontal="center" vertical="center" textRotation="0" wrapText="true" indent="0" shrinkToFit="false"/>
      <protection locked="false" hidden="false"/>
    </xf>
    <xf numFmtId="165" fontId="40" fillId="3" borderId="0" xfId="31" applyFont="true" applyBorder="false" applyAlignment="true" applyProtection="true">
      <alignment horizontal="left" vertical="center" textRotation="0" wrapText="true" indent="0" shrinkToFit="false"/>
      <protection locked="false" hidden="false"/>
    </xf>
    <xf numFmtId="165" fontId="15" fillId="3" borderId="0" xfId="31" applyFont="true" applyBorder="false" applyAlignment="true" applyProtection="false">
      <alignment horizontal="general" vertical="center" textRotation="0" wrapText="false" indent="0" shrinkToFit="false"/>
      <protection locked="true" hidden="false"/>
    </xf>
    <xf numFmtId="165" fontId="16" fillId="3" borderId="0" xfId="31" applyFont="true" applyBorder="false" applyAlignment="true" applyProtection="false">
      <alignment horizontal="general" vertical="center" textRotation="0" wrapText="false" indent="0" shrinkToFit="false"/>
      <protection locked="true" hidden="false"/>
    </xf>
    <xf numFmtId="165" fontId="16" fillId="3" borderId="0" xfId="31" applyFont="true" applyBorder="false" applyAlignment="true" applyProtection="false">
      <alignment horizontal="center" vertical="center" textRotation="0" wrapText="false" indent="0" shrinkToFit="false"/>
      <protection locked="true" hidden="false"/>
    </xf>
    <xf numFmtId="165" fontId="40" fillId="3" borderId="0" xfId="31" applyFont="true" applyBorder="false" applyAlignment="true" applyProtection="false">
      <alignment horizontal="center" vertical="center" textRotation="0" wrapText="true" indent="0" shrinkToFit="false"/>
      <protection locked="true" hidden="false"/>
    </xf>
    <xf numFmtId="170" fontId="40" fillId="3" borderId="0" xfId="31" applyFont="true" applyBorder="false" applyAlignment="true" applyProtection="false">
      <alignment horizontal="center" vertical="center" textRotation="0" wrapText="true" indent="0" shrinkToFit="false"/>
      <protection locked="true" hidden="false"/>
    </xf>
    <xf numFmtId="165" fontId="30" fillId="3" borderId="0" xfId="31" applyFont="true" applyBorder="false" applyAlignment="true" applyProtection="true">
      <alignment horizontal="center" vertical="center" textRotation="0" wrapText="true" indent="0" shrinkToFit="false"/>
      <protection locked="false" hidden="false"/>
    </xf>
    <xf numFmtId="165" fontId="30" fillId="3" borderId="0" xfId="31" applyFont="true" applyBorder="false" applyAlignment="true" applyProtection="false">
      <alignment horizontal="center" vertical="center" textRotation="0" wrapText="true" indent="0" shrinkToFit="false"/>
      <protection locked="true" hidden="false"/>
    </xf>
    <xf numFmtId="170" fontId="30" fillId="3" borderId="0" xfId="31" applyFont="true" applyBorder="false" applyAlignment="true" applyProtection="false">
      <alignment horizontal="center" vertical="center" textRotation="0" wrapText="true" indent="0" shrinkToFit="false"/>
      <protection locked="true" hidden="false"/>
    </xf>
    <xf numFmtId="165" fontId="40" fillId="3" borderId="0" xfId="31" applyFont="true" applyBorder="true" applyAlignment="true" applyProtection="true">
      <alignment horizontal="left" vertical="center" textRotation="0" wrapText="true" indent="0" shrinkToFit="false"/>
      <protection locked="false" hidden="false"/>
    </xf>
    <xf numFmtId="165" fontId="30" fillId="0" borderId="40" xfId="31" applyFont="true" applyBorder="true" applyAlignment="true" applyProtection="false">
      <alignment horizontal="center" vertical="center" textRotation="0" wrapText="false" indent="0" shrinkToFit="false"/>
      <protection locked="true" hidden="false"/>
    </xf>
    <xf numFmtId="165" fontId="30" fillId="0" borderId="0" xfId="31" applyFont="true" applyBorder="true" applyAlignment="true" applyProtection="false">
      <alignment horizontal="center" vertical="center" textRotation="0" wrapText="false" indent="0" shrinkToFit="false"/>
      <protection locked="true" hidden="false"/>
    </xf>
    <xf numFmtId="165" fontId="40" fillId="0" borderId="0" xfId="31" applyFont="true" applyBorder="true" applyAlignment="true" applyProtection="false">
      <alignment horizontal="center" vertical="center" textRotation="0" wrapText="true" indent="0" shrinkToFit="false"/>
      <protection locked="true" hidden="false"/>
    </xf>
    <xf numFmtId="165" fontId="40" fillId="3" borderId="0" xfId="31" applyFont="true" applyBorder="true" applyAlignment="true" applyProtection="true">
      <alignment horizontal="center" vertical="center" textRotation="0" wrapText="true" indent="0" shrinkToFit="false"/>
      <protection locked="false" hidden="false"/>
    </xf>
    <xf numFmtId="165" fontId="40" fillId="0" borderId="0" xfId="31" applyFont="true" applyBorder="true" applyAlignment="true" applyProtection="false">
      <alignment horizontal="center" vertical="center" textRotation="0" wrapText="false" indent="0" shrinkToFit="false"/>
      <protection locked="true" hidden="false"/>
    </xf>
    <xf numFmtId="175" fontId="30" fillId="0" borderId="1" xfId="31" applyFont="true" applyBorder="true" applyAlignment="true" applyProtection="false">
      <alignment horizontal="right" vertical="center" textRotation="0" wrapText="false" indent="0" shrinkToFit="false"/>
      <protection locked="true" hidden="false"/>
    </xf>
    <xf numFmtId="175" fontId="30" fillId="0" borderId="1" xfId="24" applyFont="true" applyBorder="true" applyAlignment="true" applyProtection="true">
      <alignment horizontal="right" vertical="center" textRotation="0" wrapText="false" indent="0" shrinkToFit="false"/>
      <protection locked="true" hidden="false"/>
    </xf>
    <xf numFmtId="175" fontId="30" fillId="0" borderId="0" xfId="31" applyFont="true" applyBorder="false" applyAlignment="true" applyProtection="false">
      <alignment horizontal="general" vertical="center" textRotation="0" wrapText="false" indent="0" shrinkToFit="false"/>
      <protection locked="true" hidden="false"/>
    </xf>
    <xf numFmtId="175" fontId="30" fillId="2" borderId="1" xfId="31" applyFont="true" applyBorder="true" applyAlignment="true" applyProtection="true">
      <alignment horizontal="right" vertical="center" textRotation="0" wrapText="false" indent="0" shrinkToFit="false"/>
      <protection locked="false" hidden="false"/>
    </xf>
    <xf numFmtId="176" fontId="40" fillId="3" borderId="0" xfId="31" applyFont="true" applyBorder="false" applyAlignment="true" applyProtection="false">
      <alignment horizontal="center" vertical="center" textRotation="0" wrapText="false" indent="0" shrinkToFit="false"/>
      <protection locked="true" hidden="false"/>
    </xf>
    <xf numFmtId="175" fontId="30" fillId="2" borderId="1" xfId="24" applyFont="true" applyBorder="true" applyAlignment="true" applyProtection="true">
      <alignment horizontal="right" vertical="center" textRotation="0" wrapText="false" indent="0" shrinkToFit="false"/>
      <protection locked="false" hidden="false"/>
    </xf>
    <xf numFmtId="175" fontId="30" fillId="0" borderId="1" xfId="31" applyFont="true" applyBorder="true" applyAlignment="true" applyProtection="false">
      <alignment horizontal="center" vertical="center" textRotation="0" wrapText="false" indent="0" shrinkToFit="false"/>
      <protection locked="true" hidden="false"/>
    </xf>
    <xf numFmtId="165" fontId="30" fillId="3" borderId="0" xfId="31" applyFont="true" applyBorder="false" applyAlignment="true" applyProtection="true">
      <alignment horizontal="center" vertical="center" textRotation="0" wrapText="false" indent="0" shrinkToFit="true"/>
      <protection locked="false" hidden="false"/>
    </xf>
    <xf numFmtId="165" fontId="30" fillId="3" borderId="0" xfId="31" applyFont="true" applyBorder="false" applyAlignment="true" applyProtection="true">
      <alignment horizontal="left" vertical="center" textRotation="0" wrapText="true" indent="0" shrinkToFit="false"/>
      <protection locked="false" hidden="false"/>
    </xf>
    <xf numFmtId="165" fontId="30" fillId="3" borderId="0" xfId="31" applyFont="true" applyBorder="false" applyAlignment="true" applyProtection="false">
      <alignment horizontal="general" vertical="center" textRotation="0" wrapText="false" indent="0" shrinkToFit="false"/>
      <protection locked="true" hidden="false"/>
    </xf>
    <xf numFmtId="165" fontId="30" fillId="3" borderId="0" xfId="31" applyFont="true" applyBorder="false" applyAlignment="true" applyProtection="false">
      <alignment horizontal="center" vertical="center" textRotation="0" wrapText="false" indent="0" shrinkToFit="false"/>
      <protection locked="true" hidden="false"/>
    </xf>
    <xf numFmtId="165" fontId="30" fillId="0" borderId="0" xfId="31" applyFont="true" applyBorder="false" applyAlignment="true" applyProtection="false">
      <alignment horizontal="right" vertical="center" textRotation="0" wrapText="false" indent="0" shrinkToFit="false"/>
      <protection locked="true" hidden="false"/>
    </xf>
    <xf numFmtId="165" fontId="30" fillId="2" borderId="1" xfId="31" applyFont="true" applyBorder="true" applyAlignment="true" applyProtection="true">
      <alignment horizontal="center" vertical="center" textRotation="0" wrapText="false" indent="0" shrinkToFit="false"/>
      <protection locked="false" hidden="false"/>
    </xf>
    <xf numFmtId="165" fontId="30" fillId="0" borderId="0" xfId="31" applyFont="true" applyBorder="false" applyAlignment="true" applyProtection="false">
      <alignment horizontal="center" vertical="center" textRotation="0" wrapText="false" indent="0" shrinkToFit="false"/>
      <protection locked="true" hidden="false"/>
    </xf>
    <xf numFmtId="173" fontId="30" fillId="0" borderId="1" xfId="31" applyFont="true" applyBorder="true" applyAlignment="true" applyProtection="false">
      <alignment horizontal="center" vertical="center" textRotation="0" wrapText="false" indent="0" shrinkToFit="false"/>
      <protection locked="true" hidden="false"/>
    </xf>
    <xf numFmtId="177" fontId="30" fillId="3" borderId="1" xfId="31" applyFont="true" applyBorder="true" applyAlignment="true" applyProtection="false">
      <alignment horizontal="center" vertical="center" textRotation="0" wrapText="false" indent="0" shrinkToFit="false"/>
      <protection locked="true" hidden="false"/>
    </xf>
    <xf numFmtId="165" fontId="40" fillId="0" borderId="0" xfId="31" applyFont="true" applyBorder="false" applyAlignment="true" applyProtection="false">
      <alignment horizontal="left" vertical="center" textRotation="0" wrapText="true" indent="0" shrinkToFit="false"/>
      <protection locked="true" hidden="false"/>
    </xf>
    <xf numFmtId="165" fontId="40" fillId="0" borderId="0" xfId="31" applyFont="true" applyBorder="false" applyAlignment="true" applyProtection="false">
      <alignment horizontal="right" vertical="center" textRotation="90" wrapText="false" indent="0" shrinkToFit="false"/>
      <protection locked="true" hidden="false"/>
    </xf>
    <xf numFmtId="165" fontId="42" fillId="3" borderId="0" xfId="31" applyFont="true" applyBorder="false" applyAlignment="true" applyProtection="false">
      <alignment horizontal="general" vertical="center" textRotation="0" wrapText="false" indent="0" shrinkToFit="false"/>
      <protection locked="true" hidden="false"/>
    </xf>
    <xf numFmtId="165" fontId="42" fillId="3" borderId="0" xfId="31" applyFont="true" applyBorder="false" applyAlignment="true" applyProtection="false">
      <alignment horizontal="center" vertical="center" textRotation="0" wrapText="false" indent="0" shrinkToFit="false"/>
      <protection locked="true" hidden="false"/>
    </xf>
    <xf numFmtId="165" fontId="43" fillId="3" borderId="0" xfId="31" applyFont="true" applyBorder="false" applyAlignment="true" applyProtection="false">
      <alignment horizontal="left" vertical="center" textRotation="0" wrapText="false" indent="0" shrinkToFit="false"/>
      <protection locked="true" hidden="false"/>
    </xf>
    <xf numFmtId="165" fontId="42" fillId="3" borderId="0" xfId="31" applyFont="true" applyBorder="false" applyAlignment="true" applyProtection="false">
      <alignment horizontal="left" vertical="center" textRotation="0" wrapText="false" indent="0" shrinkToFit="false"/>
      <protection locked="true" hidden="false"/>
    </xf>
    <xf numFmtId="165" fontId="44" fillId="3" borderId="0" xfId="31" applyFont="true" applyBorder="false" applyAlignment="true" applyProtection="false">
      <alignment horizontal="general" vertical="center" textRotation="0" wrapText="false" indent="0" shrinkToFit="false"/>
      <protection locked="true" hidden="false"/>
    </xf>
    <xf numFmtId="165" fontId="44" fillId="3" borderId="0" xfId="31" applyFont="true" applyBorder="false" applyAlignment="true" applyProtection="false">
      <alignment horizontal="left" vertical="center" textRotation="0" wrapText="false" indent="0" shrinkToFit="false"/>
      <protection locked="true" hidden="false"/>
    </xf>
    <xf numFmtId="165" fontId="42" fillId="3" borderId="1" xfId="31" applyFont="true" applyBorder="true" applyAlignment="true" applyProtection="false">
      <alignment horizontal="center" vertical="center" textRotation="0" wrapText="false" indent="0" shrinkToFit="false"/>
      <protection locked="true" hidden="false"/>
    </xf>
    <xf numFmtId="165" fontId="42" fillId="3" borderId="0" xfId="31" applyFont="true" applyBorder="false" applyAlignment="true" applyProtection="true">
      <alignment horizontal="center" vertical="center" textRotation="0" wrapText="false" indent="0" shrinkToFit="false"/>
      <protection locked="false" hidden="false"/>
    </xf>
    <xf numFmtId="165" fontId="42" fillId="2" borderId="1" xfId="31" applyFont="true" applyBorder="true" applyAlignment="true" applyProtection="true">
      <alignment horizontal="center" vertical="center" textRotation="0" wrapText="false" indent="0" shrinkToFit="false"/>
      <protection locked="false" hidden="false"/>
    </xf>
    <xf numFmtId="165" fontId="42" fillId="2" borderId="0" xfId="31" applyFont="true" applyBorder="false" applyAlignment="true" applyProtection="true">
      <alignment horizontal="center" vertical="center" textRotation="0" wrapText="false" indent="0" shrinkToFit="false"/>
      <protection locked="false" hidden="false"/>
    </xf>
    <xf numFmtId="172" fontId="42" fillId="2" borderId="1" xfId="31" applyFont="true" applyBorder="true" applyAlignment="true" applyProtection="true">
      <alignment horizontal="center" vertical="center" textRotation="0" wrapText="false" indent="0" shrinkToFit="false"/>
      <protection locked="false" hidden="false"/>
    </xf>
    <xf numFmtId="165" fontId="42" fillId="3" borderId="0" xfId="31" applyFont="true" applyBorder="false" applyAlignment="true" applyProtection="true">
      <alignment horizontal="right" vertical="center" textRotation="0" wrapText="false" indent="0" shrinkToFit="false"/>
      <protection locked="false" hidden="false"/>
    </xf>
    <xf numFmtId="165" fontId="42" fillId="3" borderId="0" xfId="31" applyFont="true" applyBorder="false" applyAlignment="true" applyProtection="true">
      <alignment horizontal="general" vertical="center" textRotation="0" wrapText="false" indent="0" shrinkToFit="false"/>
      <protection locked="false" hidden="false"/>
    </xf>
    <xf numFmtId="165" fontId="42" fillId="2" borderId="1" xfId="31" applyFont="true" applyBorder="true" applyAlignment="true" applyProtection="true">
      <alignment horizontal="left" vertical="center" textRotation="0" wrapText="false" indent="0" shrinkToFit="false"/>
      <protection locked="false" hidden="false"/>
    </xf>
    <xf numFmtId="172" fontId="42" fillId="3" borderId="1" xfId="31" applyFont="true" applyBorder="true" applyAlignment="true" applyProtection="true">
      <alignment horizontal="center" vertical="center" textRotation="0" wrapText="false" indent="0" shrinkToFit="false"/>
      <protection locked="false" hidden="false"/>
    </xf>
    <xf numFmtId="165" fontId="45" fillId="2" borderId="3" xfId="31" applyFont="true" applyBorder="true" applyAlignment="true" applyProtection="true">
      <alignment horizontal="center" vertical="center" textRotation="0" wrapText="false" indent="0" shrinkToFit="false"/>
      <protection locked="false" hidden="false"/>
    </xf>
    <xf numFmtId="165" fontId="45" fillId="2" borderId="16" xfId="31" applyFont="true" applyBorder="true" applyAlignment="true" applyProtection="true">
      <alignment horizontal="center" vertical="center" textRotation="0" wrapText="false" indent="0" shrinkToFit="false"/>
      <protection locked="false" hidden="false"/>
    </xf>
    <xf numFmtId="165" fontId="45" fillId="2" borderId="33" xfId="31" applyFont="true" applyBorder="true" applyAlignment="true" applyProtection="true">
      <alignment horizontal="center" vertical="center" textRotation="0" wrapText="false" indent="0" shrinkToFit="false"/>
      <protection locked="false" hidden="false"/>
    </xf>
    <xf numFmtId="165" fontId="40" fillId="0" borderId="170" xfId="31" applyFont="true" applyBorder="true" applyAlignment="true" applyProtection="false">
      <alignment horizontal="general" vertical="center" textRotation="0" wrapText="false" indent="0" shrinkToFit="false"/>
      <protection locked="true" hidden="false"/>
    </xf>
    <xf numFmtId="165" fontId="40" fillId="0" borderId="171" xfId="31" applyFont="true" applyBorder="true" applyAlignment="true" applyProtection="false">
      <alignment horizontal="general" vertical="center" textRotation="0" wrapText="false" indent="0" shrinkToFit="false"/>
      <protection locked="true" hidden="false"/>
    </xf>
    <xf numFmtId="165" fontId="40" fillId="0" borderId="172" xfId="31" applyFont="true" applyBorder="true" applyAlignment="true" applyProtection="false">
      <alignment horizontal="general" vertical="center" textRotation="0" wrapText="false" indent="0" shrinkToFit="false"/>
      <protection locked="true" hidden="false"/>
    </xf>
    <xf numFmtId="174" fontId="19" fillId="0" borderId="173" xfId="31" applyFont="true" applyBorder="true" applyAlignment="true" applyProtection="false">
      <alignment horizontal="center" vertical="center" textRotation="0" wrapText="false" indent="0" shrinkToFit="true"/>
      <protection locked="true" hidden="false"/>
    </xf>
    <xf numFmtId="165" fontId="6" fillId="3" borderId="0" xfId="31" applyFont="true" applyBorder="false" applyAlignment="true" applyProtection="false">
      <alignment horizontal="general" vertical="center" textRotation="0" wrapText="false" indent="0" shrinkToFit="false"/>
      <protection locked="true" hidden="false"/>
    </xf>
    <xf numFmtId="165" fontId="40" fillId="3" borderId="0" xfId="31" applyFont="true" applyBorder="false" applyAlignment="true" applyProtection="false">
      <alignment horizontal="left" vertical="center" textRotation="0" wrapText="false" indent="0" shrinkToFit="false"/>
      <protection locked="true" hidden="false"/>
    </xf>
    <xf numFmtId="165" fontId="40" fillId="3" borderId="0" xfId="31" applyFont="true" applyBorder="false" applyAlignment="true" applyProtection="false">
      <alignment horizontal="general" vertical="center" textRotation="0" wrapText="false" indent="0" shrinkToFit="false"/>
      <protection locked="true" hidden="false"/>
    </xf>
    <xf numFmtId="165" fontId="47" fillId="3" borderId="0" xfId="31" applyFont="true" applyBorder="false" applyAlignment="true" applyProtection="false">
      <alignment horizontal="left" vertical="center" textRotation="0" wrapText="false" indent="0" shrinkToFit="false"/>
      <protection locked="true" hidden="false"/>
    </xf>
    <xf numFmtId="165" fontId="40" fillId="2" borderId="1" xfId="31" applyFont="true" applyBorder="true" applyAlignment="true" applyProtection="false">
      <alignment horizontal="left" vertical="center" textRotation="0" wrapText="false" indent="0" shrinkToFit="false"/>
      <protection locked="true" hidden="false"/>
    </xf>
    <xf numFmtId="165" fontId="40" fillId="3" borderId="0" xfId="31" applyFont="true" applyBorder="true" applyAlignment="true" applyProtection="false">
      <alignment horizontal="left" vertical="center" textRotation="0" wrapText="false" indent="1" shrinkToFit="false"/>
      <protection locked="true" hidden="false"/>
    </xf>
    <xf numFmtId="165" fontId="40" fillId="6" borderId="1" xfId="31" applyFont="true" applyBorder="true" applyAlignment="true" applyProtection="false">
      <alignment horizontal="left" vertical="center" textRotation="0" wrapText="false" indent="0" shrinkToFit="false"/>
      <protection locked="true" hidden="false"/>
    </xf>
    <xf numFmtId="165" fontId="48" fillId="3" borderId="0" xfId="31" applyFont="true" applyBorder="false" applyAlignment="true" applyProtection="false">
      <alignment horizontal="left" vertical="center" textRotation="0" wrapText="false" indent="0" shrinkToFit="false"/>
      <protection locked="true" hidden="false"/>
    </xf>
    <xf numFmtId="165" fontId="40" fillId="3" borderId="1" xfId="31" applyFont="true" applyBorder="true" applyAlignment="true" applyProtection="false">
      <alignment horizontal="center" vertical="center" textRotation="0" wrapText="false" indent="0" shrinkToFit="false"/>
      <protection locked="true" hidden="false"/>
    </xf>
    <xf numFmtId="165" fontId="40" fillId="3" borderId="1" xfId="31" applyFont="true" applyBorder="true" applyAlignment="true" applyProtection="false">
      <alignment horizontal="left" vertical="center" textRotation="0" wrapText="false" indent="0" shrinkToFit="false"/>
      <protection locked="true" hidden="false"/>
    </xf>
    <xf numFmtId="165" fontId="49" fillId="3" borderId="0" xfId="31" applyFont="true" applyBorder="false" applyAlignment="true" applyProtection="false">
      <alignment horizontal="general" vertical="center" textRotation="0" wrapText="false" indent="0" shrinkToFit="false"/>
      <protection locked="true" hidden="false"/>
    </xf>
    <xf numFmtId="165" fontId="49" fillId="3" borderId="0" xfId="31" applyFont="true" applyBorder="false" applyAlignment="true" applyProtection="false">
      <alignment horizontal="left" vertical="center" textRotation="0" wrapText="false" indent="0" shrinkToFit="false"/>
      <protection locked="true" hidden="false"/>
    </xf>
    <xf numFmtId="165" fontId="28" fillId="3" borderId="0" xfId="31" applyFont="true" applyBorder="false" applyAlignment="true" applyProtection="false">
      <alignment horizontal="general" vertical="center" textRotation="0" wrapText="false" indent="0" shrinkToFit="false"/>
      <protection locked="true" hidden="false"/>
    </xf>
    <xf numFmtId="165" fontId="49" fillId="3" borderId="0" xfId="31" applyFont="true" applyBorder="false" applyAlignment="true" applyProtection="false">
      <alignment horizontal="general" vertical="center" textRotation="0" wrapText="false" indent="0" shrinkToFit="true"/>
      <protection locked="true" hidden="false"/>
    </xf>
    <xf numFmtId="165" fontId="40" fillId="3" borderId="0" xfId="31" applyFont="true" applyBorder="false" applyAlignment="true" applyProtection="false">
      <alignment horizontal="general" vertical="center" textRotation="0" wrapText="true" indent="0" shrinkToFit="false"/>
      <protection locked="true" hidden="false"/>
    </xf>
    <xf numFmtId="165" fontId="51" fillId="3" borderId="0" xfId="31" applyFont="true" applyBorder="false" applyAlignment="true" applyProtection="false">
      <alignment horizontal="left" vertical="center" textRotation="0" wrapText="false" indent="0" shrinkToFit="false"/>
      <protection locked="true" hidden="false"/>
    </xf>
    <xf numFmtId="165" fontId="51" fillId="0" borderId="0" xfId="31" applyFont="true" applyBorder="false" applyAlignment="true" applyProtection="false">
      <alignment horizontal="left" vertical="center" textRotation="0" wrapText="false" indent="0" shrinkToFit="false"/>
      <protection locked="true" hidden="false"/>
    </xf>
    <xf numFmtId="165" fontId="40" fillId="3" borderId="1" xfId="31" applyFont="true" applyBorder="true" applyAlignment="true" applyProtection="false">
      <alignment horizontal="right" vertical="center" textRotation="0" wrapText="false" indent="0" shrinkToFit="false"/>
      <protection locked="true" hidden="false"/>
    </xf>
    <xf numFmtId="165" fontId="40" fillId="3" borderId="1" xfId="31" applyFont="true" applyBorder="true" applyAlignment="true" applyProtection="false">
      <alignment horizontal="general" vertical="center" textRotation="0" wrapText="false" indent="0" shrinkToFit="true"/>
      <protection locked="true" hidden="false"/>
    </xf>
    <xf numFmtId="165" fontId="6" fillId="3" borderId="91" xfId="31" applyFont="true" applyBorder="true" applyAlignment="true" applyProtection="false">
      <alignment horizontal="center" vertical="center" textRotation="0" wrapText="false" indent="0" shrinkToFit="false"/>
      <protection locked="true" hidden="false"/>
    </xf>
    <xf numFmtId="165" fontId="8" fillId="3" borderId="174" xfId="31" applyFont="true" applyBorder="true" applyAlignment="true" applyProtection="false">
      <alignment horizontal="center" vertical="center" textRotation="0" wrapText="false" indent="0" shrinkToFit="false"/>
      <protection locked="true" hidden="false"/>
    </xf>
    <xf numFmtId="165" fontId="8" fillId="3" borderId="117" xfId="31" applyFont="true" applyBorder="true" applyAlignment="true" applyProtection="false">
      <alignment horizontal="center" vertical="center" textRotation="0" wrapText="false" indent="0" shrinkToFit="false"/>
      <protection locked="true" hidden="false"/>
    </xf>
    <xf numFmtId="165" fontId="55" fillId="3" borderId="117" xfId="31" applyFont="true" applyBorder="true" applyAlignment="true" applyProtection="false">
      <alignment horizontal="center" vertical="center" textRotation="0" wrapText="false" indent="0" shrinkToFit="false"/>
      <protection locked="true" hidden="false"/>
    </xf>
    <xf numFmtId="165" fontId="56" fillId="3" borderId="175" xfId="31" applyFont="true" applyBorder="true" applyAlignment="true" applyProtection="false">
      <alignment horizontal="center" vertical="center" textRotation="0" wrapText="false" indent="0" shrinkToFit="false"/>
      <protection locked="true" hidden="false"/>
    </xf>
    <xf numFmtId="165" fontId="56" fillId="3" borderId="176" xfId="31" applyFont="true" applyBorder="true" applyAlignment="true" applyProtection="false">
      <alignment horizontal="general" vertical="center" textRotation="0" wrapText="false" indent="0" shrinkToFit="true"/>
      <protection locked="true" hidden="false"/>
    </xf>
    <xf numFmtId="165" fontId="56" fillId="3" borderId="133" xfId="31" applyFont="true" applyBorder="true" applyAlignment="true" applyProtection="false">
      <alignment horizontal="general" vertical="center" textRotation="0" wrapText="false" indent="0" shrinkToFit="true"/>
      <protection locked="true" hidden="false"/>
    </xf>
    <xf numFmtId="165" fontId="56" fillId="3" borderId="133" xfId="31" applyFont="true" applyBorder="true" applyAlignment="true" applyProtection="false">
      <alignment horizontal="general" vertical="center" textRotation="0" wrapText="false" indent="0" shrinkToFit="false"/>
      <protection locked="true" hidden="false"/>
    </xf>
    <xf numFmtId="165" fontId="56" fillId="3" borderId="177" xfId="31" applyFont="true" applyBorder="true" applyAlignment="true" applyProtection="false">
      <alignment horizontal="general" vertical="center" textRotation="0" wrapText="false" indent="0" shrinkToFit="false"/>
      <protection locked="true" hidden="false"/>
    </xf>
    <xf numFmtId="165" fontId="56" fillId="3" borderId="1" xfId="31" applyFont="true" applyBorder="true" applyAlignment="true" applyProtection="false">
      <alignment horizontal="general" vertical="center" textRotation="0" wrapText="false" indent="0" shrinkToFit="true"/>
      <protection locked="true" hidden="false"/>
    </xf>
    <xf numFmtId="165" fontId="56" fillId="3" borderId="1" xfId="31" applyFont="true" applyBorder="true" applyAlignment="true" applyProtection="false">
      <alignment horizontal="general" vertical="center" textRotation="0" wrapText="false" indent="0" shrinkToFit="false"/>
      <protection locked="true" hidden="false"/>
    </xf>
    <xf numFmtId="165" fontId="56" fillId="3" borderId="109" xfId="31" applyFont="true" applyBorder="true" applyAlignment="true" applyProtection="false">
      <alignment horizontal="general" vertical="center" textRotation="0" wrapText="false" indent="0" shrinkToFit="false"/>
      <protection locked="true" hidden="false"/>
    </xf>
    <xf numFmtId="165" fontId="55" fillId="3" borderId="130" xfId="31" applyFont="true" applyBorder="true" applyAlignment="true" applyProtection="false">
      <alignment horizontal="general" vertical="center" textRotation="0" wrapText="false" indent="0" shrinkToFit="false"/>
      <protection locked="true" hidden="false"/>
    </xf>
    <xf numFmtId="165" fontId="56" fillId="3" borderId="128" xfId="31" applyFont="true" applyBorder="true" applyAlignment="true" applyProtection="false">
      <alignment horizontal="general" vertical="center" textRotation="0" wrapText="false" indent="0" shrinkToFit="true"/>
      <protection locked="true" hidden="false"/>
    </xf>
    <xf numFmtId="165" fontId="56" fillId="3" borderId="128" xfId="31" applyFont="true" applyBorder="true" applyAlignment="true" applyProtection="false">
      <alignment horizontal="general" vertical="center" textRotation="0" wrapText="false" indent="0" shrinkToFit="false"/>
      <protection locked="true" hidden="false"/>
    </xf>
    <xf numFmtId="165" fontId="56" fillId="3" borderId="129" xfId="31" applyFont="true" applyBorder="tru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justify" vertical="center" textRotation="0" wrapText="true" indent="0" shrinkToFit="false"/>
      <protection locked="true" hidden="false"/>
    </xf>
    <xf numFmtId="165" fontId="15" fillId="0" borderId="1" xfId="0" applyFont="true" applyBorder="true" applyAlignment="true" applyProtection="false">
      <alignment horizontal="center" vertical="center" textRotation="255" wrapText="true" indent="0" shrinkToFit="false"/>
      <protection locked="true" hidden="false"/>
    </xf>
    <xf numFmtId="165" fontId="15" fillId="0" borderId="30" xfId="0" applyFont="true" applyBorder="true" applyAlignment="true" applyProtection="false">
      <alignment horizontal="left" vertical="center" textRotation="0" wrapText="true" indent="0" shrinkToFit="false"/>
      <protection locked="true" hidden="false"/>
    </xf>
    <xf numFmtId="165" fontId="15" fillId="0" borderId="10" xfId="0" applyFont="true" applyBorder="true" applyAlignment="true" applyProtection="false">
      <alignment horizontal="left" vertical="center" textRotation="0" wrapText="true" indent="0" shrinkToFit="false"/>
      <protection locked="true" hidden="false"/>
    </xf>
    <xf numFmtId="165" fontId="15" fillId="0" borderId="178" xfId="0" applyFont="true" applyBorder="true" applyAlignment="true" applyProtection="false">
      <alignment horizontal="general" vertical="center" textRotation="0" wrapText="false" indent="0" shrinkToFit="false"/>
      <protection locked="true" hidden="false"/>
    </xf>
    <xf numFmtId="165" fontId="15" fillId="0" borderId="179" xfId="0" applyFont="true" applyBorder="true" applyAlignment="true" applyProtection="false">
      <alignment horizontal="general" vertical="center" textRotation="0" wrapText="false" indent="0" shrinkToFit="false"/>
      <protection locked="true" hidden="false"/>
    </xf>
    <xf numFmtId="165" fontId="15" fillId="0" borderId="37" xfId="0" applyFont="true" applyBorder="true" applyAlignment="true" applyProtection="false">
      <alignment horizontal="general" vertical="center" textRotation="0" wrapText="false" indent="0" shrinkToFit="false"/>
      <protection locked="true" hidden="false"/>
    </xf>
    <xf numFmtId="165" fontId="15" fillId="0" borderId="3" xfId="0" applyFont="true" applyBorder="true" applyAlignment="true" applyProtection="false">
      <alignment horizontal="justify" vertical="center" textRotation="0" wrapText="true" indent="0" shrinkToFit="false"/>
      <protection locked="true" hidden="false"/>
    </xf>
    <xf numFmtId="165" fontId="15" fillId="0" borderId="16" xfId="0" applyFont="true" applyBorder="true" applyAlignment="true" applyProtection="false">
      <alignment horizontal="justify" vertical="center" textRotation="0" wrapText="true" indent="0" shrinkToFit="false"/>
      <protection locked="true" hidden="false"/>
    </xf>
    <xf numFmtId="165" fontId="15" fillId="0" borderId="180" xfId="0" applyFont="true" applyBorder="true" applyAlignment="true" applyProtection="false">
      <alignment horizontal="justify" vertical="center" textRotation="0" wrapText="true" indent="0" shrinkToFit="false"/>
      <protection locked="true" hidden="false"/>
    </xf>
    <xf numFmtId="165" fontId="15" fillId="0" borderId="2" xfId="0" applyFont="true" applyBorder="true" applyAlignment="true" applyProtection="false">
      <alignment horizontal="justify" vertical="center" textRotation="0" wrapText="false" indent="0" shrinkToFit="false"/>
      <protection locked="true" hidden="false"/>
    </xf>
    <xf numFmtId="165" fontId="15" fillId="0" borderId="44" xfId="0" applyFont="true" applyBorder="true" applyAlignment="true" applyProtection="false">
      <alignment horizontal="justify" vertical="center" textRotation="0" wrapText="false" indent="0" shrinkToFit="false"/>
      <protection locked="true" hidden="false"/>
    </xf>
    <xf numFmtId="165" fontId="15" fillId="0" borderId="29" xfId="0" applyFont="true" applyBorder="true" applyAlignment="true" applyProtection="false">
      <alignment horizontal="justify" vertical="center" textRotation="0" wrapText="false" indent="0" shrinkToFit="false"/>
      <protection locked="true" hidden="false"/>
    </xf>
    <xf numFmtId="165" fontId="15" fillId="0" borderId="3" xfId="0" applyFont="true" applyBorder="true" applyAlignment="true" applyProtection="false">
      <alignment horizontal="center" vertical="center" textRotation="0" wrapText="true" indent="0" shrinkToFit="false"/>
      <protection locked="true" hidden="false"/>
    </xf>
    <xf numFmtId="165" fontId="15" fillId="0" borderId="30" xfId="0" applyFont="true" applyBorder="true" applyAlignment="true" applyProtection="false">
      <alignment horizontal="justify" vertical="center" textRotation="0" wrapText="false" indent="0" shrinkToFit="false"/>
      <protection locked="true" hidden="false"/>
    </xf>
    <xf numFmtId="165" fontId="15" fillId="0" borderId="28" xfId="0" applyFont="true" applyBorder="true" applyAlignment="true" applyProtection="false">
      <alignment horizontal="justify" vertical="center" textRotation="0" wrapText="false" indent="0" shrinkToFit="false"/>
      <protection locked="true" hidden="false"/>
    </xf>
    <xf numFmtId="165" fontId="15" fillId="0" borderId="31" xfId="0" applyFont="true" applyBorder="true" applyAlignment="true" applyProtection="false">
      <alignment horizontal="justify" vertical="center" textRotation="0" wrapText="true" indent="0" shrinkToFit="false"/>
      <protection locked="true" hidden="false"/>
    </xf>
    <xf numFmtId="165" fontId="15" fillId="0" borderId="1" xfId="0" applyFont="true" applyBorder="true" applyAlignment="true" applyProtection="false">
      <alignment horizontal="left" vertical="bottom" textRotation="0" wrapText="false" indent="0" shrinkToFit="true"/>
      <protection locked="true" hidden="false"/>
    </xf>
    <xf numFmtId="165" fontId="15" fillId="0" borderId="0" xfId="0" applyFont="true" applyBorder="false" applyAlignment="true" applyProtection="false">
      <alignment horizontal="left" vertical="bottom" textRotation="0" wrapText="true" indent="0" shrinkToFit="false"/>
      <protection locked="true" hidden="false"/>
    </xf>
    <xf numFmtId="165" fontId="15" fillId="0" borderId="2" xfId="0" applyFont="true" applyBorder="true" applyAlignment="true" applyProtection="false">
      <alignment horizontal="justify" vertical="bottom" textRotation="0" wrapText="true" indent="0" shrinkToFit="false"/>
      <protection locked="true" hidden="false"/>
    </xf>
    <xf numFmtId="165" fontId="15" fillId="0" borderId="44" xfId="0" applyFont="true" applyBorder="true" applyAlignment="true" applyProtection="false">
      <alignment horizontal="justify" vertical="bottom" textRotation="0" wrapText="true" indent="0" shrinkToFit="false"/>
      <protection locked="true" hidden="false"/>
    </xf>
    <xf numFmtId="165" fontId="15" fillId="0" borderId="2" xfId="0" applyFont="true" applyBorder="true" applyAlignment="true" applyProtection="false">
      <alignment horizontal="left" vertical="bottom" textRotation="0" wrapText="true" indent="0" shrinkToFit="false"/>
      <protection locked="true" hidden="false"/>
    </xf>
    <xf numFmtId="165" fontId="15" fillId="0" borderId="2" xfId="0" applyFont="true" applyBorder="true" applyAlignment="true" applyProtection="false">
      <alignment horizontal="justify" vertical="bottom" textRotation="0" wrapText="false" indent="0" shrinkToFit="false"/>
      <protection locked="true" hidden="false"/>
    </xf>
    <xf numFmtId="165" fontId="15" fillId="0" borderId="44" xfId="0" applyFont="true" applyBorder="true" applyAlignment="true" applyProtection="false">
      <alignment horizontal="justify" vertical="bottom" textRotation="0" wrapText="false" indent="0" shrinkToFit="false"/>
      <protection locked="true" hidden="false"/>
    </xf>
    <xf numFmtId="165" fontId="15" fillId="0" borderId="29" xfId="0" applyFont="true" applyBorder="true" applyAlignment="true" applyProtection="false">
      <alignment horizontal="justify" vertical="bottom" textRotation="0" wrapText="false" indent="0" shrinkToFit="false"/>
      <protection locked="true" hidden="false"/>
    </xf>
    <xf numFmtId="165" fontId="15" fillId="0" borderId="29" xfId="0" applyFont="true" applyBorder="true" applyAlignment="true" applyProtection="false">
      <alignment horizontal="center" vertical="bottom" textRotation="0" wrapText="tru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5" fontId="15" fillId="0" borderId="3" xfId="0" applyFont="true" applyBorder="true" applyAlignment="true" applyProtection="false">
      <alignment horizontal="left" vertical="center" textRotation="0" wrapText="true" indent="0" shrinkToFit="false"/>
      <protection locked="true" hidden="false"/>
    </xf>
    <xf numFmtId="165" fontId="15" fillId="0" borderId="34" xfId="0" applyFont="true" applyBorder="true" applyAlignment="true" applyProtection="false">
      <alignment horizontal="justify" vertical="center" textRotation="0" wrapText="true" indent="0" shrinkToFit="false"/>
      <protection locked="true" hidden="false"/>
    </xf>
    <xf numFmtId="165" fontId="15" fillId="0" borderId="1" xfId="0" applyFont="true" applyBorder="true" applyAlignment="true" applyProtection="false">
      <alignment horizontal="center" vertical="center" textRotation="255" wrapText="false" indent="0" shrinkToFit="true"/>
      <protection locked="true" hidden="false"/>
    </xf>
    <xf numFmtId="165" fontId="16" fillId="0" borderId="1" xfId="0" applyFont="true" applyBorder="true" applyAlignment="true" applyProtection="false">
      <alignment horizontal="left" vertical="center" textRotation="0" wrapText="true" indent="0" shrinkToFit="false"/>
      <protection locked="true" hidden="false"/>
    </xf>
    <xf numFmtId="165" fontId="15" fillId="0" borderId="31" xfId="0" applyFont="true" applyBorder="true" applyAlignment="true" applyProtection="false">
      <alignment horizontal="justify" vertical="center" textRotation="0" wrapText="false" indent="0" shrinkToFit="false"/>
      <protection locked="true" hidden="false"/>
    </xf>
    <xf numFmtId="165" fontId="15" fillId="0" borderId="1" xfId="0" applyFont="true" applyBorder="true" applyAlignment="true" applyProtection="false">
      <alignment horizontal="center" vertical="bottom" textRotation="0" wrapText="true" indent="0" shrinkToFit="false"/>
      <protection locked="true" hidden="false"/>
    </xf>
    <xf numFmtId="165" fontId="15" fillId="0" borderId="30" xfId="0" applyFont="true" applyBorder="true" applyAlignment="true" applyProtection="false">
      <alignment horizontal="left" vertical="top" textRotation="0" wrapText="true" indent="0" shrinkToFit="false"/>
      <protection locked="true" hidden="false"/>
    </xf>
    <xf numFmtId="165" fontId="15" fillId="0" borderId="38" xfId="0" applyFont="true" applyBorder="true" applyAlignment="true" applyProtection="false">
      <alignment horizontal="center" vertical="bottom" textRotation="0" wrapText="true" indent="0" shrinkToFit="false"/>
      <protection locked="true" hidden="false"/>
    </xf>
    <xf numFmtId="165" fontId="15" fillId="0" borderId="30" xfId="0" applyFont="true" applyBorder="true" applyAlignment="true" applyProtection="false">
      <alignment horizontal="left" vertical="bottom" textRotation="0" wrapText="false" indent="0" shrinkToFit="false"/>
      <protection locked="true" hidden="false"/>
    </xf>
    <xf numFmtId="165" fontId="15" fillId="0" borderId="28" xfId="0" applyFont="true" applyBorder="true" applyAlignment="true" applyProtection="false">
      <alignment horizontal="left" vertical="bottom" textRotation="0" wrapText="false" indent="0" shrinkToFit="false"/>
      <protection locked="true" hidden="false"/>
    </xf>
    <xf numFmtId="165" fontId="15" fillId="0" borderId="31" xfId="0" applyFont="true" applyBorder="true" applyAlignment="true" applyProtection="false">
      <alignment horizontal="left" vertical="bottom" textRotation="0" wrapText="false" indent="0" shrinkToFit="false"/>
      <protection locked="true" hidden="false"/>
    </xf>
    <xf numFmtId="165" fontId="15" fillId="0" borderId="3" xfId="0" applyFont="true" applyBorder="true" applyAlignment="true" applyProtection="false">
      <alignment horizontal="left" vertical="bottom" textRotation="0" wrapText="false" indent="0" shrinkToFit="false"/>
      <protection locked="true" hidden="false"/>
    </xf>
    <xf numFmtId="165" fontId="15" fillId="0" borderId="3" xfId="0" applyFont="true" applyBorder="true" applyAlignment="true" applyProtection="false">
      <alignment horizontal="center" vertical="bottom" textRotation="0" wrapText="false" indent="0" shrinkToFit="false"/>
      <protection locked="true" hidden="false"/>
    </xf>
    <xf numFmtId="165" fontId="15" fillId="0" borderId="3" xfId="0" applyFont="true" applyBorder="true" applyAlignment="true" applyProtection="false">
      <alignment horizontal="center" vertical="bottom" textRotation="0" wrapText="false" indent="0" shrinkToFit="true"/>
      <protection locked="true" hidden="false"/>
    </xf>
    <xf numFmtId="165" fontId="15" fillId="0" borderId="39" xfId="0" applyFont="true" applyBorder="true" applyAlignment="true" applyProtection="false">
      <alignment horizontal="left" vertical="bottom" textRotation="0" wrapText="false" indent="0" shrinkToFit="false"/>
      <protection locked="true" hidden="false"/>
    </xf>
    <xf numFmtId="165" fontId="15" fillId="0" borderId="40" xfId="0" applyFont="true" applyBorder="true" applyAlignment="true" applyProtection="false">
      <alignment horizontal="left" vertical="bottom" textRotation="0" wrapText="false" indent="0" shrinkToFit="false"/>
      <protection locked="true" hidden="false"/>
    </xf>
    <xf numFmtId="165" fontId="15" fillId="0" borderId="41" xfId="0" applyFont="true" applyBorder="true" applyAlignment="true" applyProtection="false">
      <alignment horizontal="left" vertical="bottom" textRotation="0" wrapText="false" indent="0" shrinkToFit="false"/>
      <protection locked="true" hidden="false"/>
    </xf>
    <xf numFmtId="165" fontId="15" fillId="0" borderId="10" xfId="0" applyFont="true" applyBorder="true" applyAlignment="true" applyProtection="false">
      <alignment horizontal="left" vertical="bottom" textRotation="0" wrapText="false" indent="0" shrinkToFit="false"/>
      <protection locked="true" hidden="false"/>
    </xf>
    <xf numFmtId="165" fontId="15" fillId="0" borderId="33" xfId="0" applyFont="true" applyBorder="true" applyAlignment="true" applyProtection="false">
      <alignment horizontal="center" vertical="bottom" textRotation="0" wrapText="false" indent="0" shrinkToFit="false"/>
      <protection locked="true" hidden="false"/>
    </xf>
    <xf numFmtId="165" fontId="15" fillId="0" borderId="33" xfId="0" applyFont="true" applyBorder="true" applyAlignment="true" applyProtection="false">
      <alignment horizontal="center" vertical="bottom" textRotation="0" wrapText="false" indent="0" shrinkToFit="true"/>
      <protection locked="true" hidden="false"/>
    </xf>
    <xf numFmtId="165" fontId="15" fillId="0" borderId="16" xfId="0" applyFont="true" applyBorder="true" applyAlignment="true" applyProtection="false">
      <alignment horizontal="center" vertical="center" textRotation="255" wrapText="true" indent="0" shrinkToFit="false"/>
      <protection locked="true" hidden="false"/>
    </xf>
    <xf numFmtId="165" fontId="15" fillId="0" borderId="2" xfId="0" applyFont="true" applyBorder="true" applyAlignment="true" applyProtection="false">
      <alignment horizontal="center" vertical="center" textRotation="255" wrapText="true" indent="0" shrinkToFit="false"/>
      <protection locked="true" hidden="false"/>
    </xf>
    <xf numFmtId="165" fontId="15" fillId="0" borderId="42" xfId="0" applyFont="true" applyBorder="true" applyAlignment="true" applyProtection="false">
      <alignment horizontal="left" vertical="top" textRotation="0" wrapText="false" indent="0" shrinkToFit="false"/>
      <protection locked="true" hidden="false"/>
    </xf>
    <xf numFmtId="165" fontId="15" fillId="0" borderId="181" xfId="0" applyFont="true" applyBorder="true" applyAlignment="true" applyProtection="false">
      <alignment horizontal="justify" vertical="bottom" textRotation="0" wrapText="true" indent="0" shrinkToFit="false"/>
      <protection locked="true" hidden="false"/>
    </xf>
    <xf numFmtId="165" fontId="15" fillId="0" borderId="29" xfId="0" applyFont="true" applyBorder="true" applyAlignment="true" applyProtection="false">
      <alignment horizontal="justify" vertical="bottom" textRotation="0" wrapText="true" indent="0" shrinkToFit="false"/>
      <protection locked="true" hidden="false"/>
    </xf>
    <xf numFmtId="165" fontId="15" fillId="0" borderId="30" xfId="0" applyFont="true" applyBorder="true" applyAlignment="true" applyProtection="false">
      <alignment horizontal="center" vertical="center" textRotation="255" wrapText="true" indent="0" shrinkToFit="false"/>
      <protection locked="true" hidden="false"/>
    </xf>
    <xf numFmtId="165" fontId="15" fillId="0" borderId="182" xfId="0" applyFont="true" applyBorder="true" applyAlignment="true" applyProtection="false">
      <alignment horizontal="left" vertical="top" textRotation="0" wrapText="false" indent="0" shrinkToFit="false"/>
      <protection locked="true" hidden="false"/>
    </xf>
    <xf numFmtId="165" fontId="15" fillId="0" borderId="52" xfId="0" applyFont="true" applyBorder="true" applyAlignment="true" applyProtection="false">
      <alignment horizontal="justify" vertical="bottom" textRotation="0" wrapText="true" indent="0" shrinkToFit="false"/>
      <protection locked="true" hidden="false"/>
    </xf>
    <xf numFmtId="165" fontId="15" fillId="0" borderId="31" xfId="0" applyFont="true" applyBorder="true" applyAlignment="true" applyProtection="false">
      <alignment horizontal="justify" vertical="bottom" textRotation="0" wrapText="true" indent="0" shrinkToFit="false"/>
      <protection locked="true" hidden="false"/>
    </xf>
    <xf numFmtId="165" fontId="15" fillId="0" borderId="30" xfId="0" applyFont="true" applyBorder="true" applyAlignment="true" applyProtection="false">
      <alignment horizontal="justify" vertical="bottom" textRotation="0" wrapText="true" indent="0" shrinkToFit="false"/>
      <protection locked="true" hidden="false"/>
    </xf>
    <xf numFmtId="165" fontId="15" fillId="0" borderId="28" xfId="0" applyFont="true" applyBorder="true" applyAlignment="true" applyProtection="false">
      <alignment horizontal="justify" vertical="bottom" textRotation="0" wrapText="true" indent="0" shrinkToFit="false"/>
      <protection locked="true" hidden="false"/>
    </xf>
    <xf numFmtId="165" fontId="15" fillId="0" borderId="3" xfId="0" applyFont="true" applyBorder="true" applyAlignment="true" applyProtection="false">
      <alignment horizontal="left" vertical="center" textRotation="0" wrapText="false" indent="0" shrinkToFit="false"/>
      <protection locked="true" hidden="false"/>
    </xf>
    <xf numFmtId="165" fontId="15" fillId="0" borderId="28" xfId="0" applyFont="true" applyBorder="true" applyAlignment="true" applyProtection="false">
      <alignment horizontal="justify" vertical="bottom" textRotation="0" wrapText="false" indent="0" shrinkToFit="false"/>
      <protection locked="true" hidden="false"/>
    </xf>
    <xf numFmtId="165" fontId="15" fillId="0" borderId="47" xfId="0" applyFont="true" applyBorder="true" applyAlignment="true" applyProtection="false">
      <alignment horizontal="center" vertical="center" textRotation="255" wrapText="true" indent="0" shrinkToFit="false"/>
      <protection locked="true" hidden="false"/>
    </xf>
    <xf numFmtId="165" fontId="15" fillId="0" borderId="48" xfId="0" applyFont="true" applyBorder="true" applyAlignment="true" applyProtection="false">
      <alignment horizontal="left" vertical="top" textRotation="0" wrapText="false" indent="0" shrinkToFit="false"/>
      <protection locked="true" hidden="false"/>
    </xf>
    <xf numFmtId="165" fontId="15" fillId="0" borderId="183" xfId="0" applyFont="true" applyBorder="true" applyAlignment="true" applyProtection="false">
      <alignment horizontal="justify" vertical="bottom" textRotation="0" wrapText="true" indent="0" shrinkToFit="false"/>
      <protection locked="true" hidden="false"/>
    </xf>
    <xf numFmtId="165" fontId="15" fillId="0" borderId="69" xfId="0" applyFont="true" applyBorder="true" applyAlignment="true" applyProtection="false">
      <alignment horizontal="justify" vertical="bottom" textRotation="0" wrapText="true" indent="0" shrinkToFit="false"/>
      <protection locked="true" hidden="false"/>
    </xf>
    <xf numFmtId="165" fontId="15" fillId="0" borderId="47" xfId="0" applyFont="true" applyBorder="true" applyAlignment="true" applyProtection="false">
      <alignment horizontal="justify" vertical="bottom" textRotation="0" wrapText="true" indent="0" shrinkToFit="false"/>
      <protection locked="true" hidden="false"/>
    </xf>
    <xf numFmtId="165" fontId="15" fillId="0" borderId="68" xfId="0" applyFont="true" applyBorder="true" applyAlignment="true" applyProtection="false">
      <alignment horizontal="justify" vertical="bottom" textRotation="0" wrapText="true" indent="0" shrinkToFit="false"/>
      <protection locked="true" hidden="false"/>
    </xf>
    <xf numFmtId="165" fontId="15" fillId="0" borderId="69" xfId="0" applyFont="true" applyBorder="true" applyAlignment="true" applyProtection="false">
      <alignment horizontal="left" vertical="center" textRotation="0" wrapText="false" indent="0" shrinkToFit="false"/>
      <protection locked="true" hidden="false"/>
    </xf>
    <xf numFmtId="165" fontId="15" fillId="0" borderId="67" xfId="0" applyFont="true" applyBorder="true" applyAlignment="true" applyProtection="false">
      <alignment horizontal="left" vertical="center" textRotation="0" wrapText="false" indent="0" shrinkToFit="false"/>
      <protection locked="true" hidden="false"/>
    </xf>
    <xf numFmtId="165" fontId="15" fillId="0" borderId="47" xfId="0" applyFont="true" applyBorder="true" applyAlignment="true" applyProtection="false">
      <alignment horizontal="left" vertical="center" textRotation="0" wrapText="false" indent="0" shrinkToFit="false"/>
      <protection locked="true" hidden="false"/>
    </xf>
    <xf numFmtId="165" fontId="15" fillId="0" borderId="68" xfId="0" applyFont="true" applyBorder="true" applyAlignment="true" applyProtection="false">
      <alignment horizontal="justify" vertical="bottom" textRotation="0" wrapText="false" indent="0" shrinkToFit="false"/>
      <protection locked="true" hidden="false"/>
    </xf>
    <xf numFmtId="165" fontId="15" fillId="0" borderId="47" xfId="0" applyFont="true" applyBorder="true" applyAlignment="false" applyProtection="false">
      <alignment horizontal="general" vertical="bottom" textRotation="0" wrapText="false" indent="0" shrinkToFit="false"/>
      <protection locked="true" hidden="false"/>
    </xf>
    <xf numFmtId="165" fontId="15" fillId="0" borderId="68" xfId="0" applyFont="true" applyBorder="true" applyAlignment="false" applyProtection="false">
      <alignment horizontal="general" vertical="bottom" textRotation="0" wrapText="false" indent="0" shrinkToFit="false"/>
      <protection locked="true" hidden="false"/>
    </xf>
    <xf numFmtId="165" fontId="15" fillId="0" borderId="69" xfId="0" applyFont="true" applyBorder="true" applyAlignment="false" applyProtection="false">
      <alignment horizontal="general" vertical="bottom" textRotation="0" wrapText="false" indent="0" shrinkToFit="false"/>
      <protection locked="true" hidden="false"/>
    </xf>
    <xf numFmtId="165" fontId="15" fillId="0" borderId="50" xfId="0" applyFont="true" applyBorder="true" applyAlignment="true" applyProtection="false">
      <alignment horizontal="center" vertical="center" textRotation="255" wrapText="false" indent="0" shrinkToFit="false"/>
      <protection locked="true" hidden="false"/>
    </xf>
    <xf numFmtId="165" fontId="15" fillId="0" borderId="51" xfId="0" applyFont="true" applyBorder="true" applyAlignment="true" applyProtection="false">
      <alignment horizontal="justify" vertical="bottom" textRotation="0" wrapText="true" indent="0" shrinkToFit="false"/>
      <protection locked="true" hidden="false"/>
    </xf>
    <xf numFmtId="165" fontId="15" fillId="0" borderId="51" xfId="0" applyFont="true" applyBorder="true" applyAlignment="true" applyProtection="false">
      <alignment horizontal="left" vertical="center" textRotation="0" wrapText="false" indent="0" shrinkToFit="false"/>
      <protection locked="true" hidden="false"/>
    </xf>
    <xf numFmtId="165" fontId="15" fillId="0" borderId="52" xfId="0" applyFont="true" applyBorder="true" applyAlignment="true" applyProtection="false">
      <alignment horizontal="left" vertical="center" textRotation="0" wrapText="false" indent="0" shrinkToFit="false"/>
      <protection locked="true" hidden="false"/>
    </xf>
    <xf numFmtId="165" fontId="15" fillId="0" borderId="44" xfId="0" applyFont="true" applyBorder="true" applyAlignment="true" applyProtection="false">
      <alignment horizontal="left" vertical="bottom" textRotation="0" wrapText="false" indent="0" shrinkToFit="false"/>
      <protection locked="true" hidden="false"/>
    </xf>
    <xf numFmtId="165" fontId="15" fillId="0" borderId="2" xfId="0" applyFont="true" applyBorder="true" applyAlignment="true" applyProtection="false">
      <alignment horizontal="center" vertical="center" textRotation="255" wrapText="false" indent="0" shrinkToFit="false"/>
      <protection locked="true" hidden="false"/>
    </xf>
    <xf numFmtId="165" fontId="15" fillId="0" borderId="40" xfId="0" applyFont="true" applyBorder="true" applyAlignment="true" applyProtection="false">
      <alignment horizontal="justify" vertical="bottom" textRotation="0" wrapText="false" indent="0" shrinkToFit="false"/>
      <protection locked="true" hidden="false"/>
    </xf>
    <xf numFmtId="165" fontId="15" fillId="0" borderId="1" xfId="0" applyFont="true" applyBorder="true" applyAlignment="true" applyProtection="false">
      <alignment horizontal="left" vertical="bottom" textRotation="0" wrapText="true" indent="0" shrinkToFit="false"/>
      <protection locked="true" hidden="false"/>
    </xf>
    <xf numFmtId="165" fontId="15" fillId="0" borderId="44" xfId="0" applyFont="true" applyBorder="true" applyAlignment="true" applyProtection="false">
      <alignment horizontal="left" vertical="bottom" textRotation="0" wrapText="true" indent="0" shrinkToFit="false"/>
      <protection locked="true" hidden="false"/>
    </xf>
    <xf numFmtId="165" fontId="15" fillId="0" borderId="2" xfId="0" applyFont="true" applyBorder="true" applyAlignment="true" applyProtection="false">
      <alignment horizontal="left" vertical="bottom" textRotation="0" wrapText="false" indent="0" shrinkToFit="false"/>
      <protection locked="true" hidden="false"/>
    </xf>
    <xf numFmtId="165" fontId="15" fillId="0" borderId="53" xfId="0" applyFont="true" applyBorder="true" applyAlignment="true" applyProtection="false">
      <alignment horizontal="left" vertical="bottom" textRotation="0" wrapText="false" indent="0" shrinkToFit="false"/>
      <protection locked="true" hidden="false"/>
    </xf>
    <xf numFmtId="165" fontId="15" fillId="0" borderId="43" xfId="0" applyFont="true" applyBorder="true" applyAlignment="true" applyProtection="false">
      <alignment horizontal="justify" vertical="bottom" textRotation="0" wrapText="true" indent="0" shrinkToFit="false"/>
      <protection locked="true" hidden="false"/>
    </xf>
    <xf numFmtId="165" fontId="15" fillId="0" borderId="43" xfId="0" applyFont="true" applyBorder="true" applyAlignment="false" applyProtection="false">
      <alignment horizontal="general" vertical="bottom" textRotation="0" wrapText="false" indent="0" shrinkToFit="false"/>
      <protection locked="true" hidden="false"/>
    </xf>
    <xf numFmtId="165" fontId="15" fillId="0" borderId="43" xfId="0" applyFont="true" applyBorder="true" applyAlignment="true" applyProtection="false">
      <alignment horizontal="left" vertical="center" textRotation="0" wrapText="false" indent="0" shrinkToFit="false"/>
      <protection locked="true" hidden="false"/>
    </xf>
    <xf numFmtId="165" fontId="18" fillId="0" borderId="0" xfId="0" applyFont="true" applyBorder="false" applyAlignment="true" applyProtection="false">
      <alignment horizontal="justify"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桁区切り 3" xfId="24"/>
    <cellStyle name="標準 2" xfId="25"/>
    <cellStyle name="標準 2 2" xfId="26"/>
    <cellStyle name="標準 2 3" xfId="27"/>
    <cellStyle name="標準 3" xfId="28"/>
    <cellStyle name="標準 3 2" xfId="29"/>
    <cellStyle name="標準 3 2 2" xfId="30"/>
    <cellStyle name="標準 4" xfId="31"/>
    <cellStyle name="標準_21tokuyo2501" xfId="32"/>
    <cellStyle name="標準_Sheet1" xfId="33"/>
    <cellStyle name="標準_介護老人福祉施設（加算届）" xfId="34"/>
    <cellStyle name="標準_特定施設（加算届）" xfId="35"/>
    <cellStyle name="標準_療養：短期入所療養（加算届）" xfId="36"/>
    <cellStyle name="標準_訪問介護（加算届）" xfId="37"/>
  </cellStyles>
  <dxfs count="12">
    <dxf>
      <numFmt numFmtId="164"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164"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1" name="Text Box 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 name="Text Box 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 name="Text Box 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 name="Text Box 4"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5" name="Text Box 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6" name="Text Box 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7" name="Text Box 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8" name="Text Box 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9" name="Text Box 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10"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2" name="Text Box 1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3" name="Text Box 1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14" name="Text Box 14"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5" name="Text Box 1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6" name="Text Box 1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7" name="Text Box 1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8" name="Text Box 1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9" name="Text Box 1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0"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1" name="Text Box 21"/>
        <xdr:cNvSpPr/>
      </xdr:nvSpPr>
      <xdr:spPr>
        <a:xfrm>
          <a:off x="1228464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2" name="Text Box 22"/>
        <xdr:cNvSpPr/>
      </xdr:nvSpPr>
      <xdr:spPr>
        <a:xfrm>
          <a:off x="754740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3" name="Text Box 23"/>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4" name="Text Box 2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5" name="Text Box 25"/>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6" name="Text Box 2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7"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8"/>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9" name="Text Box 29"/>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0" name="Text Box 30"/>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1" name="Text Box 31"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2" name="Text Box 32"/>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3" name="Text Box 33"/>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4" name="Text Box 3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5" name="Text Box 35"/>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6" name="Text Box 3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7"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8"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9"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0"/>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1" name="Text Box 4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2" name="Text Box 42"/>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3" name="Text Box 43" hidden="1"/>
        <xdr:cNvSpPr/>
      </xdr:nvSpPr>
      <xdr:spPr>
        <a:xfrm>
          <a:off x="1596456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4" name="Text Box 44"/>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5" name="Text Box 45"/>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6" name="Text Box 4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7" name="Text Box 47"/>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8" name="Text Box 48"/>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49"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5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5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5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5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5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5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6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6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6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6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6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6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7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7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7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7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7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7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17640</xdr:colOff>
      <xdr:row>21</xdr:row>
      <xdr:rowOff>360</xdr:rowOff>
    </xdr:to>
    <xdr:sp>
      <xdr:nvSpPr>
        <xdr:cNvPr id="8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1" name="Text Box 53"/>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2" name="Text Box 54"/>
        <xdr:cNvSpPr/>
      </xdr:nvSpPr>
      <xdr:spPr>
        <a:xfrm>
          <a:off x="1205496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83" name="Text Box 55"/>
        <xdr:cNvSpPr/>
      </xdr:nvSpPr>
      <xdr:spPr>
        <a:xfrm>
          <a:off x="1205496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84" name="Text Box 57"/>
        <xdr:cNvSpPr/>
      </xdr:nvSpPr>
      <xdr:spPr>
        <a:xfrm>
          <a:off x="762300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85" name="Text Box 58"/>
        <xdr:cNvSpPr/>
      </xdr:nvSpPr>
      <xdr:spPr>
        <a:xfrm>
          <a:off x="114336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6" name="Text Box 59"/>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87" name="Text Box 60"/>
        <xdr:cNvSpPr/>
      </xdr:nvSpPr>
      <xdr:spPr>
        <a:xfrm>
          <a:off x="77086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8" name="Text Box 61"/>
        <xdr:cNvSpPr/>
      </xdr:nvSpPr>
      <xdr:spPr>
        <a:xfrm>
          <a:off x="769212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17640</xdr:colOff>
      <xdr:row>31</xdr:row>
      <xdr:rowOff>360</xdr:rowOff>
    </xdr:to>
    <xdr:sp>
      <xdr:nvSpPr>
        <xdr:cNvPr id="8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76320</xdr:rowOff>
    </xdr:from>
    <xdr:to>
      <xdr:col>3</xdr:col>
      <xdr:colOff>228240</xdr:colOff>
      <xdr:row>2</xdr:row>
      <xdr:rowOff>164880</xdr:rowOff>
    </xdr:to>
    <xdr:sp>
      <xdr:nvSpPr>
        <xdr:cNvPr id="90" name="正方形/長方形 1"/>
        <xdr:cNvSpPr/>
      </xdr:nvSpPr>
      <xdr:spPr>
        <a:xfrm>
          <a:off x="0" y="333360"/>
          <a:ext cx="1369440" cy="345960"/>
        </a:xfrm>
        <a:prstGeom prst="rect">
          <a:avLst/>
        </a:prstGeom>
        <a:no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lang="ja-JP" sz="1600" b="0" u="none" strike="noStrike">
              <a:solidFill>
                <a:srgbClr val="ff0000"/>
              </a:solidFill>
              <a:effectLst/>
              <a:uFillTx/>
              <a:latin typeface="ＭＳ ゴシック"/>
              <a:ea typeface="ＭＳ ゴシック"/>
            </a:rPr>
            <a:t>【</a:t>
          </a:r>
          <a:r>
            <a:rPr lang="ja-JP" sz="1600" b="0" u="none" strike="noStrike">
              <a:solidFill>
                <a:srgbClr val="ff0000"/>
              </a:solidFill>
              <a:effectLst/>
              <a:uFillTx/>
              <a:latin typeface="ＭＳ ゴシック"/>
              <a:ea typeface="ＭＳ ゴシック"/>
            </a:rPr>
            <a:t>記載例】</a:t>
          </a:r>
          <a:endParaRPr lang="en-US" sz="1600" b="0" u="none" strike="noStrike">
            <a:effectLst/>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571680</xdr:colOff>
      <xdr:row>3</xdr:row>
      <xdr:rowOff>56880</xdr:rowOff>
    </xdr:from>
    <xdr:to>
      <xdr:col>4</xdr:col>
      <xdr:colOff>647640</xdr:colOff>
      <xdr:row>4</xdr:row>
      <xdr:rowOff>218880</xdr:rowOff>
    </xdr:to>
    <xdr:sp>
      <xdr:nvSpPr>
        <xdr:cNvPr id="91" name="右中かっこ 1"/>
        <xdr:cNvSpPr/>
      </xdr:nvSpPr>
      <xdr:spPr>
        <a:xfrm>
          <a:off x="5220360" y="761760"/>
          <a:ext cx="75960" cy="419040"/>
        </a:xfrm>
        <a:prstGeom prst="rightBrace">
          <a:avLst>
            <a:gd name="adj1" fmla="val 8333"/>
            <a:gd name="adj2" fmla="val 50000"/>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57240</xdr:colOff>
      <xdr:row>68</xdr:row>
      <xdr:rowOff>28440</xdr:rowOff>
    </xdr:from>
    <xdr:to>
      <xdr:col>15</xdr:col>
      <xdr:colOff>628560</xdr:colOff>
      <xdr:row>77</xdr:row>
      <xdr:rowOff>66240</xdr:rowOff>
    </xdr:to>
    <xdr:sp>
      <xdr:nvSpPr>
        <xdr:cNvPr id="92" name="正方形/長方形 2"/>
        <xdr:cNvSpPr/>
      </xdr:nvSpPr>
      <xdr:spPr>
        <a:xfrm>
          <a:off x="158040" y="15563880"/>
          <a:ext cx="12802680" cy="218088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留意事項】</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　（「校閲」⇒「シート保護の解除」をクリック。</a:t>
          </a:r>
          <a:r>
            <a:rPr lang="en-US" sz="1100" b="0" u="none" strike="noStrike">
              <a:solidFill>
                <a:srgbClr val="000000"/>
              </a:solidFill>
              <a:effectLst/>
              <a:uFillTx/>
              <a:latin typeface="Calibri"/>
            </a:rPr>
            <a:t>PW</a:t>
          </a:r>
          <a:r>
            <a:rPr lang="ja-JP" sz="1100" b="0" u="none" strike="noStrike">
              <a:solidFill>
                <a:srgbClr val="000000"/>
              </a:solidFill>
              <a:effectLst/>
              <a:uFillTx/>
              <a:latin typeface="Calibri"/>
            </a:rPr>
            <a:t>は設定していません。再度、シートを保護する場合は、「シートの保護」⇒「</a:t>
          </a:r>
          <a:r>
            <a:rPr lang="en-US" sz="1100" b="0" u="none" strike="noStrike">
              <a:solidFill>
                <a:srgbClr val="000000"/>
              </a:solidFill>
              <a:effectLst/>
              <a:uFillTx/>
              <a:latin typeface="Calibri"/>
            </a:rPr>
            <a:t>OK</a:t>
          </a:r>
          <a:r>
            <a:rPr lang="ja-JP" sz="1100" b="0" u="none" strike="noStrike">
              <a:solidFill>
                <a:srgbClr val="000000"/>
              </a:solidFill>
              <a:effectLst/>
              <a:uFillTx/>
              <a:latin typeface="Calibri"/>
            </a:rPr>
            <a:t>」をクリック。）</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・従業者の入力行が足りない場合は、適宜、行を追加してください。その際、計算式及びプルダウンの設定に支障をきたさないよう留意してください。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u="none" strike="noStrike">
            <a:effectLst/>
            <a:uFillTx/>
            <a:latin typeface="游明朝"/>
          </a:endParaRPr>
        </a:p>
        <a:p>
          <a:pPr defTabSz="914400">
            <a:lnSpc>
              <a:spcPct val="100000"/>
            </a:lnSpc>
            <a:tabLst>
              <a:tab algn="l" pos="0"/>
            </a:tabLst>
          </a:pPr>
          <a:r>
            <a:rPr lang="ja-JP" sz="1100" b="0" u="none" strike="noStrike">
              <a:solidFill>
                <a:srgbClr val="000000"/>
              </a:solidFill>
              <a:effectLst/>
              <a:uFillTx/>
              <a:latin typeface="Calibri"/>
            </a:rPr>
            <a:t>・必要項目を満たしていれば、各事業所で使用するシフト表等をもって代替書類として差し支えありません。</a:t>
          </a:r>
          <a:endParaRPr lang="en-US" sz="1100" b="0" u="none" strike="noStrike">
            <a:effectLst/>
            <a:uFillTx/>
            <a:latin typeface="游明朝"/>
          </a:endParaRPr>
        </a:p>
        <a:p>
          <a:pPr defTabSz="914400">
            <a:lnSpc>
              <a:spcPct val="100000"/>
            </a:lnSpc>
            <a:tabLst>
              <a:tab algn="l" pos="0"/>
            </a:tabLst>
          </a:pPr>
          <a:endParaRPr lang="en-US" sz="1100" b="0" u="none" strike="noStrike">
            <a:effectLst/>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3.xml.rels><?xml version="1.0" encoding="UTF-8"?>
<Relationships xmlns="http://schemas.openxmlformats.org/package/2006/relationships"><Relationship Id="rId1" Type="http://schemas.openxmlformats.org/officeDocument/2006/relationships/drawing" Target="../drawings/drawing2.xml"/>
</Relationships>
</file>

<file path=xl/worksheets/_rels/sheet25.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8"/>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F29" activeCellId="0" sqref="F29"/>
    </sheetView>
  </sheetViews>
  <sheetFormatPr defaultColWidth="9.33984375" defaultRowHeight="10.5" customHeight="false" zeroHeight="false" outlineLevelRow="0" outlineLevelCol="0"/>
  <cols>
    <col collapsed="false" customWidth="true" hidden="false" outlineLevel="0" max="1" min="1" style="1" width="1.66"/>
    <col collapsed="false" customWidth="true" hidden="false" outlineLevel="0" max="2" min="2" style="1" width="16.22"/>
    <col collapsed="false" customWidth="true" hidden="false" outlineLevel="0" max="4" min="3" style="1" width="4.45"/>
    <col collapsed="false" customWidth="true" hidden="false" outlineLevel="0" max="5" min="5" style="2" width="2.44"/>
    <col collapsed="false" customWidth="true" hidden="false" outlineLevel="0" max="6" min="6" style="3" width="2.44"/>
    <col collapsed="false" customWidth="true" hidden="false" outlineLevel="0" max="7" min="7" style="1" width="39.45"/>
    <col collapsed="false" customWidth="true" hidden="false" outlineLevel="0" max="8" min="8" style="4" width="31.89"/>
    <col collapsed="false" customWidth="false" hidden="false" outlineLevel="0" max="16384" min="9" style="1" width="9.34"/>
  </cols>
  <sheetData>
    <row r="1" customFormat="false" ht="30" hidden="false" customHeight="true" outlineLevel="0" collapsed="false">
      <c r="A1" s="5" t="s">
        <v>0</v>
      </c>
      <c r="B1" s="5"/>
      <c r="C1" s="5"/>
      <c r="D1" s="5"/>
      <c r="E1" s="5"/>
      <c r="F1" s="5"/>
      <c r="G1" s="5"/>
      <c r="H1" s="5"/>
    </row>
    <row r="2" customFormat="false" ht="21" hidden="false" customHeight="true" outlineLevel="0" collapsed="false">
      <c r="A2" s="6"/>
      <c r="B2" s="7"/>
      <c r="C2" s="7"/>
      <c r="D2" s="7"/>
      <c r="E2" s="7"/>
      <c r="F2" s="7"/>
      <c r="G2" s="7"/>
      <c r="H2" s="7"/>
    </row>
    <row r="3" customFormat="false" ht="21" hidden="false" customHeight="true" outlineLevel="0" collapsed="false">
      <c r="A3" s="6"/>
      <c r="B3" s="7"/>
      <c r="C3" s="7"/>
      <c r="D3" s="7"/>
      <c r="E3" s="7"/>
      <c r="F3" s="7"/>
      <c r="G3" s="7"/>
      <c r="H3" s="7"/>
    </row>
    <row r="4" customFormat="false" ht="12" hidden="false" customHeight="true" outlineLevel="0" collapsed="false">
      <c r="A4" s="8" t="s">
        <v>1</v>
      </c>
    </row>
    <row r="5" s="12" customFormat="true" ht="60" hidden="false" customHeight="true" outlineLevel="0" collapsed="false">
      <c r="A5" s="9" t="s">
        <v>2</v>
      </c>
      <c r="B5" s="9"/>
      <c r="C5" s="10" t="s">
        <v>3</v>
      </c>
      <c r="D5" s="10" t="s">
        <v>4</v>
      </c>
      <c r="E5" s="9" t="s">
        <v>5</v>
      </c>
      <c r="F5" s="9"/>
      <c r="G5" s="9"/>
      <c r="H5" s="11" t="s">
        <v>6</v>
      </c>
    </row>
    <row r="6" s="12" customFormat="true" ht="25.5" hidden="false" customHeight="true" outlineLevel="0" collapsed="false">
      <c r="A6" s="13" t="s">
        <v>7</v>
      </c>
      <c r="B6" s="13"/>
      <c r="C6" s="14" t="s">
        <v>8</v>
      </c>
      <c r="D6" s="15" t="s">
        <v>8</v>
      </c>
      <c r="E6" s="16" t="s">
        <v>9</v>
      </c>
      <c r="F6" s="17" t="s">
        <v>10</v>
      </c>
      <c r="G6" s="17"/>
      <c r="H6" s="18" t="s">
        <v>11</v>
      </c>
    </row>
    <row r="7" s="12" customFormat="true" ht="24" hidden="false" customHeight="true" outlineLevel="0" collapsed="false">
      <c r="A7" s="13"/>
      <c r="B7" s="13"/>
      <c r="C7" s="14" t="s">
        <v>8</v>
      </c>
      <c r="D7" s="15" t="s">
        <v>8</v>
      </c>
      <c r="E7" s="16" t="s">
        <v>9</v>
      </c>
      <c r="F7" s="19" t="s">
        <v>12</v>
      </c>
      <c r="G7" s="19"/>
      <c r="H7" s="18" t="s">
        <v>13</v>
      </c>
    </row>
    <row r="8" s="12" customFormat="true" ht="22.5" hidden="false" customHeight="true" outlineLevel="0" collapsed="false">
      <c r="A8" s="13"/>
      <c r="B8" s="13"/>
      <c r="C8" s="20" t="s">
        <v>8</v>
      </c>
      <c r="D8" s="21" t="s">
        <v>8</v>
      </c>
      <c r="E8" s="16" t="s">
        <v>9</v>
      </c>
      <c r="F8" s="22" t="s">
        <v>14</v>
      </c>
      <c r="G8" s="22"/>
      <c r="H8" s="18"/>
    </row>
    <row r="9" s="12" customFormat="true" ht="39" hidden="false" customHeight="true" outlineLevel="0" collapsed="false">
      <c r="A9" s="23"/>
      <c r="B9" s="24" t="s">
        <v>15</v>
      </c>
      <c r="C9" s="14" t="s">
        <v>8</v>
      </c>
      <c r="D9" s="15" t="s">
        <v>8</v>
      </c>
      <c r="E9" s="16" t="s">
        <v>9</v>
      </c>
      <c r="F9" s="19" t="s">
        <v>16</v>
      </c>
      <c r="G9" s="19"/>
      <c r="H9" s="18"/>
    </row>
    <row r="10" customFormat="false" ht="18" hidden="false" customHeight="true" outlineLevel="0" collapsed="false">
      <c r="A10" s="25"/>
      <c r="B10" s="26" t="s">
        <v>17</v>
      </c>
      <c r="C10" s="27"/>
      <c r="D10" s="28"/>
      <c r="E10" s="29"/>
      <c r="F10" s="29"/>
      <c r="G10" s="29"/>
      <c r="H10" s="30"/>
    </row>
    <row r="11" customFormat="false" ht="33.75" hidden="false" customHeight="true" outlineLevel="0" collapsed="false">
      <c r="A11" s="25"/>
      <c r="B11" s="31" t="s">
        <v>18</v>
      </c>
      <c r="C11" s="32"/>
      <c r="D11" s="15" t="s">
        <v>8</v>
      </c>
      <c r="E11" s="16" t="s">
        <v>9</v>
      </c>
      <c r="F11" s="33" t="s">
        <v>19</v>
      </c>
      <c r="G11" s="33"/>
      <c r="H11" s="34" t="s">
        <v>20</v>
      </c>
    </row>
    <row r="12" customFormat="false" ht="33.75" hidden="false" customHeight="true" outlineLevel="0" collapsed="false">
      <c r="A12" s="25"/>
      <c r="B12" s="31"/>
      <c r="C12" s="32"/>
      <c r="D12" s="15" t="s">
        <v>8</v>
      </c>
      <c r="E12" s="16" t="s">
        <v>9</v>
      </c>
      <c r="F12" s="33" t="s">
        <v>21</v>
      </c>
      <c r="G12" s="33"/>
      <c r="H12" s="34" t="s">
        <v>22</v>
      </c>
    </row>
    <row r="13" customFormat="false" ht="25.5" hidden="false" customHeight="true" outlineLevel="0" collapsed="false">
      <c r="B13" s="35" t="s">
        <v>23</v>
      </c>
      <c r="C13" s="32"/>
      <c r="D13" s="15" t="s">
        <v>8</v>
      </c>
      <c r="E13" s="16" t="s">
        <v>9</v>
      </c>
      <c r="F13" s="33" t="s">
        <v>19</v>
      </c>
      <c r="G13" s="33"/>
      <c r="H13" s="34" t="s">
        <v>20</v>
      </c>
    </row>
    <row r="14" customFormat="false" ht="33.75" hidden="false" customHeight="true" outlineLevel="0" collapsed="false">
      <c r="A14" s="25"/>
      <c r="B14" s="35"/>
      <c r="C14" s="32"/>
      <c r="D14" s="15" t="s">
        <v>8</v>
      </c>
      <c r="E14" s="16" t="s">
        <v>9</v>
      </c>
      <c r="F14" s="33" t="s">
        <v>24</v>
      </c>
      <c r="G14" s="33"/>
      <c r="H14" s="34" t="s">
        <v>25</v>
      </c>
    </row>
    <row r="15" customFormat="false" ht="33.75" hidden="false" customHeight="true" outlineLevel="0" collapsed="false">
      <c r="A15" s="25"/>
      <c r="B15" s="35"/>
      <c r="C15" s="32"/>
      <c r="D15" s="15" t="s">
        <v>8</v>
      </c>
      <c r="E15" s="16" t="s">
        <v>9</v>
      </c>
      <c r="F15" s="33" t="s">
        <v>26</v>
      </c>
      <c r="G15" s="33"/>
      <c r="H15" s="34" t="s">
        <v>27</v>
      </c>
    </row>
    <row r="16" customFormat="false" ht="30" hidden="false" customHeight="true" outlineLevel="0" collapsed="false">
      <c r="A16" s="36"/>
      <c r="B16" s="37" t="s">
        <v>28</v>
      </c>
      <c r="C16" s="38" t="s">
        <v>8</v>
      </c>
      <c r="D16" s="39" t="s">
        <v>8</v>
      </c>
      <c r="E16" s="40" t="s">
        <v>9</v>
      </c>
      <c r="F16" s="41" t="s">
        <v>29</v>
      </c>
      <c r="G16" s="41"/>
      <c r="H16" s="42"/>
    </row>
    <row r="17" customFormat="false" ht="30" hidden="false" customHeight="true" outlineLevel="0" collapsed="false">
      <c r="A17" s="36"/>
      <c r="B17" s="37" t="s">
        <v>30</v>
      </c>
      <c r="C17" s="38" t="s">
        <v>8</v>
      </c>
      <c r="D17" s="43" t="s">
        <v>8</v>
      </c>
      <c r="E17" s="40"/>
      <c r="F17" s="41"/>
      <c r="G17" s="41"/>
      <c r="H17" s="44"/>
    </row>
    <row r="18" customFormat="false" ht="20.25" hidden="false" customHeight="true" outlineLevel="0" collapsed="false">
      <c r="A18" s="36"/>
      <c r="B18" s="37" t="s">
        <v>31</v>
      </c>
      <c r="C18" s="38" t="s">
        <v>8</v>
      </c>
      <c r="D18" s="43" t="s">
        <v>8</v>
      </c>
      <c r="E18" s="40"/>
      <c r="F18" s="41"/>
      <c r="G18" s="41"/>
      <c r="H18" s="42"/>
    </row>
    <row r="19" customFormat="false" ht="40.5" hidden="false" customHeight="true" outlineLevel="0" collapsed="false">
      <c r="A19" s="36"/>
      <c r="B19" s="37" t="s">
        <v>32</v>
      </c>
      <c r="C19" s="38" t="s">
        <v>8</v>
      </c>
      <c r="D19" s="43" t="s">
        <v>8</v>
      </c>
      <c r="E19" s="45" t="s">
        <v>9</v>
      </c>
      <c r="F19" s="41" t="s">
        <v>33</v>
      </c>
      <c r="G19" s="41"/>
      <c r="H19" s="42"/>
    </row>
    <row r="20" s="12" customFormat="true" ht="23.25" hidden="false" customHeight="true" outlineLevel="0" collapsed="false">
      <c r="A20" s="46"/>
      <c r="B20" s="31" t="s">
        <v>34</v>
      </c>
      <c r="C20" s="39" t="s">
        <v>8</v>
      </c>
      <c r="D20" s="39" t="s">
        <v>8</v>
      </c>
      <c r="E20" s="47" t="s">
        <v>9</v>
      </c>
      <c r="F20" s="48" t="s">
        <v>35</v>
      </c>
      <c r="G20" s="48"/>
      <c r="H20" s="49"/>
    </row>
    <row r="21" s="12" customFormat="true" ht="18.75" hidden="false" customHeight="true" outlineLevel="0" collapsed="false">
      <c r="A21" s="46"/>
      <c r="B21" s="31"/>
      <c r="C21" s="39" t="s">
        <v>8</v>
      </c>
      <c r="D21" s="39" t="s">
        <v>8</v>
      </c>
      <c r="E21" s="50" t="s">
        <v>9</v>
      </c>
      <c r="F21" s="51" t="s">
        <v>36</v>
      </c>
      <c r="G21" s="51"/>
      <c r="H21" s="52"/>
    </row>
    <row r="22" s="12" customFormat="true" ht="18.75" hidden="false" customHeight="true" outlineLevel="0" collapsed="false">
      <c r="A22" s="46"/>
      <c r="B22" s="31"/>
      <c r="C22" s="39" t="s">
        <v>8</v>
      </c>
      <c r="D22" s="39" t="s">
        <v>8</v>
      </c>
      <c r="E22" s="50" t="s">
        <v>9</v>
      </c>
      <c r="F22" s="51" t="s">
        <v>37</v>
      </c>
      <c r="G22" s="51"/>
      <c r="H22" s="52" t="s">
        <v>38</v>
      </c>
    </row>
    <row r="23" s="12" customFormat="true" ht="26.25" hidden="false" customHeight="true" outlineLevel="0" collapsed="false">
      <c r="A23" s="46"/>
      <c r="B23" s="31"/>
      <c r="C23" s="39" t="s">
        <v>8</v>
      </c>
      <c r="D23" s="39" t="s">
        <v>8</v>
      </c>
      <c r="E23" s="50" t="s">
        <v>9</v>
      </c>
      <c r="F23" s="51" t="s">
        <v>39</v>
      </c>
      <c r="G23" s="51"/>
      <c r="H23" s="52" t="s">
        <v>38</v>
      </c>
    </row>
    <row r="24" s="12" customFormat="true" ht="27" hidden="false" customHeight="true" outlineLevel="0" collapsed="false">
      <c r="A24" s="46"/>
      <c r="B24" s="53" t="s">
        <v>40</v>
      </c>
      <c r="C24" s="39" t="s">
        <v>8</v>
      </c>
      <c r="D24" s="39" t="s">
        <v>8</v>
      </c>
      <c r="E24" s="50" t="s">
        <v>9</v>
      </c>
      <c r="F24" s="48" t="s">
        <v>41</v>
      </c>
      <c r="G24" s="48"/>
      <c r="H24" s="52"/>
    </row>
    <row r="25" s="12" customFormat="true" ht="30" hidden="false" customHeight="true" outlineLevel="0" collapsed="false">
      <c r="A25" s="46"/>
      <c r="B25" s="53"/>
      <c r="C25" s="39" t="s">
        <v>8</v>
      </c>
      <c r="D25" s="39" t="s">
        <v>8</v>
      </c>
      <c r="E25" s="50" t="s">
        <v>9</v>
      </c>
      <c r="F25" s="48" t="s">
        <v>42</v>
      </c>
      <c r="G25" s="48"/>
      <c r="H25" s="52"/>
    </row>
    <row r="26" customFormat="false" ht="22.5" hidden="false" customHeight="true" outlineLevel="0" collapsed="false">
      <c r="A26" s="54"/>
      <c r="B26" s="53" t="s">
        <v>43</v>
      </c>
      <c r="C26" s="55" t="s">
        <v>8</v>
      </c>
      <c r="D26" s="56" t="s">
        <v>8</v>
      </c>
      <c r="E26" s="40" t="s">
        <v>9</v>
      </c>
      <c r="F26" s="57" t="s">
        <v>44</v>
      </c>
      <c r="G26" s="57"/>
      <c r="H26" s="58"/>
    </row>
    <row r="27" customFormat="false" ht="33.75" hidden="false" customHeight="true" outlineLevel="0" collapsed="false">
      <c r="A27" s="54"/>
      <c r="B27" s="53"/>
      <c r="C27" s="59"/>
      <c r="D27" s="56" t="s">
        <v>8</v>
      </c>
      <c r="E27" s="40" t="s">
        <v>9</v>
      </c>
      <c r="F27" s="48" t="s">
        <v>45</v>
      </c>
      <c r="G27" s="48"/>
      <c r="H27" s="60" t="s">
        <v>46</v>
      </c>
    </row>
    <row r="28" customFormat="false" ht="47.25" hidden="false" customHeight="true" outlineLevel="0" collapsed="false">
      <c r="A28" s="54"/>
      <c r="B28" s="53"/>
      <c r="C28" s="55" t="s">
        <v>8</v>
      </c>
      <c r="D28" s="61" t="s">
        <v>8</v>
      </c>
      <c r="E28" s="50" t="s">
        <v>9</v>
      </c>
      <c r="F28" s="48" t="s">
        <v>47</v>
      </c>
      <c r="G28" s="48"/>
      <c r="H28" s="49" t="s">
        <v>48</v>
      </c>
    </row>
    <row r="29" customFormat="false" ht="72" hidden="false" customHeight="true" outlineLevel="0" collapsed="false">
      <c r="A29" s="54"/>
      <c r="B29" s="53"/>
      <c r="C29" s="62" t="s">
        <v>8</v>
      </c>
      <c r="D29" s="55" t="s">
        <v>8</v>
      </c>
      <c r="E29" s="63" t="s">
        <v>9</v>
      </c>
      <c r="F29" s="64" t="s">
        <v>49</v>
      </c>
      <c r="G29" s="64"/>
      <c r="H29" s="65" t="s">
        <v>50</v>
      </c>
    </row>
    <row r="30" customFormat="false" ht="62.25" hidden="false" customHeight="true" outlineLevel="0" collapsed="false">
      <c r="A30" s="54"/>
      <c r="B30" s="53"/>
      <c r="C30" s="62" t="s">
        <v>8</v>
      </c>
      <c r="D30" s="55" t="s">
        <v>8</v>
      </c>
      <c r="E30" s="63" t="s">
        <v>9</v>
      </c>
      <c r="F30" s="19" t="s">
        <v>51</v>
      </c>
      <c r="G30" s="19"/>
      <c r="H30" s="66" t="s">
        <v>52</v>
      </c>
    </row>
    <row r="31" customFormat="false" ht="22.5" hidden="false" customHeight="true" outlineLevel="0" collapsed="false">
      <c r="A31" s="25"/>
      <c r="B31" s="67" t="s">
        <v>53</v>
      </c>
      <c r="C31" s="68" t="s">
        <v>8</v>
      </c>
      <c r="D31" s="69" t="s">
        <v>8</v>
      </c>
      <c r="E31" s="70"/>
      <c r="F31" s="70"/>
      <c r="G31" s="70"/>
      <c r="H31" s="42"/>
    </row>
    <row r="32" customFormat="false" ht="40.5" hidden="false" customHeight="true" outlineLevel="0" collapsed="false">
      <c r="A32" s="36"/>
      <c r="B32" s="37" t="s">
        <v>54</v>
      </c>
      <c r="C32" s="39" t="s">
        <v>8</v>
      </c>
      <c r="D32" s="39" t="s">
        <v>8</v>
      </c>
      <c r="E32" s="59"/>
      <c r="F32" s="59"/>
      <c r="G32" s="59"/>
      <c r="H32" s="42"/>
    </row>
    <row r="33" customFormat="false" ht="40.5" hidden="false" customHeight="true" outlineLevel="0" collapsed="false">
      <c r="A33" s="71"/>
      <c r="B33" s="72" t="s">
        <v>55</v>
      </c>
      <c r="C33" s="73" t="s">
        <v>8</v>
      </c>
      <c r="D33" s="74" t="s">
        <v>8</v>
      </c>
      <c r="E33" s="75" t="s">
        <v>9</v>
      </c>
      <c r="F33" s="76" t="s">
        <v>56</v>
      </c>
      <c r="G33" s="76"/>
      <c r="H33" s="77"/>
    </row>
    <row r="34" customFormat="false" ht="10.5" hidden="false" customHeight="true" outlineLevel="0" collapsed="false">
      <c r="A34" s="78"/>
      <c r="B34" s="79" t="s">
        <v>57</v>
      </c>
      <c r="C34" s="80" t="s">
        <v>8</v>
      </c>
      <c r="D34" s="81" t="s">
        <v>8</v>
      </c>
      <c r="E34" s="81" t="s">
        <v>9</v>
      </c>
      <c r="F34" s="82" t="s">
        <v>58</v>
      </c>
      <c r="G34" s="82"/>
      <c r="H34" s="83"/>
    </row>
    <row r="35" customFormat="false" ht="12.75" hidden="false" customHeight="true" outlineLevel="0" collapsed="false">
      <c r="A35" s="78"/>
      <c r="B35" s="79"/>
      <c r="C35" s="80"/>
      <c r="D35" s="81"/>
      <c r="E35" s="81"/>
      <c r="F35" s="82"/>
      <c r="G35" s="82"/>
      <c r="H35" s="83"/>
    </row>
    <row r="36" customFormat="false" ht="12.75" hidden="false" customHeight="true" outlineLevel="0" collapsed="false">
      <c r="A36" s="78"/>
      <c r="B36" s="79"/>
      <c r="C36" s="80"/>
      <c r="D36" s="81"/>
      <c r="E36" s="81"/>
      <c r="F36" s="82"/>
      <c r="G36" s="82"/>
      <c r="H36" s="83"/>
    </row>
    <row r="37" customFormat="false" ht="12.75" hidden="false" customHeight="true" outlineLevel="0" collapsed="false">
      <c r="A37" s="78"/>
      <c r="B37" s="79"/>
      <c r="C37" s="80"/>
      <c r="D37" s="81"/>
      <c r="E37" s="81"/>
      <c r="F37" s="82"/>
      <c r="G37" s="82"/>
      <c r="H37" s="83"/>
    </row>
    <row r="38" customFormat="false" ht="12.75" hidden="false" customHeight="true" outlineLevel="0" collapsed="false">
      <c r="A38" s="78"/>
      <c r="B38" s="79"/>
      <c r="C38" s="80"/>
      <c r="D38" s="81"/>
      <c r="E38" s="81"/>
      <c r="F38" s="82"/>
      <c r="G38" s="82"/>
      <c r="H38" s="83"/>
    </row>
  </sheetData>
  <mergeCells count="45">
    <mergeCell ref="A1:H1"/>
    <mergeCell ref="A5:B5"/>
    <mergeCell ref="E5:G5"/>
    <mergeCell ref="A6:B8"/>
    <mergeCell ref="F6:G6"/>
    <mergeCell ref="F7:G7"/>
    <mergeCell ref="F8:G8"/>
    <mergeCell ref="F9:G9"/>
    <mergeCell ref="E10:G10"/>
    <mergeCell ref="B11:B12"/>
    <mergeCell ref="C11:C12"/>
    <mergeCell ref="F11:G11"/>
    <mergeCell ref="F12:G12"/>
    <mergeCell ref="B13:B15"/>
    <mergeCell ref="C13:C15"/>
    <mergeCell ref="F13:G13"/>
    <mergeCell ref="F14:G14"/>
    <mergeCell ref="F15:G15"/>
    <mergeCell ref="E16:E18"/>
    <mergeCell ref="F16:G18"/>
    <mergeCell ref="F19:G19"/>
    <mergeCell ref="B20:B23"/>
    <mergeCell ref="F20:G20"/>
    <mergeCell ref="F21:G21"/>
    <mergeCell ref="F22:G22"/>
    <mergeCell ref="F23:G23"/>
    <mergeCell ref="B24:B25"/>
    <mergeCell ref="F24:G24"/>
    <mergeCell ref="F25:G25"/>
    <mergeCell ref="B26:B30"/>
    <mergeCell ref="F26:G26"/>
    <mergeCell ref="F27:G27"/>
    <mergeCell ref="F28:G28"/>
    <mergeCell ref="F29:G29"/>
    <mergeCell ref="F30:G30"/>
    <mergeCell ref="E31:G31"/>
    <mergeCell ref="E32:G32"/>
    <mergeCell ref="F33:G33"/>
    <mergeCell ref="A34:A38"/>
    <mergeCell ref="B34:B38"/>
    <mergeCell ref="C34:C38"/>
    <mergeCell ref="D34:D38"/>
    <mergeCell ref="E34:E38"/>
    <mergeCell ref="F34:G38"/>
    <mergeCell ref="H34:H38"/>
  </mergeCells>
  <printOptions headings="false" gridLines="false" gridLinesSet="true" horizontalCentered="true" verticalCentered="true"/>
  <pageMargins left="0.39375" right="0.39375" top="0.590972222222222" bottom="0.39375" header="0.275694444444444" footer="0.511811023622047"/>
  <pageSetup paperSize="9" scale="87"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33"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4.00390625" defaultRowHeight="12.75" customHeight="false" zeroHeight="false" outlineLevelRow="0" outlineLevelCol="0"/>
  <cols>
    <col collapsed="false" customWidth="true" hidden="false" outlineLevel="0" max="1" min="1" style="304" width="1.44"/>
    <col collapsed="false" customWidth="true" hidden="false" outlineLevel="0" max="2" min="2" style="304" width="2.33"/>
    <col collapsed="false" customWidth="true" hidden="false" outlineLevel="0" max="3" min="3" style="304" width="1.11"/>
    <col collapsed="false" customWidth="false" hidden="false" outlineLevel="0" max="19" min="4" style="304" width="4"/>
    <col collapsed="false" customWidth="true" hidden="false" outlineLevel="0" max="20" min="20" style="304" width="7.11"/>
    <col collapsed="false" customWidth="true" hidden="false" outlineLevel="0" max="21" min="21" style="304" width="3.89"/>
    <col collapsed="false" customWidth="false" hidden="false" outlineLevel="0" max="22" min="22" style="304" width="4"/>
    <col collapsed="false" customWidth="true" hidden="false" outlineLevel="0" max="23" min="23" style="304" width="2.22"/>
    <col collapsed="false" customWidth="true" hidden="false" outlineLevel="0" max="24" min="24" style="304" width="4.66"/>
    <col collapsed="false" customWidth="true" hidden="false" outlineLevel="0" max="25" min="25" style="304" width="2.33"/>
    <col collapsed="false" customWidth="true" hidden="false" outlineLevel="0" max="26" min="26" style="304" width="1.44"/>
    <col collapsed="false" customWidth="false" hidden="false" outlineLevel="0" max="16384" min="27" style="304" width="4"/>
  </cols>
  <sheetData>
    <row r="1" customFormat="false" ht="13.8" hidden="false" customHeight="false" outlineLevel="0" collapsed="false"/>
    <row r="2" customFormat="false" ht="13.8" hidden="false" customHeight="false" outlineLevel="0" collapsed="false">
      <c r="B2" s="304" t="s">
        <v>439</v>
      </c>
    </row>
    <row r="3" customFormat="false" ht="13.8" hidden="false" customHeight="false" outlineLevel="0" collapsed="false"/>
    <row r="4" customFormat="false" ht="13.8" hidden="false" customHeight="false" outlineLevel="0" collapsed="false">
      <c r="B4" s="483" t="s">
        <v>440</v>
      </c>
      <c r="C4" s="483"/>
      <c r="D4" s="483"/>
      <c r="E4" s="483"/>
      <c r="F4" s="483"/>
      <c r="G4" s="483"/>
      <c r="H4" s="483"/>
      <c r="I4" s="483"/>
      <c r="J4" s="483"/>
      <c r="K4" s="483"/>
      <c r="L4" s="483"/>
      <c r="M4" s="483"/>
      <c r="N4" s="483"/>
      <c r="O4" s="483"/>
      <c r="P4" s="483"/>
      <c r="Q4" s="483"/>
      <c r="R4" s="483"/>
      <c r="S4" s="483"/>
      <c r="T4" s="483"/>
      <c r="U4" s="483"/>
      <c r="V4" s="483"/>
      <c r="W4" s="483"/>
      <c r="X4" s="483"/>
      <c r="Y4" s="483"/>
    </row>
    <row r="5" customFormat="false" ht="13.8" hidden="false" customHeight="false" outlineLevel="0" collapsed="false"/>
    <row r="6" customFormat="false" ht="23.25" hidden="false" customHeight="true" outlineLevel="0" collapsed="false">
      <c r="B6" s="392" t="s">
        <v>316</v>
      </c>
      <c r="C6" s="392"/>
      <c r="D6" s="392"/>
      <c r="E6" s="392"/>
      <c r="F6" s="392"/>
      <c r="G6" s="375"/>
      <c r="H6" s="375"/>
      <c r="I6" s="375"/>
      <c r="J6" s="375"/>
      <c r="K6" s="375"/>
      <c r="L6" s="375"/>
      <c r="M6" s="375"/>
      <c r="N6" s="375"/>
      <c r="O6" s="375"/>
      <c r="P6" s="375"/>
      <c r="Q6" s="375"/>
      <c r="R6" s="375"/>
      <c r="S6" s="375"/>
      <c r="T6" s="375"/>
      <c r="U6" s="375"/>
      <c r="V6" s="375"/>
      <c r="W6" s="375"/>
      <c r="X6" s="375"/>
      <c r="Y6" s="375"/>
    </row>
    <row r="7" customFormat="false" ht="23.25" hidden="false" customHeight="true" outlineLevel="0" collapsed="false">
      <c r="B7" s="392" t="s">
        <v>317</v>
      </c>
      <c r="C7" s="392"/>
      <c r="D7" s="392"/>
      <c r="E7" s="392"/>
      <c r="F7" s="392"/>
      <c r="G7" s="371" t="s">
        <v>8</v>
      </c>
      <c r="H7" s="372" t="s">
        <v>290</v>
      </c>
      <c r="I7" s="372"/>
      <c r="J7" s="372"/>
      <c r="K7" s="372"/>
      <c r="L7" s="303" t="s">
        <v>8</v>
      </c>
      <c r="M7" s="372" t="s">
        <v>291</v>
      </c>
      <c r="N7" s="372"/>
      <c r="O7" s="372"/>
      <c r="P7" s="372"/>
      <c r="Q7" s="303" t="s">
        <v>8</v>
      </c>
      <c r="R7" s="372" t="s">
        <v>292</v>
      </c>
      <c r="S7" s="372"/>
      <c r="T7" s="372"/>
      <c r="U7" s="372"/>
      <c r="V7" s="372"/>
      <c r="W7" s="409"/>
      <c r="X7" s="409"/>
      <c r="Y7" s="410"/>
    </row>
    <row r="8" customFormat="false" ht="19.5" hidden="false" customHeight="true" outlineLevel="0" collapsed="false">
      <c r="B8" s="392" t="s">
        <v>17</v>
      </c>
      <c r="C8" s="392"/>
      <c r="D8" s="392"/>
      <c r="E8" s="392"/>
      <c r="F8" s="392"/>
      <c r="G8" s="303" t="s">
        <v>8</v>
      </c>
      <c r="H8" s="412" t="s">
        <v>441</v>
      </c>
      <c r="I8" s="484"/>
      <c r="J8" s="484"/>
      <c r="K8" s="484"/>
      <c r="L8" s="484"/>
      <c r="M8" s="484"/>
      <c r="N8" s="484"/>
      <c r="O8" s="484"/>
      <c r="P8" s="484"/>
      <c r="Q8" s="484"/>
      <c r="R8" s="484"/>
      <c r="S8" s="484"/>
      <c r="T8" s="484"/>
      <c r="U8" s="484"/>
      <c r="V8" s="484"/>
      <c r="W8" s="484"/>
      <c r="X8" s="484"/>
      <c r="Y8" s="485"/>
    </row>
    <row r="9" customFormat="false" ht="19.5" hidden="false" customHeight="true" outlineLevel="0" collapsed="false">
      <c r="B9" s="392"/>
      <c r="C9" s="392"/>
      <c r="D9" s="392"/>
      <c r="E9" s="392"/>
      <c r="F9" s="392"/>
      <c r="G9" s="303" t="s">
        <v>8</v>
      </c>
      <c r="H9" s="304" t="s">
        <v>442</v>
      </c>
      <c r="I9" s="434"/>
      <c r="J9" s="434"/>
      <c r="K9" s="434"/>
      <c r="L9" s="434"/>
      <c r="M9" s="434"/>
      <c r="N9" s="434"/>
      <c r="O9" s="434"/>
      <c r="P9" s="434"/>
      <c r="Q9" s="434"/>
      <c r="R9" s="434"/>
      <c r="S9" s="434"/>
      <c r="T9" s="434"/>
      <c r="U9" s="434"/>
      <c r="V9" s="434"/>
      <c r="W9" s="434"/>
      <c r="X9" s="434"/>
      <c r="Y9" s="486"/>
    </row>
    <row r="10" customFormat="false" ht="19.5" hidden="false" customHeight="true" outlineLevel="0" collapsed="false">
      <c r="B10" s="392"/>
      <c r="C10" s="392"/>
      <c r="D10" s="392"/>
      <c r="E10" s="392"/>
      <c r="F10" s="392"/>
      <c r="G10" s="303" t="s">
        <v>8</v>
      </c>
      <c r="H10" s="304" t="s">
        <v>443</v>
      </c>
      <c r="I10" s="434"/>
      <c r="J10" s="434"/>
      <c r="K10" s="434"/>
      <c r="L10" s="434"/>
      <c r="M10" s="434"/>
      <c r="N10" s="434"/>
      <c r="O10" s="434"/>
      <c r="P10" s="434"/>
      <c r="Q10" s="434"/>
      <c r="R10" s="434"/>
      <c r="S10" s="434"/>
      <c r="T10" s="434"/>
      <c r="U10" s="434"/>
      <c r="V10" s="434"/>
      <c r="W10" s="434"/>
      <c r="X10" s="434"/>
      <c r="Y10" s="486"/>
    </row>
    <row r="11" customFormat="false" ht="19.5" hidden="false" customHeight="true" outlineLevel="0" collapsed="false">
      <c r="B11" s="392"/>
      <c r="C11" s="392"/>
      <c r="D11" s="392"/>
      <c r="E11" s="392"/>
      <c r="F11" s="392"/>
      <c r="G11" s="326" t="s">
        <v>8</v>
      </c>
      <c r="H11" s="327" t="s">
        <v>444</v>
      </c>
      <c r="I11" s="487"/>
      <c r="J11" s="487"/>
      <c r="K11" s="487"/>
      <c r="L11" s="487"/>
      <c r="M11" s="487"/>
      <c r="N11" s="487"/>
      <c r="O11" s="487"/>
      <c r="P11" s="487"/>
      <c r="Q11" s="487"/>
      <c r="R11" s="487"/>
      <c r="S11" s="487"/>
      <c r="T11" s="487"/>
      <c r="U11" s="487"/>
      <c r="V11" s="487"/>
      <c r="W11" s="487"/>
      <c r="X11" s="487"/>
      <c r="Y11" s="488"/>
    </row>
    <row r="12" customFormat="false" ht="19.5" hidden="false" customHeight="true" outlineLevel="0" collapsed="false">
      <c r="B12" s="392" t="s">
        <v>326</v>
      </c>
      <c r="C12" s="392"/>
      <c r="D12" s="392"/>
      <c r="E12" s="392"/>
      <c r="F12" s="392"/>
      <c r="G12" s="303" t="s">
        <v>8</v>
      </c>
      <c r="H12" s="412" t="s">
        <v>445</v>
      </c>
      <c r="I12" s="484"/>
      <c r="J12" s="484"/>
      <c r="K12" s="484"/>
      <c r="L12" s="484"/>
      <c r="M12" s="484"/>
      <c r="N12" s="484"/>
      <c r="O12" s="484"/>
      <c r="P12" s="484"/>
      <c r="Q12" s="484"/>
      <c r="R12" s="484"/>
      <c r="S12" s="484"/>
      <c r="T12" s="484"/>
      <c r="U12" s="484"/>
      <c r="V12" s="484"/>
      <c r="W12" s="484"/>
      <c r="X12" s="484"/>
      <c r="Y12" s="485"/>
    </row>
    <row r="13" customFormat="false" ht="19.5" hidden="false" customHeight="true" outlineLevel="0" collapsed="false">
      <c r="B13" s="392"/>
      <c r="C13" s="392"/>
      <c r="D13" s="392"/>
      <c r="E13" s="392"/>
      <c r="F13" s="392"/>
      <c r="G13" s="303" t="s">
        <v>8</v>
      </c>
      <c r="H13" s="304" t="s">
        <v>446</v>
      </c>
      <c r="I13" s="434"/>
      <c r="J13" s="434"/>
      <c r="K13" s="434"/>
      <c r="L13" s="434"/>
      <c r="M13" s="434"/>
      <c r="N13" s="434"/>
      <c r="O13" s="434"/>
      <c r="P13" s="434"/>
      <c r="Q13" s="434"/>
      <c r="R13" s="434"/>
      <c r="S13" s="434"/>
      <c r="T13" s="434"/>
      <c r="U13" s="434"/>
      <c r="V13" s="434"/>
      <c r="W13" s="434"/>
      <c r="X13" s="434"/>
      <c r="Y13" s="486"/>
    </row>
    <row r="14" customFormat="false" ht="19.5" hidden="false" customHeight="true" outlineLevel="0" collapsed="false">
      <c r="B14" s="392"/>
      <c r="C14" s="392"/>
      <c r="D14" s="392"/>
      <c r="E14" s="392"/>
      <c r="F14" s="392"/>
      <c r="G14" s="303" t="s">
        <v>8</v>
      </c>
      <c r="H14" s="304" t="s">
        <v>447</v>
      </c>
      <c r="I14" s="434"/>
      <c r="J14" s="434"/>
      <c r="K14" s="434"/>
      <c r="L14" s="434"/>
      <c r="M14" s="434"/>
      <c r="N14" s="434"/>
      <c r="O14" s="434"/>
      <c r="P14" s="434"/>
      <c r="Q14" s="434"/>
      <c r="R14" s="434"/>
      <c r="S14" s="434"/>
      <c r="T14" s="434"/>
      <c r="U14" s="434"/>
      <c r="V14" s="434"/>
      <c r="W14" s="434"/>
      <c r="X14" s="434"/>
      <c r="Y14" s="486"/>
    </row>
    <row r="15" customFormat="false" ht="19.5" hidden="false" customHeight="true" outlineLevel="0" collapsed="false">
      <c r="B15" s="392"/>
      <c r="C15" s="392"/>
      <c r="D15" s="392"/>
      <c r="E15" s="392"/>
      <c r="F15" s="392"/>
      <c r="G15" s="326" t="s">
        <v>8</v>
      </c>
      <c r="H15" s="327" t="s">
        <v>448</v>
      </c>
      <c r="I15" s="487"/>
      <c r="J15" s="487"/>
      <c r="K15" s="487"/>
      <c r="L15" s="487"/>
      <c r="M15" s="487"/>
      <c r="N15" s="487"/>
      <c r="O15" s="487"/>
      <c r="P15" s="487"/>
      <c r="Q15" s="487"/>
      <c r="R15" s="487"/>
      <c r="S15" s="487"/>
      <c r="T15" s="487"/>
      <c r="U15" s="487"/>
      <c r="V15" s="487"/>
      <c r="W15" s="487"/>
      <c r="X15" s="487"/>
      <c r="Y15" s="488"/>
    </row>
    <row r="16" customFormat="false" ht="13.8" hidden="false" customHeight="false" outlineLevel="0" collapsed="false"/>
    <row r="17" customFormat="false" ht="13.8" hidden="false" customHeight="false" outlineLevel="0" collapsed="false">
      <c r="B17" s="418"/>
      <c r="C17" s="412"/>
      <c r="D17" s="412"/>
      <c r="E17" s="412"/>
      <c r="F17" s="412"/>
      <c r="G17" s="412"/>
      <c r="H17" s="412"/>
      <c r="I17" s="412"/>
      <c r="J17" s="412"/>
      <c r="K17" s="412"/>
      <c r="L17" s="412"/>
      <c r="M17" s="412"/>
      <c r="N17" s="412"/>
      <c r="O17" s="412"/>
      <c r="P17" s="412"/>
      <c r="Q17" s="412"/>
      <c r="R17" s="412"/>
      <c r="S17" s="412"/>
      <c r="T17" s="412"/>
      <c r="U17" s="412"/>
      <c r="V17" s="412"/>
      <c r="W17" s="412"/>
      <c r="X17" s="412"/>
      <c r="Y17" s="415"/>
    </row>
    <row r="18" customFormat="false" ht="13.8" hidden="false" customHeight="false" outlineLevel="0" collapsed="false">
      <c r="B18" s="421" t="s">
        <v>449</v>
      </c>
      <c r="Y18" s="416"/>
    </row>
    <row r="19" customFormat="false" ht="13.8" hidden="false" customHeight="false" outlineLevel="0" collapsed="false">
      <c r="B19" s="421"/>
      <c r="Y19" s="416"/>
    </row>
    <row r="20" customFormat="false" ht="13.8" hidden="false" customHeight="false" outlineLevel="0" collapsed="false">
      <c r="B20" s="421"/>
      <c r="C20" s="304" t="s">
        <v>450</v>
      </c>
      <c r="K20" s="369"/>
      <c r="L20" s="369"/>
      <c r="M20" s="304" t="s">
        <v>451</v>
      </c>
      <c r="Y20" s="416"/>
    </row>
    <row r="21" customFormat="false" ht="6.75" hidden="false" customHeight="true" outlineLevel="0" collapsed="false">
      <c r="B21" s="421"/>
      <c r="Y21" s="416"/>
    </row>
    <row r="22" customFormat="false" ht="21" hidden="false" customHeight="true" outlineLevel="0" collapsed="false">
      <c r="B22" s="421"/>
      <c r="D22" s="392" t="s">
        <v>452</v>
      </c>
      <c r="E22" s="392"/>
      <c r="F22" s="392"/>
      <c r="G22" s="392"/>
      <c r="H22" s="392"/>
      <c r="I22" s="398"/>
      <c r="J22" s="398"/>
      <c r="K22" s="398"/>
      <c r="L22" s="398"/>
      <c r="M22" s="397" t="s">
        <v>336</v>
      </c>
      <c r="N22" s="398" t="s">
        <v>453</v>
      </c>
      <c r="O22" s="409"/>
      <c r="P22" s="408"/>
      <c r="Q22" s="408"/>
      <c r="R22" s="397" t="s">
        <v>336</v>
      </c>
      <c r="S22" s="398" t="s">
        <v>454</v>
      </c>
      <c r="T22" s="409"/>
      <c r="U22" s="409"/>
      <c r="V22" s="408"/>
      <c r="W22" s="408"/>
      <c r="X22" s="397" t="s">
        <v>336</v>
      </c>
      <c r="Y22" s="416"/>
    </row>
    <row r="23" customFormat="false" ht="21" hidden="false" customHeight="true" outlineLevel="0" collapsed="false">
      <c r="B23" s="421"/>
      <c r="D23" s="392" t="s">
        <v>455</v>
      </c>
      <c r="E23" s="392"/>
      <c r="F23" s="392"/>
      <c r="G23" s="392"/>
      <c r="H23" s="392"/>
      <c r="I23" s="371"/>
      <c r="J23" s="371"/>
      <c r="K23" s="371"/>
      <c r="L23" s="371"/>
      <c r="M23" s="397" t="s">
        <v>336</v>
      </c>
      <c r="N23" s="398" t="s">
        <v>453</v>
      </c>
      <c r="O23" s="409"/>
      <c r="P23" s="408"/>
      <c r="Q23" s="408"/>
      <c r="R23" s="397" t="s">
        <v>336</v>
      </c>
      <c r="S23" s="398" t="s">
        <v>454</v>
      </c>
      <c r="T23" s="409"/>
      <c r="U23" s="409"/>
      <c r="V23" s="408"/>
      <c r="W23" s="408"/>
      <c r="X23" s="397" t="s">
        <v>336</v>
      </c>
      <c r="Y23" s="416"/>
    </row>
    <row r="24" customFormat="false" ht="15.75" hidden="false" customHeight="true" outlineLevel="0" collapsed="false">
      <c r="B24" s="421"/>
      <c r="D24" s="448" t="s">
        <v>456</v>
      </c>
      <c r="E24" s="448"/>
      <c r="F24" s="448"/>
      <c r="G24" s="448"/>
      <c r="H24" s="448"/>
      <c r="I24" s="448"/>
      <c r="J24" s="448"/>
      <c r="K24" s="448"/>
      <c r="L24" s="448"/>
      <c r="M24" s="448"/>
      <c r="N24" s="448"/>
      <c r="O24" s="448"/>
      <c r="P24" s="448"/>
      <c r="Q24" s="448"/>
      <c r="R24" s="448"/>
      <c r="S24" s="448"/>
      <c r="T24" s="448"/>
      <c r="U24" s="448"/>
      <c r="V24" s="489" t="s">
        <v>329</v>
      </c>
      <c r="W24" s="451" t="s">
        <v>9</v>
      </c>
      <c r="X24" s="490" t="s">
        <v>330</v>
      </c>
      <c r="Y24" s="416"/>
    </row>
    <row r="25" customFormat="false" ht="30.75" hidden="false" customHeight="true" outlineLevel="0" collapsed="false">
      <c r="B25" s="421"/>
      <c r="D25" s="448"/>
      <c r="E25" s="448"/>
      <c r="F25" s="448"/>
      <c r="G25" s="448"/>
      <c r="H25" s="448"/>
      <c r="I25" s="448"/>
      <c r="J25" s="448"/>
      <c r="K25" s="448"/>
      <c r="L25" s="448"/>
      <c r="M25" s="448"/>
      <c r="N25" s="448"/>
      <c r="O25" s="448"/>
      <c r="P25" s="448"/>
      <c r="Q25" s="448"/>
      <c r="R25" s="448"/>
      <c r="S25" s="448"/>
      <c r="T25" s="448"/>
      <c r="U25" s="448"/>
      <c r="V25" s="371" t="s">
        <v>8</v>
      </c>
      <c r="W25" s="408" t="s">
        <v>9</v>
      </c>
      <c r="X25" s="397" t="s">
        <v>8</v>
      </c>
      <c r="Y25" s="416"/>
    </row>
    <row r="26" customFormat="false" ht="17.25" hidden="false" customHeight="true" outlineLevel="0" collapsed="false">
      <c r="B26" s="421"/>
      <c r="D26" s="448" t="s">
        <v>457</v>
      </c>
      <c r="E26" s="448"/>
      <c r="F26" s="448"/>
      <c r="G26" s="448"/>
      <c r="H26" s="448"/>
      <c r="I26" s="448"/>
      <c r="J26" s="448"/>
      <c r="K26" s="448"/>
      <c r="L26" s="448"/>
      <c r="M26" s="448"/>
      <c r="N26" s="448"/>
      <c r="O26" s="448"/>
      <c r="P26" s="448"/>
      <c r="Q26" s="448"/>
      <c r="R26" s="448"/>
      <c r="S26" s="448"/>
      <c r="T26" s="448"/>
      <c r="U26" s="448"/>
      <c r="V26" s="448"/>
      <c r="W26" s="448"/>
      <c r="X26" s="448"/>
      <c r="Y26" s="416"/>
    </row>
    <row r="27" customFormat="false" ht="21" hidden="false" customHeight="true" outlineLevel="0" collapsed="false">
      <c r="B27" s="421"/>
      <c r="D27" s="392" t="s">
        <v>458</v>
      </c>
      <c r="E27" s="392"/>
      <c r="F27" s="392"/>
      <c r="G27" s="392"/>
      <c r="H27" s="392"/>
      <c r="I27" s="371"/>
      <c r="J27" s="371"/>
      <c r="K27" s="371"/>
      <c r="L27" s="371"/>
      <c r="M27" s="397" t="s">
        <v>336</v>
      </c>
      <c r="N27" s="398" t="s">
        <v>453</v>
      </c>
      <c r="O27" s="409"/>
      <c r="P27" s="408"/>
      <c r="Q27" s="408"/>
      <c r="R27" s="397" t="s">
        <v>336</v>
      </c>
      <c r="S27" s="398" t="s">
        <v>454</v>
      </c>
      <c r="T27" s="409"/>
      <c r="U27" s="409"/>
      <c r="V27" s="408"/>
      <c r="W27" s="408"/>
      <c r="X27" s="397" t="s">
        <v>336</v>
      </c>
      <c r="Y27" s="416"/>
    </row>
    <row r="28" customFormat="false" ht="21" hidden="false" customHeight="true" outlineLevel="0" collapsed="false">
      <c r="B28" s="421"/>
      <c r="D28" s="392" t="s">
        <v>459</v>
      </c>
      <c r="E28" s="392"/>
      <c r="F28" s="392"/>
      <c r="G28" s="392"/>
      <c r="H28" s="392"/>
      <c r="I28" s="371"/>
      <c r="J28" s="371"/>
      <c r="K28" s="371"/>
      <c r="L28" s="371"/>
      <c r="M28" s="397" t="s">
        <v>336</v>
      </c>
      <c r="N28" s="398" t="s">
        <v>453</v>
      </c>
      <c r="O28" s="409"/>
      <c r="P28" s="408"/>
      <c r="Q28" s="408"/>
      <c r="R28" s="397" t="s">
        <v>336</v>
      </c>
      <c r="S28" s="398" t="s">
        <v>454</v>
      </c>
      <c r="T28" s="409"/>
      <c r="U28" s="409"/>
      <c r="V28" s="408"/>
      <c r="W28" s="408"/>
      <c r="X28" s="397" t="s">
        <v>336</v>
      </c>
      <c r="Y28" s="416"/>
    </row>
    <row r="29" customFormat="false" ht="21" hidden="false" customHeight="true" outlineLevel="0" collapsed="false">
      <c r="B29" s="421"/>
      <c r="D29" s="392" t="s">
        <v>460</v>
      </c>
      <c r="E29" s="392"/>
      <c r="F29" s="392"/>
      <c r="G29" s="392"/>
      <c r="H29" s="392"/>
      <c r="I29" s="371"/>
      <c r="J29" s="371"/>
      <c r="K29" s="371"/>
      <c r="L29" s="371"/>
      <c r="M29" s="397" t="s">
        <v>336</v>
      </c>
      <c r="N29" s="398" t="s">
        <v>453</v>
      </c>
      <c r="O29" s="409"/>
      <c r="P29" s="408"/>
      <c r="Q29" s="408"/>
      <c r="R29" s="397" t="s">
        <v>336</v>
      </c>
      <c r="S29" s="398" t="s">
        <v>454</v>
      </c>
      <c r="T29" s="409"/>
      <c r="U29" s="409"/>
      <c r="V29" s="408"/>
      <c r="W29" s="408"/>
      <c r="X29" s="397" t="s">
        <v>336</v>
      </c>
      <c r="Y29" s="416"/>
    </row>
    <row r="30" customFormat="false" ht="21" hidden="false" customHeight="true" outlineLevel="0" collapsed="false">
      <c r="B30" s="421"/>
      <c r="D30" s="392" t="s">
        <v>461</v>
      </c>
      <c r="E30" s="392"/>
      <c r="F30" s="392"/>
      <c r="G30" s="392"/>
      <c r="H30" s="392"/>
      <c r="I30" s="371"/>
      <c r="J30" s="371"/>
      <c r="K30" s="371"/>
      <c r="L30" s="371"/>
      <c r="M30" s="397" t="s">
        <v>336</v>
      </c>
      <c r="N30" s="398" t="s">
        <v>453</v>
      </c>
      <c r="O30" s="409"/>
      <c r="P30" s="408"/>
      <c r="Q30" s="408"/>
      <c r="R30" s="397" t="s">
        <v>336</v>
      </c>
      <c r="S30" s="398" t="s">
        <v>454</v>
      </c>
      <c r="T30" s="409"/>
      <c r="U30" s="409"/>
      <c r="V30" s="408"/>
      <c r="W30" s="408"/>
      <c r="X30" s="397" t="s">
        <v>336</v>
      </c>
      <c r="Y30" s="416"/>
    </row>
    <row r="31" customFormat="false" ht="21" hidden="false" customHeight="true" outlineLevel="0" collapsed="false">
      <c r="B31" s="421"/>
      <c r="D31" s="392" t="s">
        <v>462</v>
      </c>
      <c r="E31" s="392"/>
      <c r="F31" s="392"/>
      <c r="G31" s="392"/>
      <c r="H31" s="392"/>
      <c r="I31" s="371"/>
      <c r="J31" s="371"/>
      <c r="K31" s="371"/>
      <c r="L31" s="371"/>
      <c r="M31" s="397" t="s">
        <v>336</v>
      </c>
      <c r="N31" s="398" t="s">
        <v>453</v>
      </c>
      <c r="O31" s="409"/>
      <c r="P31" s="408"/>
      <c r="Q31" s="408"/>
      <c r="R31" s="397" t="s">
        <v>336</v>
      </c>
      <c r="S31" s="398" t="s">
        <v>454</v>
      </c>
      <c r="T31" s="409"/>
      <c r="U31" s="409"/>
      <c r="V31" s="408"/>
      <c r="W31" s="408"/>
      <c r="X31" s="397" t="s">
        <v>336</v>
      </c>
      <c r="Y31" s="416"/>
    </row>
    <row r="32" customFormat="false" ht="13.5" hidden="false" customHeight="true" outlineLevel="0" collapsed="false">
      <c r="B32" s="421"/>
      <c r="D32" s="303"/>
      <c r="E32" s="303"/>
      <c r="F32" s="303"/>
      <c r="G32" s="303"/>
      <c r="H32" s="303"/>
      <c r="I32" s="303"/>
      <c r="J32" s="303"/>
      <c r="K32" s="303"/>
      <c r="L32" s="303"/>
      <c r="M32" s="303"/>
      <c r="P32" s="303"/>
      <c r="Q32" s="303"/>
      <c r="R32" s="303"/>
      <c r="V32" s="303"/>
      <c r="W32" s="303"/>
      <c r="X32" s="303"/>
      <c r="Y32" s="416"/>
    </row>
    <row r="33" customFormat="false" ht="13.8" hidden="false" customHeight="false" outlineLevel="0" collapsed="false">
      <c r="B33" s="421"/>
      <c r="C33" s="304" t="s">
        <v>463</v>
      </c>
      <c r="Y33" s="416"/>
    </row>
    <row r="34" customFormat="false" ht="7.5" hidden="false" customHeight="true" outlineLevel="0" collapsed="false">
      <c r="B34" s="421"/>
      <c r="Y34" s="416"/>
    </row>
    <row r="35" customFormat="false" ht="35.25" hidden="false" customHeight="true" outlineLevel="0" collapsed="false">
      <c r="B35" s="421"/>
      <c r="D35" s="491"/>
      <c r="E35" s="491"/>
      <c r="F35" s="491"/>
      <c r="G35" s="491"/>
      <c r="H35" s="491"/>
      <c r="I35" s="491"/>
      <c r="J35" s="491"/>
      <c r="K35" s="491"/>
      <c r="L35" s="491"/>
      <c r="M35" s="491"/>
      <c r="N35" s="491"/>
      <c r="O35" s="491"/>
      <c r="P35" s="491"/>
      <c r="Q35" s="491"/>
      <c r="R35" s="491"/>
      <c r="S35" s="491"/>
      <c r="T35" s="491"/>
      <c r="U35" s="491"/>
      <c r="V35" s="491"/>
      <c r="W35" s="491"/>
      <c r="X35" s="491"/>
      <c r="Y35" s="416"/>
    </row>
    <row r="36" customFormat="false" ht="12" hidden="false" customHeight="true" outlineLevel="0" collapsed="false">
      <c r="B36" s="421"/>
      <c r="Y36" s="416"/>
    </row>
    <row r="37" customFormat="false" ht="13.8" hidden="false" customHeight="false" outlineLevel="0" collapsed="false">
      <c r="B37" s="421"/>
      <c r="C37" s="304" t="s">
        <v>464</v>
      </c>
      <c r="Y37" s="416"/>
    </row>
    <row r="38" customFormat="false" ht="6.75" hidden="false" customHeight="true" outlineLevel="0" collapsed="false">
      <c r="B38" s="421"/>
      <c r="D38" s="327"/>
      <c r="E38" s="327"/>
      <c r="F38" s="327"/>
      <c r="G38" s="327"/>
      <c r="H38" s="327"/>
      <c r="I38" s="327"/>
      <c r="J38" s="327"/>
      <c r="K38" s="327"/>
      <c r="L38" s="327"/>
      <c r="M38" s="327"/>
      <c r="N38" s="327"/>
      <c r="O38" s="327"/>
      <c r="P38" s="327"/>
      <c r="Q38" s="327"/>
      <c r="R38" s="327"/>
      <c r="S38" s="327"/>
      <c r="T38" s="327"/>
      <c r="U38" s="327"/>
      <c r="V38" s="327"/>
      <c r="W38" s="327"/>
      <c r="X38" s="327"/>
      <c r="Y38" s="416"/>
      <c r="AA38" s="492"/>
      <c r="AB38" s="492"/>
      <c r="AC38" s="327"/>
      <c r="AD38" s="327"/>
      <c r="AE38" s="327"/>
      <c r="AF38" s="327"/>
    </row>
    <row r="39" customFormat="false" ht="23.25" hidden="false" customHeight="true" outlineLevel="0" collapsed="false">
      <c r="B39" s="421"/>
      <c r="D39" s="464" t="n">
        <v>1</v>
      </c>
      <c r="E39" s="326"/>
      <c r="F39" s="326"/>
      <c r="G39" s="445" t="s">
        <v>465</v>
      </c>
      <c r="H39" s="438"/>
      <c r="I39" s="438"/>
      <c r="J39" s="445" t="s">
        <v>79</v>
      </c>
      <c r="K39" s="493"/>
      <c r="L39" s="493"/>
      <c r="M39" s="493"/>
      <c r="N39" s="464" t="n">
        <v>4</v>
      </c>
      <c r="O39" s="326"/>
      <c r="P39" s="326"/>
      <c r="Q39" s="445" t="s">
        <v>465</v>
      </c>
      <c r="R39" s="438"/>
      <c r="S39" s="438"/>
      <c r="T39" s="445" t="s">
        <v>79</v>
      </c>
      <c r="U39" s="445"/>
      <c r="V39" s="438"/>
      <c r="W39" s="438"/>
      <c r="X39" s="438"/>
      <c r="Y39" s="494"/>
      <c r="Z39" s="495"/>
    </row>
    <row r="40" customFormat="false" ht="23.25" hidden="false" customHeight="true" outlineLevel="0" collapsed="false">
      <c r="B40" s="421"/>
      <c r="D40" s="392" t="n">
        <v>2</v>
      </c>
      <c r="E40" s="371"/>
      <c r="F40" s="371"/>
      <c r="G40" s="372" t="s">
        <v>465</v>
      </c>
      <c r="H40" s="408"/>
      <c r="I40" s="408"/>
      <c r="J40" s="372" t="s">
        <v>79</v>
      </c>
      <c r="K40" s="397"/>
      <c r="L40" s="397"/>
      <c r="M40" s="397"/>
      <c r="N40" s="392" t="n">
        <v>5</v>
      </c>
      <c r="O40" s="371"/>
      <c r="P40" s="371"/>
      <c r="Q40" s="372" t="s">
        <v>465</v>
      </c>
      <c r="R40" s="408"/>
      <c r="S40" s="408"/>
      <c r="T40" s="372" t="s">
        <v>79</v>
      </c>
      <c r="U40" s="372"/>
      <c r="V40" s="397"/>
      <c r="W40" s="397"/>
      <c r="X40" s="397"/>
      <c r="Y40" s="416"/>
    </row>
    <row r="41" customFormat="false" ht="23.25" hidden="false" customHeight="true" outlineLevel="0" collapsed="false">
      <c r="B41" s="421"/>
      <c r="D41" s="392" t="n">
        <v>3</v>
      </c>
      <c r="E41" s="371"/>
      <c r="F41" s="371"/>
      <c r="G41" s="372" t="s">
        <v>465</v>
      </c>
      <c r="H41" s="408"/>
      <c r="I41" s="408"/>
      <c r="J41" s="372" t="s">
        <v>79</v>
      </c>
      <c r="K41" s="397"/>
      <c r="L41" s="397"/>
      <c r="M41" s="397"/>
      <c r="N41" s="392" t="n">
        <v>6</v>
      </c>
      <c r="O41" s="371"/>
      <c r="P41" s="371"/>
      <c r="Q41" s="372" t="s">
        <v>465</v>
      </c>
      <c r="R41" s="408"/>
      <c r="S41" s="408"/>
      <c r="T41" s="372" t="s">
        <v>79</v>
      </c>
      <c r="U41" s="372"/>
      <c r="V41" s="397"/>
      <c r="W41" s="397"/>
      <c r="X41" s="397"/>
      <c r="Y41" s="416"/>
    </row>
    <row r="42" customFormat="false" ht="13.8" hidden="false" customHeight="false" outlineLevel="0" collapsed="false">
      <c r="B42" s="436"/>
      <c r="C42" s="327"/>
      <c r="D42" s="327"/>
      <c r="E42" s="327"/>
      <c r="F42" s="327"/>
      <c r="G42" s="327"/>
      <c r="H42" s="327"/>
      <c r="I42" s="327"/>
      <c r="J42" s="327"/>
      <c r="K42" s="327"/>
      <c r="L42" s="327"/>
      <c r="M42" s="327"/>
      <c r="N42" s="327"/>
      <c r="O42" s="327"/>
      <c r="P42" s="327"/>
      <c r="Q42" s="327"/>
      <c r="R42" s="327"/>
      <c r="S42" s="327"/>
      <c r="T42" s="327"/>
      <c r="U42" s="327"/>
      <c r="V42" s="327"/>
      <c r="W42" s="327"/>
      <c r="X42" s="327"/>
      <c r="Y42" s="328"/>
    </row>
    <row r="43" customFormat="false" ht="13.8" hidden="false" customHeight="false" outlineLevel="0" collapsed="false"/>
    <row r="44" customFormat="false" ht="13.8" hidden="false" customHeight="false" outlineLevel="0" collapsed="false">
      <c r="B44" s="418"/>
      <c r="C44" s="412"/>
      <c r="D44" s="412"/>
      <c r="E44" s="412"/>
      <c r="F44" s="412"/>
      <c r="G44" s="412"/>
      <c r="H44" s="412"/>
      <c r="I44" s="412"/>
      <c r="J44" s="412"/>
      <c r="K44" s="412"/>
      <c r="L44" s="412"/>
      <c r="M44" s="412"/>
      <c r="N44" s="412"/>
      <c r="O44" s="412"/>
      <c r="P44" s="412"/>
      <c r="Q44" s="412"/>
      <c r="R44" s="412"/>
      <c r="S44" s="412"/>
      <c r="T44" s="415"/>
      <c r="U44" s="412"/>
      <c r="V44" s="412"/>
      <c r="W44" s="412"/>
      <c r="X44" s="412"/>
      <c r="Y44" s="415"/>
    </row>
    <row r="45" customFormat="false" ht="13.8" hidden="false" customHeight="false" outlineLevel="0" collapsed="false">
      <c r="B45" s="421" t="s">
        <v>466</v>
      </c>
      <c r="T45" s="416"/>
      <c r="V45" s="460" t="s">
        <v>329</v>
      </c>
      <c r="W45" s="460" t="s">
        <v>9</v>
      </c>
      <c r="X45" s="460" t="s">
        <v>330</v>
      </c>
      <c r="Y45" s="416"/>
    </row>
    <row r="46" customFormat="false" ht="13.8" hidden="false" customHeight="false" outlineLevel="0" collapsed="false">
      <c r="B46" s="421"/>
      <c r="D46" s="304" t="s">
        <v>467</v>
      </c>
      <c r="T46" s="416"/>
      <c r="V46" s="460"/>
      <c r="W46" s="460"/>
      <c r="X46" s="460"/>
      <c r="Y46" s="416"/>
    </row>
    <row r="47" customFormat="false" ht="14.25" hidden="false" customHeight="true" outlineLevel="0" collapsed="false">
      <c r="B47" s="421"/>
      <c r="T47" s="416"/>
      <c r="Y47" s="416"/>
    </row>
    <row r="48" customFormat="false" ht="17.25" hidden="false" customHeight="true" outlineLevel="0" collapsed="false">
      <c r="B48" s="421"/>
      <c r="C48" s="304" t="s">
        <v>468</v>
      </c>
      <c r="T48" s="416"/>
      <c r="V48" s="303" t="s">
        <v>8</v>
      </c>
      <c r="W48" s="303" t="s">
        <v>9</v>
      </c>
      <c r="X48" s="303" t="s">
        <v>8</v>
      </c>
      <c r="Y48" s="381"/>
      <c r="AB48" s="304" t="s">
        <v>469</v>
      </c>
    </row>
    <row r="49" customFormat="false" ht="13.8" hidden="false" customHeight="false" outlineLevel="0" collapsed="false">
      <c r="B49" s="421"/>
      <c r="D49" s="304" t="s">
        <v>470</v>
      </c>
      <c r="T49" s="416"/>
      <c r="V49" s="303"/>
      <c r="W49" s="303"/>
      <c r="X49" s="303"/>
      <c r="Y49" s="428"/>
    </row>
    <row r="50" customFormat="false" ht="13.8" hidden="false" customHeight="false" outlineLevel="0" collapsed="false">
      <c r="B50" s="421"/>
      <c r="T50" s="416"/>
      <c r="V50" s="303"/>
      <c r="W50" s="303"/>
      <c r="X50" s="303"/>
      <c r="Y50" s="428"/>
    </row>
    <row r="51" customFormat="false" ht="17.25" hidden="false" customHeight="true" outlineLevel="0" collapsed="false">
      <c r="B51" s="421"/>
      <c r="C51" s="304" t="s">
        <v>471</v>
      </c>
      <c r="T51" s="416"/>
      <c r="V51" s="303" t="s">
        <v>8</v>
      </c>
      <c r="W51" s="303" t="s">
        <v>9</v>
      </c>
      <c r="X51" s="303" t="s">
        <v>8</v>
      </c>
      <c r="Y51" s="381"/>
    </row>
    <row r="52" customFormat="false" ht="17.25" hidden="false" customHeight="true" outlineLevel="0" collapsed="false">
      <c r="B52" s="421"/>
      <c r="D52" s="304" t="s">
        <v>472</v>
      </c>
      <c r="T52" s="416"/>
      <c r="V52" s="303"/>
      <c r="W52" s="303"/>
      <c r="X52" s="303"/>
      <c r="Y52" s="381"/>
    </row>
    <row r="53" customFormat="false" ht="13.8" hidden="false" customHeight="false" outlineLevel="0" collapsed="false">
      <c r="B53" s="421"/>
      <c r="T53" s="416"/>
      <c r="V53" s="303"/>
      <c r="W53" s="303"/>
      <c r="X53" s="303"/>
      <c r="Y53" s="428"/>
    </row>
    <row r="54" customFormat="false" ht="17.25" hidden="false" customHeight="true" outlineLevel="0" collapsed="false">
      <c r="B54" s="421"/>
      <c r="C54" s="304" t="s">
        <v>473</v>
      </c>
      <c r="T54" s="416"/>
      <c r="V54" s="303" t="s">
        <v>8</v>
      </c>
      <c r="W54" s="303" t="s">
        <v>9</v>
      </c>
      <c r="X54" s="303" t="s">
        <v>8</v>
      </c>
      <c r="Y54" s="381"/>
    </row>
    <row r="55" customFormat="false" ht="17.25" hidden="false" customHeight="true" outlineLevel="0" collapsed="false">
      <c r="B55" s="421"/>
      <c r="D55" s="304" t="s">
        <v>474</v>
      </c>
      <c r="T55" s="416"/>
      <c r="V55" s="303"/>
      <c r="W55" s="303"/>
      <c r="X55" s="303"/>
      <c r="Y55" s="381"/>
    </row>
    <row r="56" customFormat="false" ht="13.5" hidden="false" customHeight="true" outlineLevel="0" collapsed="false">
      <c r="B56" s="421"/>
      <c r="T56" s="416"/>
      <c r="V56" s="380"/>
      <c r="W56" s="380"/>
      <c r="X56" s="380"/>
      <c r="Y56" s="381"/>
    </row>
    <row r="57" customFormat="false" ht="17.25" hidden="false" customHeight="true" outlineLevel="0" collapsed="false">
      <c r="B57" s="421"/>
      <c r="C57" s="434" t="s">
        <v>475</v>
      </c>
      <c r="T57" s="416"/>
      <c r="V57" s="303" t="s">
        <v>8</v>
      </c>
      <c r="W57" s="303" t="s">
        <v>9</v>
      </c>
      <c r="X57" s="303" t="s">
        <v>8</v>
      </c>
      <c r="Y57" s="381"/>
    </row>
    <row r="58" customFormat="false" ht="17.25" hidden="false" customHeight="true" outlineLevel="0" collapsed="false">
      <c r="B58" s="421"/>
      <c r="D58" s="304" t="s">
        <v>476</v>
      </c>
      <c r="T58" s="416"/>
      <c r="V58" s="303"/>
      <c r="W58" s="303"/>
      <c r="X58" s="303"/>
      <c r="Y58" s="381"/>
    </row>
    <row r="59" customFormat="false" ht="17.25" hidden="false" customHeight="true" outlineLevel="0" collapsed="false">
      <c r="B59" s="421"/>
      <c r="D59" s="304" t="s">
        <v>477</v>
      </c>
      <c r="T59" s="416"/>
      <c r="V59" s="303"/>
      <c r="W59" s="303"/>
      <c r="X59" s="303"/>
      <c r="Y59" s="381"/>
    </row>
    <row r="60" customFormat="false" ht="13.8" hidden="false" customHeight="false" outlineLevel="0" collapsed="false">
      <c r="B60" s="421"/>
      <c r="T60" s="416"/>
      <c r="V60" s="303"/>
      <c r="W60" s="303"/>
      <c r="X60" s="303"/>
      <c r="Y60" s="428"/>
    </row>
    <row r="61" customFormat="false" ht="17.25" hidden="false" customHeight="true" outlineLevel="0" collapsed="false">
      <c r="B61" s="421"/>
      <c r="C61" s="304" t="s">
        <v>478</v>
      </c>
      <c r="T61" s="416"/>
      <c r="V61" s="303" t="s">
        <v>8</v>
      </c>
      <c r="W61" s="303" t="s">
        <v>9</v>
      </c>
      <c r="X61" s="303" t="s">
        <v>8</v>
      </c>
      <c r="Y61" s="381"/>
    </row>
    <row r="62" customFormat="false" ht="7.5" hidden="false" customHeight="true" outlineLevel="0" collapsed="false">
      <c r="B62" s="436"/>
      <c r="C62" s="327"/>
      <c r="D62" s="327"/>
      <c r="E62" s="327"/>
      <c r="F62" s="327"/>
      <c r="G62" s="327"/>
      <c r="H62" s="327"/>
      <c r="I62" s="327"/>
      <c r="J62" s="327"/>
      <c r="K62" s="327"/>
      <c r="L62" s="327"/>
      <c r="M62" s="327"/>
      <c r="N62" s="327"/>
      <c r="O62" s="327"/>
      <c r="P62" s="327"/>
      <c r="Q62" s="327"/>
      <c r="R62" s="327"/>
      <c r="S62" s="327"/>
      <c r="T62" s="328"/>
      <c r="U62" s="327"/>
      <c r="V62" s="327"/>
      <c r="W62" s="327"/>
      <c r="X62" s="327"/>
      <c r="Y62" s="328"/>
    </row>
    <row r="63" customFormat="false" ht="13.8" hidden="false" customHeight="false" outlineLevel="0" collapsed="false"/>
    <row r="64" customFormat="false" ht="13.8" hidden="false" customHeight="false" outlineLevel="0" collapsed="false">
      <c r="B64" s="418"/>
      <c r="C64" s="412"/>
      <c r="D64" s="412"/>
      <c r="E64" s="412"/>
      <c r="F64" s="412"/>
      <c r="G64" s="412"/>
      <c r="H64" s="412"/>
      <c r="I64" s="412"/>
      <c r="J64" s="412"/>
      <c r="K64" s="412"/>
      <c r="L64" s="412"/>
      <c r="M64" s="412"/>
      <c r="N64" s="412"/>
      <c r="O64" s="412"/>
      <c r="P64" s="412"/>
      <c r="Q64" s="412"/>
      <c r="R64" s="412"/>
      <c r="S64" s="412"/>
      <c r="T64" s="412"/>
      <c r="U64" s="418"/>
      <c r="V64" s="412"/>
      <c r="W64" s="412"/>
      <c r="X64" s="412"/>
      <c r="Y64" s="415"/>
    </row>
    <row r="65" customFormat="false" ht="13.8" hidden="false" customHeight="false" outlineLevel="0" collapsed="false">
      <c r="B65" s="421" t="s">
        <v>479</v>
      </c>
      <c r="U65" s="421"/>
      <c r="V65" s="460" t="s">
        <v>329</v>
      </c>
      <c r="W65" s="460" t="s">
        <v>9</v>
      </c>
      <c r="X65" s="460" t="s">
        <v>330</v>
      </c>
      <c r="Y65" s="416"/>
    </row>
    <row r="66" customFormat="false" ht="13.8" hidden="false" customHeight="false" outlineLevel="0" collapsed="false">
      <c r="B66" s="421"/>
      <c r="D66" s="304" t="s">
        <v>480</v>
      </c>
      <c r="U66" s="421"/>
      <c r="Y66" s="416"/>
    </row>
    <row r="67" customFormat="false" ht="17.25" hidden="false" customHeight="true" outlineLevel="0" collapsed="false">
      <c r="B67" s="421"/>
      <c r="C67" s="304" t="s">
        <v>481</v>
      </c>
      <c r="U67" s="421"/>
      <c r="V67" s="303" t="s">
        <v>8</v>
      </c>
      <c r="W67" s="303" t="s">
        <v>9</v>
      </c>
      <c r="X67" s="303" t="s">
        <v>8</v>
      </c>
      <c r="Y67" s="381"/>
    </row>
    <row r="68" customFormat="false" ht="13.5" hidden="false" customHeight="true" outlineLevel="0" collapsed="false">
      <c r="B68" s="421"/>
      <c r="U68" s="421"/>
      <c r="V68" s="303"/>
      <c r="W68" s="303"/>
      <c r="X68" s="303"/>
      <c r="Y68" s="428"/>
    </row>
    <row r="69" customFormat="false" ht="17.25" hidden="false" customHeight="true" outlineLevel="0" collapsed="false">
      <c r="B69" s="421"/>
      <c r="C69" s="304" t="s">
        <v>482</v>
      </c>
      <c r="U69" s="421"/>
      <c r="V69" s="303" t="s">
        <v>8</v>
      </c>
      <c r="W69" s="303" t="s">
        <v>9</v>
      </c>
      <c r="X69" s="303" t="s">
        <v>8</v>
      </c>
      <c r="Y69" s="381"/>
    </row>
    <row r="70" customFormat="false" ht="13.5" hidden="false" customHeight="true" outlineLevel="0" collapsed="false">
      <c r="B70" s="421"/>
      <c r="U70" s="421"/>
      <c r="V70" s="303"/>
      <c r="W70" s="303"/>
      <c r="X70" s="303"/>
      <c r="Y70" s="428"/>
    </row>
    <row r="71" customFormat="false" ht="17.25" hidden="false" customHeight="true" outlineLevel="0" collapsed="false">
      <c r="A71" s="380"/>
      <c r="B71" s="421"/>
      <c r="C71" s="304" t="s">
        <v>483</v>
      </c>
      <c r="U71" s="421"/>
      <c r="V71" s="303" t="s">
        <v>8</v>
      </c>
      <c r="W71" s="303" t="s">
        <v>9</v>
      </c>
      <c r="X71" s="303" t="s">
        <v>8</v>
      </c>
      <c r="Y71" s="381"/>
    </row>
    <row r="72" customFormat="false" ht="13.5" hidden="false" customHeight="true" outlineLevel="0" collapsed="false">
      <c r="B72" s="421"/>
      <c r="U72" s="421"/>
      <c r="V72" s="380"/>
      <c r="W72" s="380"/>
      <c r="X72" s="380"/>
      <c r="Y72" s="381"/>
    </row>
    <row r="73" customFormat="false" ht="13.8" hidden="false" customHeight="false" outlineLevel="0" collapsed="false">
      <c r="B73" s="421"/>
      <c r="C73" s="304" t="s">
        <v>484</v>
      </c>
      <c r="U73" s="421"/>
      <c r="V73" s="303" t="s">
        <v>8</v>
      </c>
      <c r="W73" s="303" t="s">
        <v>9</v>
      </c>
      <c r="X73" s="303" t="s">
        <v>8</v>
      </c>
      <c r="Y73" s="381"/>
    </row>
    <row r="74" customFormat="false" ht="13.5" hidden="false" customHeight="true" outlineLevel="0" collapsed="false">
      <c r="B74" s="421"/>
      <c r="U74" s="421"/>
      <c r="Y74" s="416"/>
    </row>
    <row r="75" customFormat="false" ht="13.8" hidden="false" customHeight="false" outlineLevel="0" collapsed="false">
      <c r="B75" s="421"/>
      <c r="C75" s="304" t="s">
        <v>485</v>
      </c>
      <c r="U75" s="421"/>
      <c r="V75" s="303" t="s">
        <v>8</v>
      </c>
      <c r="W75" s="303" t="s">
        <v>9</v>
      </c>
      <c r="X75" s="303" t="s">
        <v>8</v>
      </c>
      <c r="Y75" s="381"/>
    </row>
    <row r="76" customFormat="false" ht="13.8" hidden="false" customHeight="false" outlineLevel="0" collapsed="false">
      <c r="B76" s="421"/>
      <c r="U76" s="421"/>
      <c r="Y76" s="416"/>
    </row>
    <row r="77" customFormat="false" ht="16.5" hidden="false" customHeight="true" outlineLevel="0" collapsed="false">
      <c r="B77" s="421"/>
      <c r="C77" s="304" t="s">
        <v>486</v>
      </c>
      <c r="U77" s="421"/>
      <c r="V77" s="303" t="s">
        <v>8</v>
      </c>
      <c r="W77" s="303" t="s">
        <v>9</v>
      </c>
      <c r="X77" s="303" t="s">
        <v>8</v>
      </c>
      <c r="Y77" s="381"/>
    </row>
    <row r="78" customFormat="false" ht="5.25" hidden="false" customHeight="true" outlineLevel="0" collapsed="false">
      <c r="B78" s="436"/>
      <c r="C78" s="327"/>
      <c r="D78" s="327"/>
      <c r="E78" s="327"/>
      <c r="F78" s="327"/>
      <c r="G78" s="327"/>
      <c r="H78" s="327"/>
      <c r="I78" s="327"/>
      <c r="J78" s="327"/>
      <c r="K78" s="327"/>
      <c r="L78" s="327"/>
      <c r="M78" s="327"/>
      <c r="N78" s="327"/>
      <c r="O78" s="327"/>
      <c r="P78" s="327"/>
      <c r="Q78" s="327"/>
      <c r="R78" s="327"/>
      <c r="S78" s="327"/>
      <c r="T78" s="327"/>
      <c r="U78" s="436"/>
      <c r="V78" s="327"/>
      <c r="W78" s="327"/>
      <c r="X78" s="327"/>
      <c r="Y78" s="328"/>
    </row>
    <row r="79" customFormat="false" ht="13.8" hidden="false" customHeight="false" outlineLevel="0" collapsed="false"/>
    <row r="80" customFormat="false" ht="13.8" hidden="false" customHeight="false" outlineLevel="0" collapsed="false">
      <c r="B80" s="304" t="s">
        <v>487</v>
      </c>
    </row>
    <row r="81" customFormat="false" ht="13.8" hidden="false" customHeight="false" outlineLevel="0" collapsed="false">
      <c r="B81" s="304" t="s">
        <v>488</v>
      </c>
    </row>
    <row r="82" customFormat="false" ht="13.5" hidden="false" customHeight="true" outlineLevel="0" collapsed="false">
      <c r="B82" s="304" t="s">
        <v>489</v>
      </c>
    </row>
    <row r="83" customFormat="false" ht="13.8" hidden="false" customHeight="false" outlineLevel="0" collapsed="false"/>
    <row r="84" customFormat="false" ht="13.8" hidden="false" customHeight="false" outlineLevel="0" collapsed="false">
      <c r="B84" s="304" t="s">
        <v>439</v>
      </c>
    </row>
    <row r="85" customFormat="false" ht="13.8" hidden="false" customHeight="false" outlineLevel="0" collapsed="false"/>
    <row r="86" customFormat="false" ht="13.8" hidden="false" customHeight="false" outlineLevel="0" collapsed="false">
      <c r="B86" s="369" t="s">
        <v>490</v>
      </c>
      <c r="C86" s="369"/>
      <c r="D86" s="369"/>
      <c r="E86" s="369"/>
      <c r="F86" s="369"/>
      <c r="G86" s="369"/>
      <c r="H86" s="369"/>
      <c r="I86" s="369"/>
      <c r="J86" s="369"/>
      <c r="K86" s="369"/>
      <c r="L86" s="369"/>
      <c r="M86" s="369"/>
      <c r="N86" s="369"/>
      <c r="O86" s="369"/>
      <c r="P86" s="369"/>
      <c r="Q86" s="369"/>
      <c r="R86" s="369"/>
      <c r="S86" s="369"/>
      <c r="T86" s="369"/>
      <c r="U86" s="369"/>
      <c r="V86" s="369"/>
      <c r="W86" s="369"/>
      <c r="X86" s="369"/>
      <c r="Y86" s="369"/>
    </row>
    <row r="87" customFormat="false" ht="13.8" hidden="false" customHeight="false" outlineLevel="0" collapsed="false"/>
    <row r="88" customFormat="false" ht="23.25" hidden="false" customHeight="true" outlineLevel="0" collapsed="false">
      <c r="B88" s="392" t="s">
        <v>316</v>
      </c>
      <c r="C88" s="392"/>
      <c r="D88" s="392"/>
      <c r="E88" s="392"/>
      <c r="F88" s="392"/>
      <c r="G88" s="375"/>
      <c r="H88" s="375"/>
      <c r="I88" s="375"/>
      <c r="J88" s="375"/>
      <c r="K88" s="375"/>
      <c r="L88" s="375"/>
      <c r="M88" s="375"/>
      <c r="N88" s="375"/>
      <c r="O88" s="375"/>
      <c r="P88" s="375"/>
      <c r="Q88" s="375"/>
      <c r="R88" s="375"/>
      <c r="S88" s="375"/>
      <c r="T88" s="375"/>
      <c r="U88" s="375"/>
      <c r="V88" s="375"/>
      <c r="W88" s="375"/>
      <c r="X88" s="375"/>
      <c r="Y88" s="375"/>
    </row>
    <row r="89" customFormat="false" ht="23.25" hidden="false" customHeight="true" outlineLevel="0" collapsed="false">
      <c r="B89" s="392" t="s">
        <v>317</v>
      </c>
      <c r="C89" s="392"/>
      <c r="D89" s="392"/>
      <c r="E89" s="392"/>
      <c r="F89" s="392"/>
      <c r="G89" s="371" t="s">
        <v>8</v>
      </c>
      <c r="H89" s="372" t="s">
        <v>290</v>
      </c>
      <c r="I89" s="372"/>
      <c r="J89" s="372"/>
      <c r="K89" s="372"/>
      <c r="L89" s="303" t="s">
        <v>8</v>
      </c>
      <c r="M89" s="372" t="s">
        <v>291</v>
      </c>
      <c r="N89" s="372"/>
      <c r="O89" s="372"/>
      <c r="P89" s="372"/>
      <c r="Q89" s="303" t="s">
        <v>8</v>
      </c>
      <c r="R89" s="372" t="s">
        <v>292</v>
      </c>
      <c r="S89" s="372"/>
      <c r="T89" s="372"/>
      <c r="U89" s="372"/>
      <c r="V89" s="372"/>
      <c r="W89" s="409"/>
      <c r="X89" s="409"/>
      <c r="Y89" s="410"/>
    </row>
    <row r="90" customFormat="false" ht="19.5" hidden="false" customHeight="true" outlineLevel="0" collapsed="false">
      <c r="B90" s="392" t="s">
        <v>17</v>
      </c>
      <c r="C90" s="392"/>
      <c r="D90" s="392"/>
      <c r="E90" s="392"/>
      <c r="F90" s="392"/>
      <c r="G90" s="413" t="s">
        <v>8</v>
      </c>
      <c r="H90" s="412" t="s">
        <v>441</v>
      </c>
      <c r="I90" s="484"/>
      <c r="J90" s="484"/>
      <c r="K90" s="484"/>
      <c r="L90" s="484"/>
      <c r="M90" s="484"/>
      <c r="N90" s="484"/>
      <c r="O90" s="484"/>
      <c r="P90" s="484"/>
      <c r="Q90" s="484"/>
      <c r="R90" s="484"/>
      <c r="S90" s="484"/>
      <c r="T90" s="484"/>
      <c r="U90" s="484"/>
      <c r="V90" s="484"/>
      <c r="W90" s="484"/>
      <c r="X90" s="484"/>
      <c r="Y90" s="485"/>
    </row>
    <row r="91" customFormat="false" ht="19.5" hidden="false" customHeight="true" outlineLevel="0" collapsed="false">
      <c r="B91" s="392"/>
      <c r="C91" s="392"/>
      <c r="D91" s="392"/>
      <c r="E91" s="392"/>
      <c r="F91" s="392"/>
      <c r="G91" s="303" t="s">
        <v>8</v>
      </c>
      <c r="H91" s="304" t="s">
        <v>442</v>
      </c>
      <c r="I91" s="434"/>
      <c r="J91" s="434"/>
      <c r="K91" s="434"/>
      <c r="L91" s="434"/>
      <c r="M91" s="434"/>
      <c r="N91" s="434"/>
      <c r="O91" s="434"/>
      <c r="P91" s="434"/>
      <c r="Q91" s="434"/>
      <c r="R91" s="434"/>
      <c r="S91" s="434"/>
      <c r="T91" s="434"/>
      <c r="U91" s="434"/>
      <c r="V91" s="434"/>
      <c r="W91" s="434"/>
      <c r="X91" s="434"/>
      <c r="Y91" s="486"/>
    </row>
    <row r="92" customFormat="false" ht="19.5" hidden="false" customHeight="true" outlineLevel="0" collapsed="false">
      <c r="B92" s="392"/>
      <c r="C92" s="392"/>
      <c r="D92" s="392"/>
      <c r="E92" s="392"/>
      <c r="F92" s="392"/>
      <c r="G92" s="438" t="s">
        <v>8</v>
      </c>
      <c r="H92" s="327" t="s">
        <v>443</v>
      </c>
      <c r="I92" s="487"/>
      <c r="J92" s="487"/>
      <c r="K92" s="487"/>
      <c r="L92" s="487"/>
      <c r="M92" s="487"/>
      <c r="N92" s="487"/>
      <c r="O92" s="487"/>
      <c r="P92" s="487"/>
      <c r="Q92" s="487"/>
      <c r="R92" s="487"/>
      <c r="S92" s="487"/>
      <c r="T92" s="487"/>
      <c r="U92" s="487"/>
      <c r="V92" s="487"/>
      <c r="W92" s="487"/>
      <c r="X92" s="487"/>
      <c r="Y92" s="488"/>
    </row>
    <row r="93" customFormat="false" ht="13.8" hidden="false" customHeight="false" outlineLevel="0" collapsed="false"/>
    <row r="94" customFormat="false" ht="13.8" hidden="false" customHeight="false" outlineLevel="0" collapsed="false">
      <c r="B94" s="418"/>
      <c r="C94" s="412"/>
      <c r="D94" s="412"/>
      <c r="E94" s="412"/>
      <c r="F94" s="412"/>
      <c r="G94" s="412"/>
      <c r="H94" s="412"/>
      <c r="I94" s="412"/>
      <c r="J94" s="412"/>
      <c r="K94" s="412"/>
      <c r="L94" s="412"/>
      <c r="M94" s="412"/>
      <c r="N94" s="412"/>
      <c r="O94" s="412"/>
      <c r="P94" s="412"/>
      <c r="Q94" s="412"/>
      <c r="R94" s="412"/>
      <c r="S94" s="412"/>
      <c r="T94" s="415"/>
      <c r="U94" s="412"/>
      <c r="V94" s="412"/>
      <c r="W94" s="412"/>
      <c r="X94" s="412"/>
      <c r="Y94" s="415"/>
    </row>
    <row r="95" customFormat="false" ht="13.8" hidden="false" customHeight="false" outlineLevel="0" collapsed="false">
      <c r="B95" s="421" t="s">
        <v>491</v>
      </c>
      <c r="T95" s="416"/>
      <c r="V95" s="460" t="s">
        <v>329</v>
      </c>
      <c r="W95" s="460" t="s">
        <v>9</v>
      </c>
      <c r="X95" s="460" t="s">
        <v>330</v>
      </c>
      <c r="Y95" s="416"/>
    </row>
    <row r="96" customFormat="false" ht="13.8" hidden="false" customHeight="false" outlineLevel="0" collapsed="false">
      <c r="B96" s="421"/>
      <c r="T96" s="416"/>
      <c r="Y96" s="416"/>
    </row>
    <row r="97" customFormat="false" ht="17.25" hidden="false" customHeight="true" outlineLevel="0" collapsed="false">
      <c r="B97" s="421"/>
      <c r="C97" s="304" t="s">
        <v>492</v>
      </c>
      <c r="T97" s="416"/>
      <c r="V97" s="303" t="s">
        <v>8</v>
      </c>
      <c r="W97" s="303" t="s">
        <v>9</v>
      </c>
      <c r="X97" s="303" t="s">
        <v>8</v>
      </c>
      <c r="Y97" s="381"/>
    </row>
    <row r="98" customFormat="false" ht="13.8" hidden="false" customHeight="false" outlineLevel="0" collapsed="false">
      <c r="B98" s="421"/>
      <c r="T98" s="416"/>
      <c r="V98" s="303"/>
      <c r="W98" s="303"/>
      <c r="X98" s="303"/>
      <c r="Y98" s="428"/>
    </row>
    <row r="99" customFormat="false" ht="17.25" hidden="false" customHeight="true" outlineLevel="0" collapsed="false">
      <c r="B99" s="421"/>
      <c r="C99" s="304" t="s">
        <v>493</v>
      </c>
      <c r="T99" s="416"/>
      <c r="V99" s="303" t="s">
        <v>8</v>
      </c>
      <c r="W99" s="303" t="s">
        <v>9</v>
      </c>
      <c r="X99" s="303" t="s">
        <v>8</v>
      </c>
      <c r="Y99" s="381"/>
    </row>
    <row r="100" customFormat="false" ht="13.8" hidden="false" customHeight="false" outlineLevel="0" collapsed="false">
      <c r="B100" s="421"/>
      <c r="T100" s="416"/>
      <c r="V100" s="303"/>
      <c r="W100" s="303"/>
      <c r="X100" s="303"/>
      <c r="Y100" s="428"/>
    </row>
    <row r="101" customFormat="false" ht="17.25" hidden="false" customHeight="true" outlineLevel="0" collapsed="false">
      <c r="B101" s="421"/>
      <c r="C101" s="304" t="s">
        <v>494</v>
      </c>
      <c r="T101" s="416"/>
      <c r="V101" s="303" t="s">
        <v>8</v>
      </c>
      <c r="W101" s="303" t="s">
        <v>9</v>
      </c>
      <c r="X101" s="303" t="s">
        <v>8</v>
      </c>
      <c r="Y101" s="381"/>
    </row>
    <row r="102" customFormat="false" ht="7.5" hidden="false" customHeight="true" outlineLevel="0" collapsed="false">
      <c r="B102" s="421"/>
      <c r="T102" s="416"/>
      <c r="V102" s="380"/>
      <c r="W102" s="380"/>
      <c r="X102" s="380"/>
      <c r="Y102" s="381"/>
    </row>
    <row r="103" customFormat="false" ht="13.8" hidden="false" customHeight="false" outlineLevel="0" collapsed="false">
      <c r="B103" s="421"/>
      <c r="C103" s="304" t="s">
        <v>495</v>
      </c>
      <c r="T103" s="416"/>
      <c r="V103" s="380"/>
      <c r="W103" s="380"/>
      <c r="X103" s="380"/>
      <c r="Y103" s="381"/>
    </row>
    <row r="104" customFormat="false" ht="13.8" hidden="false" customHeight="false" outlineLevel="0" collapsed="false">
      <c r="B104" s="436"/>
      <c r="C104" s="327"/>
      <c r="D104" s="327"/>
      <c r="E104" s="327"/>
      <c r="F104" s="327"/>
      <c r="G104" s="327"/>
      <c r="H104" s="327"/>
      <c r="I104" s="327"/>
      <c r="J104" s="327"/>
      <c r="K104" s="327"/>
      <c r="L104" s="327"/>
      <c r="M104" s="327"/>
      <c r="N104" s="327"/>
      <c r="O104" s="327"/>
      <c r="P104" s="327"/>
      <c r="Q104" s="327"/>
      <c r="R104" s="327"/>
      <c r="S104" s="327"/>
      <c r="T104" s="328"/>
      <c r="U104" s="327"/>
      <c r="V104" s="327"/>
      <c r="W104" s="327"/>
      <c r="X104" s="327"/>
      <c r="Y104" s="328"/>
    </row>
    <row r="105" customFormat="false" ht="13.8" hidden="false" customHeight="false" outlineLevel="0" collapsed="false"/>
    <row r="106" customFormat="false" ht="13.8" hidden="false" customHeight="false" outlineLevel="0" collapsed="false">
      <c r="B106" s="418"/>
      <c r="C106" s="412"/>
      <c r="D106" s="412"/>
      <c r="E106" s="412"/>
      <c r="F106" s="412"/>
      <c r="G106" s="412"/>
      <c r="H106" s="412"/>
      <c r="I106" s="412"/>
      <c r="J106" s="412"/>
      <c r="K106" s="412"/>
      <c r="L106" s="412"/>
      <c r="M106" s="412"/>
      <c r="N106" s="412"/>
      <c r="O106" s="412"/>
      <c r="P106" s="412"/>
      <c r="Q106" s="412"/>
      <c r="R106" s="412"/>
      <c r="S106" s="412"/>
      <c r="T106" s="415"/>
      <c r="U106" s="412"/>
      <c r="V106" s="412"/>
      <c r="W106" s="412"/>
      <c r="X106" s="412"/>
      <c r="Y106" s="415"/>
    </row>
    <row r="107" customFormat="false" ht="13.8" hidden="false" customHeight="false" outlineLevel="0" collapsed="false">
      <c r="B107" s="421" t="s">
        <v>496</v>
      </c>
      <c r="T107" s="416"/>
      <c r="V107" s="460" t="s">
        <v>329</v>
      </c>
      <c r="W107" s="460" t="s">
        <v>9</v>
      </c>
      <c r="X107" s="460" t="s">
        <v>330</v>
      </c>
      <c r="Y107" s="416"/>
    </row>
    <row r="108" customFormat="false" ht="13.8" hidden="false" customHeight="false" outlineLevel="0" collapsed="false">
      <c r="B108" s="421"/>
      <c r="T108" s="416"/>
      <c r="Y108" s="416"/>
    </row>
    <row r="109" customFormat="false" ht="17.25" hidden="false" customHeight="true" outlineLevel="0" collapsed="false">
      <c r="B109" s="421"/>
      <c r="C109" s="304" t="s">
        <v>492</v>
      </c>
      <c r="T109" s="416"/>
      <c r="V109" s="303" t="s">
        <v>8</v>
      </c>
      <c r="W109" s="303" t="s">
        <v>9</v>
      </c>
      <c r="X109" s="303" t="s">
        <v>8</v>
      </c>
      <c r="Y109" s="381"/>
    </row>
    <row r="110" customFormat="false" ht="13.8" hidden="false" customHeight="false" outlineLevel="0" collapsed="false">
      <c r="B110" s="421"/>
      <c r="T110" s="416"/>
      <c r="V110" s="303"/>
      <c r="W110" s="303"/>
      <c r="X110" s="303"/>
      <c r="Y110" s="428"/>
    </row>
    <row r="111" customFormat="false" ht="13.5" hidden="false" customHeight="true" outlineLevel="0" collapsed="false">
      <c r="B111" s="421"/>
      <c r="C111" s="304" t="s">
        <v>497</v>
      </c>
      <c r="T111" s="416"/>
      <c r="V111" s="303" t="s">
        <v>8</v>
      </c>
      <c r="W111" s="303" t="s">
        <v>9</v>
      </c>
      <c r="X111" s="303" t="s">
        <v>8</v>
      </c>
      <c r="Y111" s="381"/>
    </row>
    <row r="112" customFormat="false" ht="7.5" hidden="false" customHeight="true" outlineLevel="0" collapsed="false">
      <c r="B112" s="421"/>
      <c r="T112" s="416"/>
      <c r="V112" s="380"/>
      <c r="W112" s="380"/>
      <c r="X112" s="380"/>
      <c r="Y112" s="381"/>
    </row>
    <row r="113" customFormat="false" ht="17.25" hidden="false" customHeight="true" outlineLevel="0" collapsed="false">
      <c r="B113" s="421"/>
      <c r="C113" s="304" t="s">
        <v>498</v>
      </c>
      <c r="T113" s="416"/>
      <c r="V113" s="380"/>
      <c r="W113" s="380"/>
      <c r="X113" s="380"/>
      <c r="Y113" s="381"/>
    </row>
    <row r="114" customFormat="false" ht="13.8" hidden="false" customHeight="false" outlineLevel="0" collapsed="false">
      <c r="B114" s="436"/>
      <c r="C114" s="327"/>
      <c r="D114" s="327"/>
      <c r="E114" s="327"/>
      <c r="F114" s="327"/>
      <c r="G114" s="327"/>
      <c r="H114" s="327"/>
      <c r="I114" s="327"/>
      <c r="J114" s="327"/>
      <c r="K114" s="327"/>
      <c r="L114" s="327"/>
      <c r="M114" s="327"/>
      <c r="N114" s="327"/>
      <c r="O114" s="327"/>
      <c r="P114" s="327"/>
      <c r="Q114" s="327"/>
      <c r="R114" s="327"/>
      <c r="S114" s="327"/>
      <c r="T114" s="328"/>
      <c r="U114" s="327"/>
      <c r="V114" s="327"/>
      <c r="W114" s="327"/>
      <c r="X114" s="327"/>
      <c r="Y114" s="328"/>
    </row>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27"/>
      <c r="D122" s="327"/>
      <c r="E122" s="327"/>
      <c r="F122" s="327"/>
      <c r="G122" s="327"/>
    </row>
    <row r="123" customFormat="false" ht="13.8" hidden="false" customHeight="false" outlineLevel="0" collapsed="false">
      <c r="C123" s="412"/>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90:F92"/>
  </mergeCells>
  <dataValidations count="1">
    <dataValidation allowBlank="true" errorStyle="stop" operator="between" showDropDown="false" showErrorMessage="true" showInputMessage="true" sqref="G7:G8 L7 Q7 G9:G15 V48 X48 V51:V52 X51:X52 V54:V55 X54:X55 V57:V59 X57:X59 V61 X61 V67 X67 V69 X69 V71 X71 V73 X73 V75 X75 V77 X77 G89:G90 L89 Q89 G91:G92 V97 X97 V99 X99 V101 X101 V109 X109 V111 X111"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83"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6" activeCellId="0" sqref="G6"/>
    </sheetView>
  </sheetViews>
  <sheetFormatPr defaultColWidth="4.00390625" defaultRowHeight="12.75" customHeight="false" zeroHeight="false" outlineLevelRow="0" outlineLevelCol="0"/>
  <cols>
    <col collapsed="false" customWidth="true" hidden="false" outlineLevel="0" max="1" min="1" style="304" width="1.44"/>
    <col collapsed="false" customWidth="true" hidden="false" outlineLevel="0" max="2" min="2" style="304" width="1.11"/>
    <col collapsed="false" customWidth="true" hidden="false" outlineLevel="0" max="3" min="3" style="304" width="3.33"/>
    <col collapsed="false" customWidth="true" hidden="false" outlineLevel="0" max="4" min="4" style="304" width="3.22"/>
    <col collapsed="false" customWidth="false" hidden="false" outlineLevel="0" max="18" min="5" style="304" width="4"/>
    <col collapsed="false" customWidth="true" hidden="false" outlineLevel="0" max="19" min="19" style="304" width="6.33"/>
    <col collapsed="false" customWidth="true" hidden="false" outlineLevel="0" max="20" min="20" style="304" width="1.78"/>
    <col collapsed="false" customWidth="true" hidden="false" outlineLevel="0" max="21" min="21" style="304" width="2.33"/>
    <col collapsed="false" customWidth="false" hidden="false" outlineLevel="0" max="22" min="22" style="304" width="4"/>
    <col collapsed="false" customWidth="true" hidden="false" outlineLevel="0" max="23" min="23" style="304" width="2.22"/>
    <col collapsed="false" customWidth="false" hidden="false" outlineLevel="0" max="24" min="24" style="304" width="4"/>
    <col collapsed="false" customWidth="true" hidden="false" outlineLevel="0" max="25" min="25" style="304" width="2.33"/>
    <col collapsed="false" customWidth="true" hidden="false" outlineLevel="0" max="26" min="26" style="304" width="1.44"/>
    <col collapsed="false" customWidth="false" hidden="false" outlineLevel="0" max="16384" min="27" style="304" width="4"/>
  </cols>
  <sheetData>
    <row r="1" customFormat="false" ht="13.8" hidden="false" customHeight="false" outlineLevel="0" collapsed="false"/>
    <row r="2" customFormat="false" ht="13.8" hidden="false" customHeight="false" outlineLevel="0" collapsed="false">
      <c r="B2" s="304" t="s">
        <v>499</v>
      </c>
    </row>
    <row r="3" customFormat="false" ht="13.8" hidden="false" customHeight="false" outlineLevel="0" collapsed="false"/>
    <row r="4" customFormat="false" ht="13.8" hidden="false" customHeight="false" outlineLevel="0" collapsed="false">
      <c r="B4" s="369" t="s">
        <v>500</v>
      </c>
      <c r="C4" s="369"/>
      <c r="D4" s="369"/>
      <c r="E4" s="369"/>
      <c r="F4" s="369"/>
      <c r="G4" s="369"/>
      <c r="H4" s="369"/>
      <c r="I4" s="369"/>
      <c r="J4" s="369"/>
      <c r="K4" s="369"/>
      <c r="L4" s="369"/>
      <c r="M4" s="369"/>
      <c r="N4" s="369"/>
      <c r="O4" s="369"/>
      <c r="P4" s="369"/>
      <c r="Q4" s="369"/>
      <c r="R4" s="369"/>
      <c r="S4" s="369"/>
      <c r="T4" s="369"/>
      <c r="U4" s="369"/>
      <c r="V4" s="369"/>
      <c r="W4" s="369"/>
      <c r="X4" s="369"/>
      <c r="Y4" s="369"/>
    </row>
    <row r="5" customFormat="false" ht="13.8" hidden="false" customHeight="false" outlineLevel="0" collapsed="false"/>
    <row r="6" customFormat="false" ht="23.25" hidden="false" customHeight="true" outlineLevel="0" collapsed="false">
      <c r="B6" s="392" t="s">
        <v>316</v>
      </c>
      <c r="C6" s="392"/>
      <c r="D6" s="392"/>
      <c r="E6" s="392"/>
      <c r="F6" s="392"/>
      <c r="G6" s="375"/>
      <c r="H6" s="375"/>
      <c r="I6" s="375"/>
      <c r="J6" s="375"/>
      <c r="K6" s="375"/>
      <c r="L6" s="375"/>
      <c r="M6" s="375"/>
      <c r="N6" s="375"/>
      <c r="O6" s="375"/>
      <c r="P6" s="375"/>
      <c r="Q6" s="375"/>
      <c r="R6" s="375"/>
      <c r="S6" s="375"/>
      <c r="T6" s="375"/>
      <c r="U6" s="375"/>
      <c r="V6" s="375"/>
      <c r="W6" s="375"/>
      <c r="X6" s="375"/>
      <c r="Y6" s="375"/>
    </row>
    <row r="7" customFormat="false" ht="22.5" hidden="false" customHeight="true" outlineLevel="0" collapsed="false">
      <c r="B7" s="392" t="s">
        <v>317</v>
      </c>
      <c r="C7" s="392"/>
      <c r="D7" s="392"/>
      <c r="E7" s="392"/>
      <c r="F7" s="392"/>
      <c r="G7" s="408" t="s">
        <v>8</v>
      </c>
      <c r="H7" s="372" t="s">
        <v>290</v>
      </c>
      <c r="I7" s="372"/>
      <c r="J7" s="372"/>
      <c r="K7" s="372"/>
      <c r="L7" s="408" t="s">
        <v>8</v>
      </c>
      <c r="M7" s="372" t="s">
        <v>291</v>
      </c>
      <c r="N7" s="372"/>
      <c r="O7" s="372"/>
      <c r="P7" s="372"/>
      <c r="Q7" s="408" t="s">
        <v>8</v>
      </c>
      <c r="R7" s="372" t="s">
        <v>292</v>
      </c>
      <c r="S7" s="372"/>
      <c r="T7" s="372"/>
      <c r="U7" s="372"/>
      <c r="V7" s="372"/>
      <c r="W7" s="409"/>
      <c r="X7" s="409"/>
      <c r="Y7" s="410"/>
    </row>
    <row r="8" customFormat="false" ht="19.5" hidden="false" customHeight="true" outlineLevel="0" collapsed="false">
      <c r="B8" s="392" t="s">
        <v>17</v>
      </c>
      <c r="C8" s="392"/>
      <c r="D8" s="392"/>
      <c r="E8" s="392"/>
      <c r="F8" s="392"/>
      <c r="G8" s="303" t="s">
        <v>8</v>
      </c>
      <c r="H8" s="415" t="s">
        <v>501</v>
      </c>
      <c r="I8" s="415"/>
      <c r="J8" s="415"/>
      <c r="K8" s="415"/>
      <c r="L8" s="415"/>
      <c r="M8" s="415"/>
      <c r="N8" s="415"/>
      <c r="O8" s="415"/>
      <c r="P8" s="415"/>
      <c r="Q8" s="415"/>
      <c r="R8" s="415"/>
      <c r="S8" s="415"/>
      <c r="T8" s="415"/>
      <c r="U8" s="415"/>
      <c r="V8" s="415"/>
      <c r="W8" s="415"/>
      <c r="X8" s="415"/>
      <c r="Y8" s="415"/>
    </row>
    <row r="9" customFormat="false" ht="19.5" hidden="false" customHeight="true" outlineLevel="0" collapsed="false">
      <c r="B9" s="392"/>
      <c r="C9" s="392"/>
      <c r="D9" s="392"/>
      <c r="E9" s="392"/>
      <c r="F9" s="392"/>
      <c r="G9" s="303" t="s">
        <v>8</v>
      </c>
      <c r="H9" s="416" t="s">
        <v>502</v>
      </c>
      <c r="I9" s="416"/>
      <c r="J9" s="416"/>
      <c r="K9" s="416"/>
      <c r="L9" s="416"/>
      <c r="M9" s="416"/>
      <c r="N9" s="416"/>
      <c r="O9" s="416"/>
      <c r="P9" s="416"/>
      <c r="Q9" s="416"/>
      <c r="R9" s="416"/>
      <c r="S9" s="416"/>
      <c r="T9" s="416"/>
      <c r="U9" s="416"/>
      <c r="V9" s="416"/>
      <c r="W9" s="416"/>
      <c r="X9" s="416"/>
      <c r="Y9" s="416"/>
    </row>
    <row r="10" customFormat="false" ht="19.5" hidden="false" customHeight="true" outlineLevel="0" collapsed="false">
      <c r="B10" s="392"/>
      <c r="C10" s="392"/>
      <c r="D10" s="392"/>
      <c r="E10" s="392"/>
      <c r="F10" s="392"/>
      <c r="G10" s="326" t="s">
        <v>8</v>
      </c>
      <c r="H10" s="328" t="s">
        <v>503</v>
      </c>
      <c r="I10" s="328"/>
      <c r="J10" s="328"/>
      <c r="K10" s="328"/>
      <c r="L10" s="328"/>
      <c r="M10" s="328"/>
      <c r="N10" s="328"/>
      <c r="O10" s="328"/>
      <c r="P10" s="328"/>
      <c r="Q10" s="328"/>
      <c r="R10" s="328"/>
      <c r="S10" s="328"/>
      <c r="T10" s="328"/>
      <c r="U10" s="328"/>
      <c r="V10" s="328"/>
      <c r="W10" s="328"/>
      <c r="X10" s="328"/>
      <c r="Y10" s="328"/>
    </row>
    <row r="11" customFormat="false" ht="17.25" hidden="false" customHeight="true" outlineLevel="0" collapsed="false">
      <c r="B11" s="392" t="s">
        <v>326</v>
      </c>
      <c r="C11" s="392"/>
      <c r="D11" s="392"/>
      <c r="E11" s="392"/>
      <c r="F11" s="392"/>
      <c r="G11" s="420" t="s">
        <v>8</v>
      </c>
      <c r="H11" s="415" t="s">
        <v>504</v>
      </c>
      <c r="I11" s="415"/>
      <c r="J11" s="415"/>
      <c r="K11" s="415"/>
      <c r="L11" s="415"/>
      <c r="M11" s="415"/>
      <c r="N11" s="415"/>
      <c r="O11" s="415"/>
      <c r="P11" s="415"/>
      <c r="Q11" s="415"/>
      <c r="R11" s="415"/>
      <c r="S11" s="415"/>
      <c r="T11" s="415"/>
      <c r="U11" s="415"/>
      <c r="V11" s="415"/>
      <c r="W11" s="415"/>
      <c r="X11" s="415"/>
      <c r="Y11" s="415"/>
    </row>
    <row r="12" customFormat="false" ht="18.75" hidden="false" customHeight="true" outlineLevel="0" collapsed="false">
      <c r="B12" s="392"/>
      <c r="C12" s="392"/>
      <c r="D12" s="392"/>
      <c r="E12" s="392"/>
      <c r="F12" s="392"/>
      <c r="G12" s="326" t="s">
        <v>8</v>
      </c>
      <c r="H12" s="328" t="s">
        <v>505</v>
      </c>
      <c r="I12" s="328"/>
      <c r="J12" s="328"/>
      <c r="K12" s="328"/>
      <c r="L12" s="328"/>
      <c r="M12" s="328"/>
      <c r="N12" s="328"/>
      <c r="O12" s="328"/>
      <c r="P12" s="328"/>
      <c r="Q12" s="328"/>
      <c r="R12" s="328"/>
      <c r="S12" s="328"/>
      <c r="T12" s="328"/>
      <c r="U12" s="328"/>
      <c r="V12" s="328"/>
      <c r="W12" s="328"/>
      <c r="X12" s="328"/>
      <c r="Y12" s="328"/>
    </row>
    <row r="13" customFormat="false" ht="6" hidden="false" customHeight="true" outlineLevel="0" collapsed="false"/>
    <row r="14" customFormat="false" ht="13.8" hidden="false" customHeight="false" outlineLevel="0" collapsed="false">
      <c r="B14" s="304" t="s">
        <v>506</v>
      </c>
    </row>
    <row r="15" customFormat="false" ht="13.8" hidden="false" customHeight="false" outlineLevel="0" collapsed="false">
      <c r="B15" s="418"/>
      <c r="C15" s="412" t="s">
        <v>507</v>
      </c>
      <c r="D15" s="412"/>
      <c r="E15" s="412"/>
      <c r="F15" s="412"/>
      <c r="G15" s="412"/>
      <c r="H15" s="412"/>
      <c r="I15" s="412"/>
      <c r="J15" s="412"/>
      <c r="K15" s="412"/>
      <c r="L15" s="412"/>
      <c r="M15" s="412"/>
      <c r="N15" s="412"/>
      <c r="O15" s="412"/>
      <c r="P15" s="412"/>
      <c r="Q15" s="412"/>
      <c r="R15" s="412"/>
      <c r="S15" s="412"/>
      <c r="T15" s="415"/>
      <c r="U15" s="418"/>
      <c r="V15" s="451" t="s">
        <v>329</v>
      </c>
      <c r="W15" s="451" t="s">
        <v>9</v>
      </c>
      <c r="X15" s="451" t="s">
        <v>330</v>
      </c>
      <c r="Y15" s="415"/>
    </row>
    <row r="16" customFormat="false" ht="6.75" hidden="false" customHeight="true" outlineLevel="0" collapsed="false">
      <c r="B16" s="421"/>
      <c r="C16" s="327"/>
      <c r="D16" s="327"/>
      <c r="E16" s="327"/>
      <c r="F16" s="327"/>
      <c r="G16" s="327"/>
      <c r="H16" s="327"/>
      <c r="I16" s="327"/>
      <c r="J16" s="327"/>
      <c r="K16" s="327"/>
      <c r="L16" s="327"/>
      <c r="M16" s="327"/>
      <c r="N16" s="327"/>
      <c r="O16" s="327"/>
      <c r="P16" s="327"/>
      <c r="Q16" s="327"/>
      <c r="R16" s="327"/>
      <c r="S16" s="327"/>
      <c r="T16" s="416"/>
      <c r="U16" s="421"/>
      <c r="V16" s="460"/>
      <c r="W16" s="460"/>
      <c r="X16" s="460"/>
      <c r="Y16" s="416"/>
    </row>
    <row r="17" customFormat="false" ht="38.25" hidden="false" customHeight="true" outlineLevel="0" collapsed="false">
      <c r="B17" s="421"/>
      <c r="C17" s="496" t="s">
        <v>508</v>
      </c>
      <c r="D17" s="497" t="s">
        <v>509</v>
      </c>
      <c r="E17" s="497"/>
      <c r="F17" s="497"/>
      <c r="G17" s="497"/>
      <c r="H17" s="497"/>
      <c r="I17" s="497"/>
      <c r="J17" s="497"/>
      <c r="K17" s="497"/>
      <c r="L17" s="497"/>
      <c r="M17" s="497"/>
      <c r="N17" s="497"/>
      <c r="O17" s="497"/>
      <c r="P17" s="497"/>
      <c r="Q17" s="497"/>
      <c r="R17" s="497"/>
      <c r="S17" s="497"/>
      <c r="T17" s="416"/>
      <c r="U17" s="421"/>
      <c r="V17" s="303" t="s">
        <v>8</v>
      </c>
      <c r="W17" s="303" t="s">
        <v>9</v>
      </c>
      <c r="X17" s="303" t="s">
        <v>8</v>
      </c>
      <c r="Y17" s="381"/>
    </row>
    <row r="18" customFormat="false" ht="35.25" hidden="false" customHeight="true" outlineLevel="0" collapsed="false">
      <c r="B18" s="421"/>
      <c r="C18" s="496" t="s">
        <v>414</v>
      </c>
      <c r="D18" s="497" t="s">
        <v>510</v>
      </c>
      <c r="E18" s="497"/>
      <c r="F18" s="497"/>
      <c r="G18" s="497"/>
      <c r="H18" s="497"/>
      <c r="I18" s="497"/>
      <c r="J18" s="497"/>
      <c r="K18" s="497"/>
      <c r="L18" s="497"/>
      <c r="M18" s="497"/>
      <c r="N18" s="497"/>
      <c r="O18" s="497"/>
      <c r="P18" s="497"/>
      <c r="Q18" s="497"/>
      <c r="R18" s="497"/>
      <c r="S18" s="497"/>
      <c r="T18" s="416"/>
      <c r="U18" s="421"/>
      <c r="V18" s="303" t="s">
        <v>8</v>
      </c>
      <c r="W18" s="303" t="s">
        <v>9</v>
      </c>
      <c r="X18" s="303" t="s">
        <v>8</v>
      </c>
      <c r="Y18" s="381"/>
    </row>
    <row r="19" customFormat="false" ht="30.75" hidden="false" customHeight="true" outlineLevel="0" collapsed="false">
      <c r="B19" s="421"/>
      <c r="C19" s="496" t="s">
        <v>418</v>
      </c>
      <c r="D19" s="498" t="s">
        <v>511</v>
      </c>
      <c r="E19" s="498"/>
      <c r="F19" s="498"/>
      <c r="G19" s="498"/>
      <c r="H19" s="498"/>
      <c r="I19" s="498"/>
      <c r="J19" s="498"/>
      <c r="K19" s="498"/>
      <c r="L19" s="498"/>
      <c r="M19" s="498"/>
      <c r="N19" s="498"/>
      <c r="O19" s="498"/>
      <c r="P19" s="498"/>
      <c r="Q19" s="498"/>
      <c r="R19" s="498"/>
      <c r="S19" s="498"/>
      <c r="T19" s="416"/>
      <c r="U19" s="421"/>
      <c r="V19" s="303" t="s">
        <v>8</v>
      </c>
      <c r="W19" s="303" t="s">
        <v>9</v>
      </c>
      <c r="X19" s="303" t="s">
        <v>8</v>
      </c>
      <c r="Y19" s="381"/>
    </row>
    <row r="20" customFormat="false" ht="25.5" hidden="false" customHeight="true" outlineLevel="0" collapsed="false">
      <c r="B20" s="421"/>
      <c r="C20" s="496" t="s">
        <v>512</v>
      </c>
      <c r="D20" s="497" t="s">
        <v>513</v>
      </c>
      <c r="E20" s="497"/>
      <c r="F20" s="497"/>
      <c r="G20" s="497"/>
      <c r="H20" s="497"/>
      <c r="I20" s="497"/>
      <c r="J20" s="497"/>
      <c r="K20" s="497"/>
      <c r="L20" s="497"/>
      <c r="M20" s="497"/>
      <c r="N20" s="497"/>
      <c r="O20" s="497"/>
      <c r="P20" s="497"/>
      <c r="Q20" s="497"/>
      <c r="R20" s="497"/>
      <c r="S20" s="497"/>
      <c r="T20" s="416"/>
      <c r="U20" s="421"/>
      <c r="V20" s="303" t="s">
        <v>8</v>
      </c>
      <c r="W20" s="303" t="s">
        <v>9</v>
      </c>
      <c r="X20" s="303" t="s">
        <v>8</v>
      </c>
      <c r="Y20" s="381"/>
    </row>
    <row r="21" customFormat="false" ht="27.75" hidden="false" customHeight="true" outlineLevel="0" collapsed="false">
      <c r="B21" s="421"/>
      <c r="C21" s="496" t="s">
        <v>514</v>
      </c>
      <c r="D21" s="499" t="s">
        <v>515</v>
      </c>
      <c r="E21" s="499"/>
      <c r="F21" s="497" t="s">
        <v>516</v>
      </c>
      <c r="G21" s="497"/>
      <c r="H21" s="497"/>
      <c r="I21" s="497"/>
      <c r="J21" s="497"/>
      <c r="K21" s="497"/>
      <c r="L21" s="497"/>
      <c r="M21" s="497"/>
      <c r="N21" s="497"/>
      <c r="O21" s="497"/>
      <c r="P21" s="497"/>
      <c r="Q21" s="497"/>
      <c r="R21" s="497"/>
      <c r="S21" s="497"/>
      <c r="T21" s="416"/>
      <c r="U21" s="421"/>
      <c r="V21" s="303" t="s">
        <v>8</v>
      </c>
      <c r="W21" s="303" t="s">
        <v>9</v>
      </c>
      <c r="X21" s="303" t="s">
        <v>8</v>
      </c>
      <c r="Y21" s="381"/>
    </row>
    <row r="22" customFormat="false" ht="27.75" hidden="false" customHeight="true" outlineLevel="0" collapsed="false">
      <c r="B22" s="421"/>
      <c r="C22" s="496"/>
      <c r="D22" s="499"/>
      <c r="E22" s="499"/>
      <c r="F22" s="497" t="s">
        <v>517</v>
      </c>
      <c r="G22" s="497"/>
      <c r="H22" s="497"/>
      <c r="I22" s="497"/>
      <c r="J22" s="497"/>
      <c r="K22" s="497"/>
      <c r="L22" s="497"/>
      <c r="M22" s="497"/>
      <c r="N22" s="497"/>
      <c r="O22" s="497"/>
      <c r="P22" s="497"/>
      <c r="Q22" s="497"/>
      <c r="R22" s="497"/>
      <c r="S22" s="497"/>
      <c r="T22" s="416"/>
      <c r="U22" s="421"/>
      <c r="V22" s="303"/>
      <c r="W22" s="303"/>
      <c r="X22" s="303"/>
      <c r="Y22" s="381"/>
    </row>
    <row r="23" customFormat="false" ht="27" hidden="false" customHeight="true" outlineLevel="0" collapsed="false">
      <c r="B23" s="421"/>
      <c r="C23" s="496"/>
      <c r="D23" s="499"/>
      <c r="E23" s="499"/>
      <c r="F23" s="497" t="s">
        <v>518</v>
      </c>
      <c r="G23" s="497"/>
      <c r="H23" s="497"/>
      <c r="I23" s="497"/>
      <c r="J23" s="497"/>
      <c r="K23" s="497"/>
      <c r="L23" s="497"/>
      <c r="M23" s="497"/>
      <c r="N23" s="497"/>
      <c r="O23" s="497"/>
      <c r="P23" s="497"/>
      <c r="Q23" s="497"/>
      <c r="R23" s="497"/>
      <c r="S23" s="497"/>
      <c r="T23" s="416"/>
      <c r="U23" s="421"/>
      <c r="V23" s="303"/>
      <c r="W23" s="303"/>
      <c r="X23" s="303"/>
      <c r="Y23" s="381"/>
    </row>
    <row r="24" customFormat="false" ht="27.75" hidden="false" customHeight="true" outlineLevel="0" collapsed="false">
      <c r="B24" s="421"/>
      <c r="C24" s="496"/>
      <c r="D24" s="499"/>
      <c r="E24" s="499"/>
      <c r="F24" s="497" t="s">
        <v>519</v>
      </c>
      <c r="G24" s="497"/>
      <c r="H24" s="497"/>
      <c r="I24" s="497"/>
      <c r="J24" s="497"/>
      <c r="K24" s="497"/>
      <c r="L24" s="497"/>
      <c r="M24" s="497"/>
      <c r="N24" s="497"/>
      <c r="O24" s="497"/>
      <c r="P24" s="497"/>
      <c r="Q24" s="497"/>
      <c r="R24" s="497"/>
      <c r="S24" s="497"/>
      <c r="T24" s="416"/>
      <c r="U24" s="421"/>
      <c r="V24" s="303"/>
      <c r="W24" s="303"/>
      <c r="X24" s="303"/>
      <c r="Y24" s="381"/>
    </row>
    <row r="25" customFormat="false" ht="6" hidden="false" customHeight="true" outlineLevel="0" collapsed="false">
      <c r="B25" s="421"/>
      <c r="C25" s="500"/>
      <c r="D25" s="303"/>
      <c r="E25" s="500"/>
      <c r="G25" s="500"/>
      <c r="H25" s="500"/>
      <c r="I25" s="500"/>
      <c r="J25" s="500"/>
      <c r="K25" s="500"/>
      <c r="L25" s="500"/>
      <c r="M25" s="500"/>
      <c r="N25" s="500"/>
      <c r="O25" s="500"/>
      <c r="P25" s="500"/>
      <c r="Q25" s="500"/>
      <c r="R25" s="500"/>
      <c r="S25" s="500"/>
      <c r="T25" s="416"/>
      <c r="U25" s="421"/>
      <c r="V25" s="429"/>
      <c r="W25" s="303"/>
      <c r="X25" s="429"/>
      <c r="Y25" s="381"/>
    </row>
    <row r="26" customFormat="false" ht="13.8" hidden="false" customHeight="false" outlineLevel="0" collapsed="false">
      <c r="B26" s="421"/>
      <c r="C26" s="304" t="s">
        <v>520</v>
      </c>
      <c r="T26" s="416"/>
      <c r="U26" s="421"/>
      <c r="Y26" s="416"/>
    </row>
    <row r="27" customFormat="false" ht="5.25" hidden="false" customHeight="true" outlineLevel="0" collapsed="false">
      <c r="B27" s="421"/>
      <c r="T27" s="416"/>
      <c r="U27" s="421"/>
      <c r="Y27" s="416"/>
    </row>
    <row r="28" customFormat="false" ht="35.25" hidden="false" customHeight="true" outlineLevel="0" collapsed="false">
      <c r="B28" s="421"/>
      <c r="C28" s="496" t="s">
        <v>508</v>
      </c>
      <c r="D28" s="497" t="s">
        <v>521</v>
      </c>
      <c r="E28" s="497"/>
      <c r="F28" s="497"/>
      <c r="G28" s="497"/>
      <c r="H28" s="497"/>
      <c r="I28" s="497"/>
      <c r="J28" s="497"/>
      <c r="K28" s="497"/>
      <c r="L28" s="497"/>
      <c r="M28" s="497"/>
      <c r="N28" s="497"/>
      <c r="O28" s="497"/>
      <c r="P28" s="497"/>
      <c r="Q28" s="497"/>
      <c r="R28" s="497"/>
      <c r="S28" s="497"/>
      <c r="T28" s="416"/>
      <c r="U28" s="421"/>
      <c r="V28" s="303" t="s">
        <v>8</v>
      </c>
      <c r="W28" s="303" t="s">
        <v>9</v>
      </c>
      <c r="X28" s="303" t="s">
        <v>8</v>
      </c>
      <c r="Y28" s="381"/>
    </row>
    <row r="29" customFormat="false" ht="25.5" hidden="false" customHeight="true" outlineLevel="0" collapsed="false">
      <c r="B29" s="421"/>
      <c r="C29" s="496" t="s">
        <v>414</v>
      </c>
      <c r="D29" s="497" t="s">
        <v>522</v>
      </c>
      <c r="E29" s="497"/>
      <c r="F29" s="497"/>
      <c r="G29" s="497"/>
      <c r="H29" s="497"/>
      <c r="I29" s="497"/>
      <c r="J29" s="497"/>
      <c r="K29" s="497"/>
      <c r="L29" s="497"/>
      <c r="M29" s="497"/>
      <c r="N29" s="497"/>
      <c r="O29" s="497"/>
      <c r="P29" s="497"/>
      <c r="Q29" s="497"/>
      <c r="R29" s="497"/>
      <c r="S29" s="497"/>
      <c r="T29" s="416"/>
      <c r="U29" s="421"/>
      <c r="V29" s="303" t="s">
        <v>8</v>
      </c>
      <c r="W29" s="303" t="s">
        <v>9</v>
      </c>
      <c r="X29" s="303" t="s">
        <v>8</v>
      </c>
      <c r="Y29" s="381"/>
    </row>
    <row r="30" customFormat="false" ht="22.5" hidden="false" customHeight="true" outlineLevel="0" collapsed="false">
      <c r="B30" s="421"/>
      <c r="C30" s="496" t="s">
        <v>418</v>
      </c>
      <c r="D30" s="498" t="s">
        <v>511</v>
      </c>
      <c r="E30" s="498"/>
      <c r="F30" s="498"/>
      <c r="G30" s="498"/>
      <c r="H30" s="498"/>
      <c r="I30" s="498"/>
      <c r="J30" s="498"/>
      <c r="K30" s="498"/>
      <c r="L30" s="498"/>
      <c r="M30" s="498"/>
      <c r="N30" s="498"/>
      <c r="O30" s="498"/>
      <c r="P30" s="498"/>
      <c r="Q30" s="498"/>
      <c r="R30" s="498"/>
      <c r="S30" s="498"/>
      <c r="T30" s="416"/>
      <c r="U30" s="421"/>
      <c r="V30" s="303" t="s">
        <v>8</v>
      </c>
      <c r="W30" s="303" t="s">
        <v>9</v>
      </c>
      <c r="X30" s="303" t="s">
        <v>8</v>
      </c>
      <c r="Y30" s="381"/>
    </row>
    <row r="31" customFormat="false" ht="24" hidden="false" customHeight="true" outlineLevel="0" collapsed="false">
      <c r="B31" s="421"/>
      <c r="C31" s="496" t="s">
        <v>512</v>
      </c>
      <c r="D31" s="497" t="s">
        <v>523</v>
      </c>
      <c r="E31" s="497"/>
      <c r="F31" s="497"/>
      <c r="G31" s="497"/>
      <c r="H31" s="497"/>
      <c r="I31" s="497"/>
      <c r="J31" s="497"/>
      <c r="K31" s="497"/>
      <c r="L31" s="497"/>
      <c r="M31" s="497"/>
      <c r="N31" s="497"/>
      <c r="O31" s="497"/>
      <c r="P31" s="497"/>
      <c r="Q31" s="497"/>
      <c r="R31" s="497"/>
      <c r="S31" s="497"/>
      <c r="T31" s="416"/>
      <c r="U31" s="421"/>
      <c r="V31" s="303" t="s">
        <v>8</v>
      </c>
      <c r="W31" s="303" t="s">
        <v>9</v>
      </c>
      <c r="X31" s="303" t="s">
        <v>8</v>
      </c>
      <c r="Y31" s="381"/>
    </row>
    <row r="32" customFormat="false" ht="24" hidden="false" customHeight="true" outlineLevel="0" collapsed="false">
      <c r="B32" s="421"/>
      <c r="C32" s="496" t="s">
        <v>514</v>
      </c>
      <c r="D32" s="499" t="s">
        <v>515</v>
      </c>
      <c r="E32" s="499"/>
      <c r="F32" s="497" t="s">
        <v>513</v>
      </c>
      <c r="G32" s="497"/>
      <c r="H32" s="497"/>
      <c r="I32" s="497"/>
      <c r="J32" s="497"/>
      <c r="K32" s="497"/>
      <c r="L32" s="497"/>
      <c r="M32" s="497"/>
      <c r="N32" s="497"/>
      <c r="O32" s="497"/>
      <c r="P32" s="497"/>
      <c r="Q32" s="497"/>
      <c r="R32" s="497"/>
      <c r="S32" s="497"/>
      <c r="T32" s="416"/>
      <c r="U32" s="421"/>
      <c r="V32" s="303" t="s">
        <v>8</v>
      </c>
      <c r="W32" s="303" t="s">
        <v>9</v>
      </c>
      <c r="X32" s="303" t="s">
        <v>8</v>
      </c>
      <c r="Y32" s="381"/>
    </row>
    <row r="33" customFormat="false" ht="23.25" hidden="false" customHeight="true" outlineLevel="0" collapsed="false">
      <c r="B33" s="421"/>
      <c r="C33" s="496"/>
      <c r="D33" s="499"/>
      <c r="E33" s="499"/>
      <c r="F33" s="497" t="s">
        <v>524</v>
      </c>
      <c r="G33" s="497"/>
      <c r="H33" s="497"/>
      <c r="I33" s="497"/>
      <c r="J33" s="497"/>
      <c r="K33" s="497"/>
      <c r="L33" s="497"/>
      <c r="M33" s="497"/>
      <c r="N33" s="497"/>
      <c r="O33" s="497"/>
      <c r="P33" s="497"/>
      <c r="Q33" s="497"/>
      <c r="R33" s="497"/>
      <c r="S33" s="497"/>
      <c r="T33" s="416"/>
      <c r="U33" s="421"/>
      <c r="V33" s="303"/>
      <c r="W33" s="303"/>
      <c r="X33" s="303"/>
      <c r="Y33" s="381"/>
    </row>
    <row r="34" customFormat="false" ht="22.5" hidden="false" customHeight="true" outlineLevel="0" collapsed="false">
      <c r="B34" s="421"/>
      <c r="C34" s="496"/>
      <c r="D34" s="499"/>
      <c r="E34" s="499"/>
      <c r="F34" s="497" t="s">
        <v>517</v>
      </c>
      <c r="G34" s="497"/>
      <c r="H34" s="497"/>
      <c r="I34" s="497"/>
      <c r="J34" s="497"/>
      <c r="K34" s="497"/>
      <c r="L34" s="497"/>
      <c r="M34" s="497"/>
      <c r="N34" s="497"/>
      <c r="O34" s="497"/>
      <c r="P34" s="497"/>
      <c r="Q34" s="497"/>
      <c r="R34" s="497"/>
      <c r="S34" s="497"/>
      <c r="T34" s="416"/>
      <c r="U34" s="421"/>
      <c r="V34" s="303"/>
      <c r="W34" s="303"/>
      <c r="X34" s="303"/>
      <c r="Y34" s="381"/>
    </row>
    <row r="35" customFormat="false" ht="24.75" hidden="false" customHeight="true" outlineLevel="0" collapsed="false">
      <c r="B35" s="421"/>
      <c r="C35" s="496"/>
      <c r="D35" s="499"/>
      <c r="E35" s="499"/>
      <c r="F35" s="497" t="s">
        <v>518</v>
      </c>
      <c r="G35" s="497"/>
      <c r="H35" s="497"/>
      <c r="I35" s="497"/>
      <c r="J35" s="497"/>
      <c r="K35" s="497"/>
      <c r="L35" s="497"/>
      <c r="M35" s="497"/>
      <c r="N35" s="497"/>
      <c r="O35" s="497"/>
      <c r="P35" s="497"/>
      <c r="Q35" s="497"/>
      <c r="R35" s="497"/>
      <c r="S35" s="497"/>
      <c r="T35" s="416"/>
      <c r="U35" s="421"/>
      <c r="V35" s="303"/>
      <c r="W35" s="303"/>
      <c r="X35" s="303"/>
      <c r="Y35" s="381"/>
    </row>
    <row r="36" customFormat="false" ht="5.25" hidden="false" customHeight="true" outlineLevel="0" collapsed="false">
      <c r="B36" s="421"/>
      <c r="C36" s="501"/>
      <c r="D36" s="303"/>
      <c r="E36" s="500"/>
      <c r="G36" s="500"/>
      <c r="H36" s="500"/>
      <c r="I36" s="500"/>
      <c r="J36" s="500"/>
      <c r="K36" s="500"/>
      <c r="L36" s="500"/>
      <c r="M36" s="500"/>
      <c r="N36" s="500"/>
      <c r="O36" s="500"/>
      <c r="P36" s="500"/>
      <c r="Q36" s="500"/>
      <c r="R36" s="500"/>
      <c r="S36" s="500"/>
      <c r="T36" s="416"/>
      <c r="U36" s="421"/>
      <c r="V36" s="380"/>
      <c r="W36" s="380"/>
      <c r="X36" s="380"/>
      <c r="Y36" s="381"/>
    </row>
    <row r="37" customFormat="false" ht="13.8" hidden="false" customHeight="false" outlineLevel="0" collapsed="false">
      <c r="B37" s="421"/>
      <c r="C37" s="304" t="s">
        <v>525</v>
      </c>
      <c r="T37" s="416"/>
      <c r="U37" s="421"/>
      <c r="Y37" s="416"/>
    </row>
    <row r="38" customFormat="false" ht="5.25" hidden="false" customHeight="true" outlineLevel="0" collapsed="false">
      <c r="B38" s="421"/>
      <c r="C38" s="327"/>
      <c r="D38" s="327"/>
      <c r="E38" s="327"/>
      <c r="F38" s="327"/>
      <c r="G38" s="327"/>
      <c r="H38" s="327"/>
      <c r="I38" s="327"/>
      <c r="J38" s="327"/>
      <c r="K38" s="327"/>
      <c r="L38" s="327"/>
      <c r="M38" s="327"/>
      <c r="N38" s="327"/>
      <c r="O38" s="327"/>
      <c r="P38" s="327"/>
      <c r="Q38" s="327"/>
      <c r="R38" s="327"/>
      <c r="S38" s="327"/>
      <c r="T38" s="416"/>
      <c r="U38" s="421"/>
      <c r="Y38" s="416"/>
    </row>
    <row r="39" customFormat="false" ht="37.5" hidden="false" customHeight="true" outlineLevel="0" collapsed="false">
      <c r="B39" s="421"/>
      <c r="C39" s="502" t="s">
        <v>412</v>
      </c>
      <c r="D39" s="503" t="s">
        <v>526</v>
      </c>
      <c r="E39" s="503"/>
      <c r="F39" s="503"/>
      <c r="G39" s="503"/>
      <c r="H39" s="503"/>
      <c r="I39" s="503"/>
      <c r="J39" s="503"/>
      <c r="K39" s="503"/>
      <c r="L39" s="503"/>
      <c r="M39" s="503"/>
      <c r="N39" s="503"/>
      <c r="O39" s="503"/>
      <c r="P39" s="503"/>
      <c r="Q39" s="503"/>
      <c r="R39" s="503"/>
      <c r="S39" s="503"/>
      <c r="T39" s="416"/>
      <c r="U39" s="421"/>
      <c r="V39" s="303" t="s">
        <v>8</v>
      </c>
      <c r="W39" s="303" t="s">
        <v>9</v>
      </c>
      <c r="X39" s="303" t="s">
        <v>8</v>
      </c>
      <c r="Y39" s="381"/>
    </row>
    <row r="40" customFormat="false" ht="37.5" hidden="false" customHeight="true" outlineLevel="0" collapsed="false">
      <c r="B40" s="421"/>
      <c r="C40" s="496" t="s">
        <v>414</v>
      </c>
      <c r="D40" s="497" t="s">
        <v>527</v>
      </c>
      <c r="E40" s="497"/>
      <c r="F40" s="497"/>
      <c r="G40" s="497"/>
      <c r="H40" s="497"/>
      <c r="I40" s="497"/>
      <c r="J40" s="497"/>
      <c r="K40" s="497"/>
      <c r="L40" s="497"/>
      <c r="M40" s="497"/>
      <c r="N40" s="497"/>
      <c r="O40" s="497"/>
      <c r="P40" s="497"/>
      <c r="Q40" s="497"/>
      <c r="R40" s="497"/>
      <c r="S40" s="497"/>
      <c r="T40" s="416"/>
      <c r="U40" s="421"/>
      <c r="V40" s="303" t="s">
        <v>8</v>
      </c>
      <c r="W40" s="303" t="s">
        <v>9</v>
      </c>
      <c r="X40" s="303" t="s">
        <v>8</v>
      </c>
      <c r="Y40" s="381"/>
    </row>
    <row r="41" customFormat="false" ht="29.25" hidden="false" customHeight="true" outlineLevel="0" collapsed="false">
      <c r="B41" s="421"/>
      <c r="C41" s="496" t="s">
        <v>418</v>
      </c>
      <c r="D41" s="497" t="s">
        <v>522</v>
      </c>
      <c r="E41" s="497"/>
      <c r="F41" s="497"/>
      <c r="G41" s="497"/>
      <c r="H41" s="497"/>
      <c r="I41" s="497"/>
      <c r="J41" s="497"/>
      <c r="K41" s="497"/>
      <c r="L41" s="497"/>
      <c r="M41" s="497"/>
      <c r="N41" s="497"/>
      <c r="O41" s="497"/>
      <c r="P41" s="497"/>
      <c r="Q41" s="497"/>
      <c r="R41" s="497"/>
      <c r="S41" s="497"/>
      <c r="T41" s="416"/>
      <c r="U41" s="421"/>
      <c r="V41" s="303" t="s">
        <v>8</v>
      </c>
      <c r="W41" s="303" t="s">
        <v>9</v>
      </c>
      <c r="X41" s="303" t="s">
        <v>8</v>
      </c>
      <c r="Y41" s="381"/>
    </row>
    <row r="42" customFormat="false" ht="18" hidden="false" customHeight="true" outlineLevel="0" collapsed="false">
      <c r="B42" s="421"/>
      <c r="C42" s="496" t="s">
        <v>512</v>
      </c>
      <c r="D42" s="498" t="s">
        <v>511</v>
      </c>
      <c r="E42" s="498"/>
      <c r="F42" s="498"/>
      <c r="G42" s="498"/>
      <c r="H42" s="498"/>
      <c r="I42" s="498"/>
      <c r="J42" s="498"/>
      <c r="K42" s="498"/>
      <c r="L42" s="498"/>
      <c r="M42" s="498"/>
      <c r="N42" s="498"/>
      <c r="O42" s="498"/>
      <c r="P42" s="498"/>
      <c r="Q42" s="498"/>
      <c r="R42" s="498"/>
      <c r="S42" s="498"/>
      <c r="T42" s="416"/>
      <c r="U42" s="421"/>
      <c r="V42" s="303" t="s">
        <v>8</v>
      </c>
      <c r="W42" s="303" t="s">
        <v>9</v>
      </c>
      <c r="X42" s="303" t="s">
        <v>8</v>
      </c>
      <c r="Y42" s="381"/>
    </row>
    <row r="43" customFormat="false" ht="27.75" hidden="false" customHeight="true" outlineLevel="0" collapsed="false">
      <c r="B43" s="421"/>
      <c r="C43" s="496" t="s">
        <v>514</v>
      </c>
      <c r="D43" s="497" t="s">
        <v>523</v>
      </c>
      <c r="E43" s="497"/>
      <c r="F43" s="497"/>
      <c r="G43" s="497"/>
      <c r="H43" s="497"/>
      <c r="I43" s="497"/>
      <c r="J43" s="497"/>
      <c r="K43" s="497"/>
      <c r="L43" s="497"/>
      <c r="M43" s="497"/>
      <c r="N43" s="497"/>
      <c r="O43" s="497"/>
      <c r="P43" s="497"/>
      <c r="Q43" s="497"/>
      <c r="R43" s="497"/>
      <c r="S43" s="497"/>
      <c r="T43" s="416"/>
      <c r="U43" s="421"/>
      <c r="V43" s="303" t="s">
        <v>8</v>
      </c>
      <c r="W43" s="303" t="s">
        <v>9</v>
      </c>
      <c r="X43" s="303" t="s">
        <v>8</v>
      </c>
      <c r="Y43" s="381"/>
    </row>
    <row r="44" customFormat="false" ht="24" hidden="false" customHeight="true" outlineLevel="0" collapsed="false">
      <c r="B44" s="421"/>
      <c r="C44" s="496" t="s">
        <v>528</v>
      </c>
      <c r="D44" s="499" t="s">
        <v>515</v>
      </c>
      <c r="E44" s="499"/>
      <c r="F44" s="497" t="s">
        <v>513</v>
      </c>
      <c r="G44" s="497"/>
      <c r="H44" s="497"/>
      <c r="I44" s="497"/>
      <c r="J44" s="497"/>
      <c r="K44" s="497"/>
      <c r="L44" s="497"/>
      <c r="M44" s="497"/>
      <c r="N44" s="497"/>
      <c r="O44" s="497"/>
      <c r="P44" s="497"/>
      <c r="Q44" s="497"/>
      <c r="R44" s="497"/>
      <c r="S44" s="497"/>
      <c r="T44" s="416"/>
      <c r="U44" s="421"/>
      <c r="V44" s="303" t="s">
        <v>8</v>
      </c>
      <c r="W44" s="303" t="s">
        <v>9</v>
      </c>
      <c r="X44" s="303" t="s">
        <v>8</v>
      </c>
      <c r="Y44" s="381"/>
    </row>
    <row r="45" customFormat="false" ht="26.25" hidden="false" customHeight="true" outlineLevel="0" collapsed="false">
      <c r="B45" s="421"/>
      <c r="C45" s="496"/>
      <c r="D45" s="499"/>
      <c r="E45" s="499"/>
      <c r="F45" s="497" t="s">
        <v>524</v>
      </c>
      <c r="G45" s="497"/>
      <c r="H45" s="497"/>
      <c r="I45" s="497"/>
      <c r="J45" s="497"/>
      <c r="K45" s="497"/>
      <c r="L45" s="497"/>
      <c r="M45" s="497"/>
      <c r="N45" s="497"/>
      <c r="O45" s="497"/>
      <c r="P45" s="497"/>
      <c r="Q45" s="497"/>
      <c r="R45" s="497"/>
      <c r="S45" s="497"/>
      <c r="T45" s="416"/>
      <c r="U45" s="421"/>
      <c r="V45" s="303"/>
      <c r="W45" s="303"/>
      <c r="X45" s="303"/>
      <c r="Y45" s="381"/>
    </row>
    <row r="46" customFormat="false" ht="18.75" hidden="false" customHeight="true" outlineLevel="0" collapsed="false">
      <c r="B46" s="421"/>
      <c r="C46" s="496"/>
      <c r="D46" s="499"/>
      <c r="E46" s="499"/>
      <c r="F46" s="497" t="s">
        <v>517</v>
      </c>
      <c r="G46" s="497"/>
      <c r="H46" s="497"/>
      <c r="I46" s="497"/>
      <c r="J46" s="497"/>
      <c r="K46" s="497"/>
      <c r="L46" s="497"/>
      <c r="M46" s="497"/>
      <c r="N46" s="497"/>
      <c r="O46" s="497"/>
      <c r="P46" s="497"/>
      <c r="Q46" s="497"/>
      <c r="R46" s="497"/>
      <c r="S46" s="497"/>
      <c r="T46" s="416"/>
      <c r="U46" s="421"/>
      <c r="V46" s="303"/>
      <c r="W46" s="303"/>
      <c r="X46" s="303"/>
      <c r="Y46" s="381"/>
    </row>
    <row r="47" customFormat="false" ht="25.5" hidden="false" customHeight="true" outlineLevel="0" collapsed="false">
      <c r="B47" s="421"/>
      <c r="C47" s="496"/>
      <c r="D47" s="499"/>
      <c r="E47" s="499"/>
      <c r="F47" s="497" t="s">
        <v>518</v>
      </c>
      <c r="G47" s="497"/>
      <c r="H47" s="497"/>
      <c r="I47" s="497"/>
      <c r="J47" s="497"/>
      <c r="K47" s="497"/>
      <c r="L47" s="497"/>
      <c r="M47" s="497"/>
      <c r="N47" s="497"/>
      <c r="O47" s="497"/>
      <c r="P47" s="497"/>
      <c r="Q47" s="497"/>
      <c r="R47" s="497"/>
      <c r="S47" s="497"/>
      <c r="T47" s="416"/>
      <c r="U47" s="421"/>
      <c r="V47" s="303"/>
      <c r="W47" s="303"/>
      <c r="X47" s="303"/>
      <c r="Y47" s="381"/>
    </row>
    <row r="48" customFormat="false" ht="13.8" hidden="false" customHeight="false" outlineLevel="0" collapsed="false">
      <c r="B48" s="436"/>
      <c r="C48" s="327"/>
      <c r="D48" s="327"/>
      <c r="E48" s="327"/>
      <c r="F48" s="327"/>
      <c r="G48" s="327"/>
      <c r="H48" s="327"/>
      <c r="I48" s="327"/>
      <c r="J48" s="327"/>
      <c r="K48" s="327"/>
      <c r="L48" s="327"/>
      <c r="M48" s="327"/>
      <c r="N48" s="327"/>
      <c r="O48" s="327"/>
      <c r="P48" s="327"/>
      <c r="Q48" s="327"/>
      <c r="R48" s="327"/>
      <c r="S48" s="327"/>
      <c r="T48" s="328"/>
      <c r="U48" s="436"/>
      <c r="V48" s="327"/>
      <c r="W48" s="327"/>
      <c r="X48" s="327"/>
      <c r="Y48" s="328"/>
    </row>
    <row r="49" customFormat="false" ht="4.5" hidden="false" customHeight="true" outlineLevel="0" collapsed="false"/>
    <row r="50" customFormat="false" ht="13.8" hidden="false" customHeight="false" outlineLevel="0" collapsed="false">
      <c r="B50" s="304" t="s">
        <v>529</v>
      </c>
    </row>
    <row r="51" customFormat="false" ht="24" hidden="false" customHeight="true" outlineLevel="0" collapsed="false">
      <c r="B51" s="418"/>
      <c r="C51" s="504" t="s">
        <v>530</v>
      </c>
      <c r="D51" s="504"/>
      <c r="E51" s="504"/>
      <c r="F51" s="504"/>
      <c r="G51" s="504"/>
      <c r="H51" s="504"/>
      <c r="I51" s="504"/>
      <c r="J51" s="504"/>
      <c r="K51" s="504"/>
      <c r="L51" s="504"/>
      <c r="M51" s="504"/>
      <c r="N51" s="504"/>
      <c r="O51" s="504"/>
      <c r="P51" s="504"/>
      <c r="Q51" s="504"/>
      <c r="R51" s="504"/>
      <c r="S51" s="504"/>
      <c r="T51" s="415"/>
      <c r="U51" s="412"/>
      <c r="V51" s="451" t="s">
        <v>329</v>
      </c>
      <c r="W51" s="451" t="s">
        <v>9</v>
      </c>
      <c r="X51" s="451" t="s">
        <v>330</v>
      </c>
      <c r="Y51" s="415"/>
    </row>
    <row r="52" customFormat="false" ht="5.25" hidden="false" customHeight="true" outlineLevel="0" collapsed="false">
      <c r="B52" s="421"/>
      <c r="C52" s="505"/>
      <c r="D52" s="505"/>
      <c r="E52" s="505"/>
      <c r="F52" s="505"/>
      <c r="G52" s="505"/>
      <c r="H52" s="505"/>
      <c r="I52" s="505"/>
      <c r="J52" s="505"/>
      <c r="K52" s="505"/>
      <c r="L52" s="505"/>
      <c r="M52" s="505"/>
      <c r="N52" s="505"/>
      <c r="O52" s="505"/>
      <c r="P52" s="505"/>
      <c r="Q52" s="505"/>
      <c r="R52" s="505"/>
      <c r="S52" s="505"/>
      <c r="T52" s="416"/>
      <c r="V52" s="460"/>
      <c r="W52" s="460"/>
      <c r="X52" s="460"/>
      <c r="Y52" s="416"/>
    </row>
    <row r="53" customFormat="false" ht="21" hidden="false" customHeight="true" outlineLevel="0" collapsed="false">
      <c r="B53" s="421"/>
      <c r="C53" s="496" t="s">
        <v>412</v>
      </c>
      <c r="D53" s="497" t="s">
        <v>531</v>
      </c>
      <c r="E53" s="497"/>
      <c r="F53" s="497"/>
      <c r="G53" s="497"/>
      <c r="H53" s="497"/>
      <c r="I53" s="497"/>
      <c r="J53" s="497"/>
      <c r="K53" s="497"/>
      <c r="L53" s="497"/>
      <c r="M53" s="497"/>
      <c r="N53" s="497"/>
      <c r="O53" s="497"/>
      <c r="P53" s="497"/>
      <c r="Q53" s="497"/>
      <c r="R53" s="497"/>
      <c r="S53" s="497"/>
      <c r="T53" s="416"/>
      <c r="V53" s="303" t="s">
        <v>8</v>
      </c>
      <c r="W53" s="303" t="s">
        <v>9</v>
      </c>
      <c r="X53" s="303" t="s">
        <v>8</v>
      </c>
      <c r="Y53" s="416"/>
    </row>
    <row r="54" customFormat="false" ht="5.25" hidden="false" customHeight="true" outlineLevel="0" collapsed="false">
      <c r="B54" s="421"/>
      <c r="D54" s="506"/>
      <c r="T54" s="416"/>
      <c r="V54" s="303"/>
      <c r="W54" s="303"/>
      <c r="X54" s="303"/>
      <c r="Y54" s="416"/>
    </row>
    <row r="55" customFormat="false" ht="24.75" hidden="false" customHeight="true" outlineLevel="0" collapsed="false">
      <c r="B55" s="421"/>
      <c r="C55" s="507" t="s">
        <v>532</v>
      </c>
      <c r="D55" s="507"/>
      <c r="E55" s="507"/>
      <c r="F55" s="507"/>
      <c r="G55" s="507"/>
      <c r="H55" s="507"/>
      <c r="I55" s="507"/>
      <c r="J55" s="507"/>
      <c r="K55" s="507"/>
      <c r="L55" s="507"/>
      <c r="M55" s="507"/>
      <c r="N55" s="507"/>
      <c r="O55" s="507"/>
      <c r="P55" s="507"/>
      <c r="Q55" s="507"/>
      <c r="R55" s="507"/>
      <c r="S55" s="507"/>
      <c r="T55" s="416"/>
      <c r="V55" s="429"/>
      <c r="W55" s="303"/>
      <c r="X55" s="429"/>
      <c r="Y55" s="381"/>
    </row>
    <row r="56" customFormat="false" ht="6" hidden="false" customHeight="true" outlineLevel="0" collapsed="false">
      <c r="B56" s="421"/>
      <c r="C56" s="505"/>
      <c r="D56" s="505"/>
      <c r="E56" s="505"/>
      <c r="F56" s="505"/>
      <c r="G56" s="505"/>
      <c r="H56" s="505"/>
      <c r="I56" s="505"/>
      <c r="J56" s="505"/>
      <c r="K56" s="505"/>
      <c r="L56" s="505"/>
      <c r="M56" s="505"/>
      <c r="N56" s="505"/>
      <c r="O56" s="505"/>
      <c r="P56" s="505"/>
      <c r="Q56" s="505"/>
      <c r="R56" s="505"/>
      <c r="S56" s="505"/>
      <c r="T56" s="416"/>
      <c r="V56" s="429"/>
      <c r="W56" s="303"/>
      <c r="X56" s="429"/>
      <c r="Y56" s="381"/>
    </row>
    <row r="57" customFormat="false" ht="22.5" hidden="false" customHeight="true" outlineLevel="0" collapsed="false">
      <c r="B57" s="421"/>
      <c r="C57" s="496" t="s">
        <v>412</v>
      </c>
      <c r="D57" s="497" t="s">
        <v>533</v>
      </c>
      <c r="E57" s="497"/>
      <c r="F57" s="497"/>
      <c r="G57" s="497"/>
      <c r="H57" s="497"/>
      <c r="I57" s="497"/>
      <c r="J57" s="497"/>
      <c r="K57" s="497"/>
      <c r="L57" s="497"/>
      <c r="M57" s="497"/>
      <c r="N57" s="497"/>
      <c r="O57" s="497"/>
      <c r="P57" s="497"/>
      <c r="Q57" s="497"/>
      <c r="R57" s="497"/>
      <c r="S57" s="497"/>
      <c r="T57" s="416"/>
      <c r="V57" s="303" t="s">
        <v>8</v>
      </c>
      <c r="W57" s="303" t="s">
        <v>9</v>
      </c>
      <c r="X57" s="303" t="s">
        <v>8</v>
      </c>
      <c r="Y57" s="381"/>
    </row>
    <row r="58" customFormat="false" ht="5.25" hidden="false" customHeight="true" outlineLevel="0" collapsed="false">
      <c r="B58" s="436"/>
      <c r="C58" s="327"/>
      <c r="D58" s="327"/>
      <c r="E58" s="327"/>
      <c r="F58" s="327"/>
      <c r="G58" s="327"/>
      <c r="H58" s="327"/>
      <c r="I58" s="327"/>
      <c r="J58" s="327"/>
      <c r="K58" s="327"/>
      <c r="L58" s="327"/>
      <c r="M58" s="327"/>
      <c r="N58" s="327"/>
      <c r="O58" s="327"/>
      <c r="P58" s="327"/>
      <c r="Q58" s="327"/>
      <c r="R58" s="327"/>
      <c r="S58" s="327"/>
      <c r="T58" s="328"/>
      <c r="U58" s="327"/>
      <c r="V58" s="327"/>
      <c r="W58" s="327"/>
      <c r="X58" s="327"/>
      <c r="Y58" s="328"/>
    </row>
    <row r="59" customFormat="false" ht="13.8" hidden="false" customHeight="false" outlineLevel="0" collapsed="false">
      <c r="B59" s="304" t="s">
        <v>534</v>
      </c>
    </row>
    <row r="60" customFormat="false" ht="13.8" hidden="false" customHeight="false" outlineLevel="0" collapsed="false">
      <c r="B60" s="304" t="s">
        <v>535</v>
      </c>
    </row>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27"/>
      <c r="D122" s="327"/>
      <c r="E122" s="327"/>
      <c r="F122" s="327"/>
      <c r="G122" s="327"/>
    </row>
    <row r="123" customFormat="false" ht="13.8" hidden="false" customHeight="false" outlineLevel="0" collapsed="false">
      <c r="C123" s="412"/>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C44:C47"/>
    <mergeCell ref="D44:E47"/>
    <mergeCell ref="F44:S44"/>
    <mergeCell ref="F45:S45"/>
    <mergeCell ref="F46:S46"/>
    <mergeCell ref="F47:S47"/>
    <mergeCell ref="C51:S51"/>
    <mergeCell ref="D53:S53"/>
    <mergeCell ref="C55:S55"/>
    <mergeCell ref="D57:S57"/>
  </mergeCells>
  <dataValidations count="1">
    <dataValidation allowBlank="true" errorStyle="stop" operator="between" showDropDown="false" showErrorMessage="true" showInputMessage="true" sqref="G7:G8 L7 Q7 G9:G12 V17:V24 X17:X24 V28:V35 X28:X35 V39:V47 X39:X47 V53:V54 X53:X54 V57 X57"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16" activeCellId="0" sqref="P16"/>
    </sheetView>
  </sheetViews>
  <sheetFormatPr defaultColWidth="3.00390625" defaultRowHeight="12.75" customHeight="false" zeroHeight="false" outlineLevelRow="0" outlineLevelCol="0"/>
  <cols>
    <col collapsed="false" customWidth="true" hidden="false" outlineLevel="0" max="24" min="1" style="508" width="4.45"/>
    <col collapsed="false" customWidth="false" hidden="false" outlineLevel="0" max="16384" min="25" style="508" width="3"/>
  </cols>
  <sheetData>
    <row r="1" customFormat="false" ht="16.5" hidden="false" customHeight="true" outlineLevel="0" collapsed="false">
      <c r="U1" s="509"/>
    </row>
    <row r="2" customFormat="false" ht="16.5" hidden="false" customHeight="true" outlineLevel="0" collapsed="false">
      <c r="U2" s="510"/>
    </row>
    <row r="3" customFormat="false" ht="16.5" hidden="false" customHeight="true" outlineLevel="0" collapsed="false">
      <c r="U3" s="510"/>
    </row>
    <row r="4" customFormat="false" ht="16.5" hidden="false" customHeight="true" outlineLevel="0" collapsed="false">
      <c r="A4" s="511" t="s">
        <v>536</v>
      </c>
      <c r="B4" s="511"/>
      <c r="C4" s="511"/>
      <c r="D4" s="511"/>
      <c r="E4" s="511"/>
      <c r="F4" s="511"/>
      <c r="G4" s="511"/>
      <c r="H4" s="511"/>
      <c r="I4" s="511"/>
      <c r="J4" s="511"/>
      <c r="K4" s="511"/>
      <c r="L4" s="511"/>
      <c r="M4" s="511"/>
      <c r="N4" s="511"/>
      <c r="O4" s="511"/>
      <c r="P4" s="511"/>
      <c r="Q4" s="511"/>
      <c r="R4" s="511"/>
      <c r="S4" s="511"/>
      <c r="T4" s="511"/>
      <c r="U4" s="511"/>
    </row>
    <row r="5" customFormat="false" ht="16.5" hidden="false" customHeight="true" outlineLevel="0" collapsed="false">
      <c r="A5" s="511" t="s">
        <v>537</v>
      </c>
      <c r="B5" s="511"/>
      <c r="C5" s="511"/>
      <c r="D5" s="511"/>
      <c r="E5" s="511"/>
      <c r="F5" s="511"/>
      <c r="G5" s="511"/>
      <c r="H5" s="511"/>
      <c r="I5" s="511"/>
      <c r="J5" s="511"/>
      <c r="K5" s="511"/>
      <c r="L5" s="511"/>
      <c r="M5" s="511"/>
      <c r="N5" s="511"/>
      <c r="O5" s="511"/>
      <c r="P5" s="511"/>
      <c r="Q5" s="511"/>
      <c r="R5" s="511"/>
      <c r="S5" s="511"/>
      <c r="T5" s="511"/>
      <c r="U5" s="511"/>
    </row>
    <row r="6" customFormat="false" ht="16.5" hidden="false" customHeight="true" outlineLevel="0" collapsed="false">
      <c r="A6" s="512"/>
      <c r="B6" s="512"/>
      <c r="C6" s="512"/>
      <c r="D6" s="512"/>
      <c r="E6" s="512"/>
      <c r="F6" s="512"/>
      <c r="G6" s="512"/>
      <c r="H6" s="512"/>
      <c r="I6" s="512"/>
      <c r="J6" s="512"/>
      <c r="K6" s="512"/>
      <c r="L6" s="512"/>
      <c r="M6" s="512"/>
      <c r="N6" s="512"/>
      <c r="O6" s="512"/>
      <c r="P6" s="512"/>
      <c r="Q6" s="512"/>
      <c r="R6" s="512"/>
      <c r="S6" s="512"/>
      <c r="T6" s="512"/>
      <c r="U6" s="512"/>
    </row>
    <row r="7" s="515" customFormat="true" ht="22.5" hidden="false" customHeight="true" outlineLevel="0" collapsed="false">
      <c r="A7" s="513" t="s">
        <v>273</v>
      </c>
      <c r="B7" s="513"/>
      <c r="C7" s="513"/>
      <c r="D7" s="514"/>
      <c r="E7" s="514"/>
      <c r="F7" s="514"/>
      <c r="G7" s="514"/>
      <c r="H7" s="514"/>
      <c r="I7" s="514"/>
      <c r="J7" s="514"/>
      <c r="L7" s="513" t="s">
        <v>288</v>
      </c>
      <c r="M7" s="513"/>
      <c r="N7" s="513"/>
      <c r="O7" s="513"/>
      <c r="P7" s="513"/>
      <c r="Q7" s="513"/>
      <c r="R7" s="513"/>
      <c r="S7" s="513"/>
      <c r="T7" s="513"/>
      <c r="U7" s="513"/>
    </row>
    <row r="8" customFormat="false" ht="16.5" hidden="false" customHeight="true" outlineLevel="0" collapsed="false">
      <c r="A8" s="512"/>
      <c r="B8" s="512"/>
      <c r="C8" s="512"/>
      <c r="D8" s="512"/>
      <c r="E8" s="512"/>
      <c r="F8" s="512"/>
      <c r="G8" s="512"/>
      <c r="H8" s="512"/>
      <c r="I8" s="512"/>
      <c r="J8" s="512"/>
      <c r="K8" s="512"/>
      <c r="L8" s="512"/>
      <c r="M8" s="512"/>
      <c r="N8" s="512"/>
      <c r="O8" s="512"/>
      <c r="P8" s="512"/>
      <c r="Q8" s="512"/>
      <c r="R8" s="512"/>
      <c r="S8" s="512"/>
      <c r="T8" s="512"/>
      <c r="U8" s="512"/>
    </row>
    <row r="9" customFormat="false" ht="16.5" hidden="false" customHeight="true" outlineLevel="0" collapsed="false">
      <c r="A9" s="516" t="s">
        <v>538</v>
      </c>
      <c r="B9" s="516"/>
      <c r="C9" s="516"/>
      <c r="D9" s="516"/>
      <c r="E9" s="516"/>
      <c r="F9" s="516"/>
      <c r="G9" s="516"/>
      <c r="H9" s="516"/>
      <c r="I9" s="516"/>
      <c r="J9" s="516"/>
      <c r="K9" s="516"/>
      <c r="L9" s="516"/>
      <c r="M9" s="516"/>
      <c r="N9" s="516"/>
      <c r="O9" s="516"/>
      <c r="P9" s="516"/>
      <c r="Q9" s="516"/>
      <c r="R9" s="516"/>
      <c r="S9" s="516"/>
      <c r="T9" s="516"/>
      <c r="U9" s="516"/>
    </row>
    <row r="10" customFormat="false" ht="16.5" hidden="false" customHeight="true" outlineLevel="0" collapsed="false">
      <c r="A10" s="516"/>
      <c r="B10" s="516"/>
      <c r="C10" s="516"/>
      <c r="D10" s="516"/>
      <c r="E10" s="516"/>
      <c r="F10" s="516"/>
      <c r="G10" s="516"/>
      <c r="H10" s="516"/>
      <c r="I10" s="516"/>
      <c r="J10" s="516"/>
      <c r="K10" s="516"/>
      <c r="T10" s="516"/>
      <c r="U10" s="516"/>
    </row>
    <row r="11" customFormat="false" ht="16.5" hidden="false" customHeight="true" outlineLevel="0" collapsed="false">
      <c r="A11" s="516" t="s">
        <v>539</v>
      </c>
      <c r="B11" s="516"/>
      <c r="C11" s="516"/>
      <c r="D11" s="516"/>
      <c r="E11" s="516"/>
      <c r="F11" s="512"/>
      <c r="G11" s="512"/>
      <c r="H11" s="512"/>
      <c r="I11" s="512"/>
      <c r="J11" s="516"/>
      <c r="K11" s="516"/>
      <c r="L11" s="516"/>
      <c r="U11" s="517"/>
    </row>
    <row r="12" customFormat="false" ht="22.5" hidden="false" customHeight="true" outlineLevel="0" collapsed="false">
      <c r="B12" s="518" t="s">
        <v>540</v>
      </c>
      <c r="C12" s="518"/>
      <c r="D12" s="518"/>
      <c r="E12" s="518" t="s">
        <v>541</v>
      </c>
      <c r="F12" s="518"/>
      <c r="G12" s="518"/>
      <c r="H12" s="518"/>
    </row>
    <row r="13" customFormat="false" ht="22.5" hidden="false" customHeight="true" outlineLevel="0" collapsed="false">
      <c r="B13" s="519" t="s">
        <v>542</v>
      </c>
      <c r="C13" s="519"/>
      <c r="D13" s="520" t="s">
        <v>65</v>
      </c>
      <c r="E13" s="521"/>
      <c r="F13" s="521"/>
      <c r="G13" s="521"/>
      <c r="H13" s="522" t="s">
        <v>336</v>
      </c>
      <c r="I13" s="517"/>
      <c r="J13" s="517"/>
      <c r="K13" s="517"/>
      <c r="L13" s="517"/>
    </row>
    <row r="14" customFormat="false" ht="22.5" hidden="false" customHeight="true" outlineLevel="0" collapsed="false">
      <c r="B14" s="523" t="s">
        <v>543</v>
      </c>
      <c r="C14" s="523"/>
      <c r="D14" s="524" t="s">
        <v>65</v>
      </c>
      <c r="E14" s="525"/>
      <c r="F14" s="525"/>
      <c r="G14" s="525"/>
      <c r="H14" s="526" t="s">
        <v>336</v>
      </c>
      <c r="I14" s="517"/>
      <c r="J14" s="517"/>
      <c r="K14" s="517"/>
      <c r="L14" s="517"/>
    </row>
    <row r="15" customFormat="false" ht="22.5" hidden="false" customHeight="true" outlineLevel="0" collapsed="false">
      <c r="B15" s="523" t="s">
        <v>544</v>
      </c>
      <c r="C15" s="523"/>
      <c r="D15" s="524" t="s">
        <v>65</v>
      </c>
      <c r="E15" s="525"/>
      <c r="F15" s="525"/>
      <c r="G15" s="525"/>
      <c r="H15" s="526" t="s">
        <v>336</v>
      </c>
      <c r="I15" s="517"/>
      <c r="J15" s="517"/>
      <c r="K15" s="517"/>
      <c r="L15" s="517"/>
    </row>
    <row r="16" customFormat="false" ht="22.5" hidden="false" customHeight="true" outlineLevel="0" collapsed="false">
      <c r="B16" s="523" t="s">
        <v>545</v>
      </c>
      <c r="C16" s="523"/>
      <c r="D16" s="524" t="s">
        <v>65</v>
      </c>
      <c r="E16" s="525"/>
      <c r="F16" s="525"/>
      <c r="G16" s="525"/>
      <c r="H16" s="526" t="s">
        <v>336</v>
      </c>
      <c r="I16" s="517"/>
      <c r="J16" s="517"/>
      <c r="K16" s="517"/>
      <c r="L16" s="517"/>
    </row>
    <row r="17" customFormat="false" ht="22.5" hidden="false" customHeight="true" outlineLevel="0" collapsed="false">
      <c r="B17" s="523" t="s">
        <v>546</v>
      </c>
      <c r="C17" s="523"/>
      <c r="D17" s="524" t="s">
        <v>65</v>
      </c>
      <c r="E17" s="525"/>
      <c r="F17" s="525"/>
      <c r="G17" s="525"/>
      <c r="H17" s="526" t="s">
        <v>336</v>
      </c>
      <c r="I17" s="517"/>
      <c r="J17" s="517"/>
      <c r="K17" s="517"/>
      <c r="L17" s="517"/>
    </row>
    <row r="18" customFormat="false" ht="22.5" hidden="false" customHeight="true" outlineLevel="0" collapsed="false">
      <c r="B18" s="523" t="s">
        <v>547</v>
      </c>
      <c r="C18" s="523"/>
      <c r="D18" s="524" t="s">
        <v>65</v>
      </c>
      <c r="E18" s="525"/>
      <c r="F18" s="525"/>
      <c r="G18" s="525"/>
      <c r="H18" s="526" t="s">
        <v>336</v>
      </c>
      <c r="I18" s="517"/>
      <c r="J18" s="517"/>
      <c r="K18" s="517"/>
      <c r="L18" s="517"/>
    </row>
    <row r="19" customFormat="false" ht="22.5" hidden="false" customHeight="true" outlineLevel="0" collapsed="false">
      <c r="B19" s="523" t="s">
        <v>548</v>
      </c>
      <c r="C19" s="523"/>
      <c r="D19" s="524" t="s">
        <v>65</v>
      </c>
      <c r="E19" s="525"/>
      <c r="F19" s="525"/>
      <c r="G19" s="525"/>
      <c r="H19" s="526" t="s">
        <v>336</v>
      </c>
      <c r="I19" s="517"/>
      <c r="J19" s="517"/>
      <c r="K19" s="517"/>
      <c r="L19" s="517"/>
    </row>
    <row r="20" customFormat="false" ht="22.5" hidden="false" customHeight="true" outlineLevel="0" collapsed="false">
      <c r="B20" s="523" t="s">
        <v>549</v>
      </c>
      <c r="C20" s="523"/>
      <c r="D20" s="524" t="s">
        <v>65</v>
      </c>
      <c r="E20" s="525"/>
      <c r="F20" s="525"/>
      <c r="G20" s="525"/>
      <c r="H20" s="526" t="s">
        <v>336</v>
      </c>
      <c r="I20" s="517"/>
      <c r="J20" s="517"/>
      <c r="K20" s="517"/>
      <c r="L20" s="517"/>
    </row>
    <row r="21" customFormat="false" ht="22.5" hidden="false" customHeight="true" outlineLevel="0" collapsed="false">
      <c r="B21" s="523" t="s">
        <v>550</v>
      </c>
      <c r="C21" s="523"/>
      <c r="D21" s="524" t="s">
        <v>65</v>
      </c>
      <c r="E21" s="525"/>
      <c r="F21" s="525"/>
      <c r="G21" s="525"/>
      <c r="H21" s="526" t="s">
        <v>336</v>
      </c>
      <c r="I21" s="517"/>
      <c r="J21" s="517"/>
      <c r="K21" s="517"/>
      <c r="L21" s="517"/>
    </row>
    <row r="22" customFormat="false" ht="22.5" hidden="false" customHeight="true" outlineLevel="0" collapsed="false">
      <c r="B22" s="523" t="s">
        <v>551</v>
      </c>
      <c r="C22" s="523"/>
      <c r="D22" s="524" t="s">
        <v>65</v>
      </c>
      <c r="E22" s="525"/>
      <c r="F22" s="525"/>
      <c r="G22" s="525"/>
      <c r="H22" s="526" t="s">
        <v>336</v>
      </c>
      <c r="I22" s="527" t="s">
        <v>552</v>
      </c>
      <c r="J22" s="527"/>
      <c r="K22" s="527"/>
      <c r="L22" s="527"/>
      <c r="N22" s="508" t="s">
        <v>553</v>
      </c>
    </row>
    <row r="23" customFormat="false" ht="22.5" hidden="false" customHeight="true" outlineLevel="0" collapsed="false">
      <c r="B23" s="523" t="s">
        <v>554</v>
      </c>
      <c r="C23" s="523"/>
      <c r="D23" s="524" t="s">
        <v>65</v>
      </c>
      <c r="E23" s="525"/>
      <c r="F23" s="525"/>
      <c r="G23" s="525"/>
      <c r="H23" s="526" t="s">
        <v>336</v>
      </c>
      <c r="I23" s="528"/>
      <c r="J23" s="528"/>
      <c r="K23" s="528"/>
      <c r="L23" s="529" t="s">
        <v>336</v>
      </c>
      <c r="M23" s="530" t="s">
        <v>555</v>
      </c>
      <c r="N23" s="508" t="s">
        <v>556</v>
      </c>
    </row>
    <row r="24" s="532" customFormat="true" ht="16.5" hidden="false" customHeight="true" outlineLevel="0" collapsed="false">
      <c r="A24" s="531"/>
      <c r="B24" s="531"/>
      <c r="C24" s="531"/>
      <c r="D24" s="531"/>
      <c r="E24" s="531"/>
      <c r="F24" s="531"/>
      <c r="G24" s="531"/>
      <c r="H24" s="531"/>
      <c r="I24" s="531"/>
      <c r="J24" s="531"/>
      <c r="K24" s="531"/>
      <c r="L24" s="531"/>
      <c r="U24" s="531"/>
    </row>
    <row r="25" s="533" customFormat="true" ht="13.5" hidden="false" customHeight="true" outlineLevel="0" collapsed="false">
      <c r="A25" s="533" t="s">
        <v>557</v>
      </c>
    </row>
    <row r="26" s="533" customFormat="true" ht="13.5" hidden="false" customHeight="true" outlineLevel="0" collapsed="false">
      <c r="A26" s="533" t="n">
        <v>1</v>
      </c>
      <c r="B26" s="533" t="s">
        <v>558</v>
      </c>
    </row>
    <row r="27" s="533" customFormat="true" ht="13.5" hidden="false" customHeight="true" outlineLevel="0" collapsed="false">
      <c r="A27" s="533" t="n">
        <v>2</v>
      </c>
      <c r="B27" s="533" t="s">
        <v>559</v>
      </c>
    </row>
    <row r="28" s="532" customFormat="true" ht="16.5" hidden="false" customHeight="true" outlineLevel="0" collapsed="false">
      <c r="A28" s="531"/>
      <c r="B28" s="531"/>
      <c r="C28" s="531"/>
      <c r="D28" s="531"/>
      <c r="E28" s="531"/>
      <c r="F28" s="531"/>
      <c r="G28" s="531"/>
      <c r="H28" s="531"/>
      <c r="I28" s="531"/>
      <c r="J28" s="531"/>
      <c r="K28" s="531"/>
      <c r="L28" s="531"/>
      <c r="U28" s="531"/>
    </row>
    <row r="29" customFormat="false" ht="16.5" hidden="false" customHeight="true" outlineLevel="0" collapsed="false"/>
    <row r="30" customFormat="false" ht="16.5" hidden="false" customHeight="true" outlineLevel="0" collapsed="false">
      <c r="A30" s="516" t="s">
        <v>560</v>
      </c>
      <c r="B30" s="516"/>
      <c r="C30" s="516"/>
      <c r="D30" s="516"/>
      <c r="E30" s="516"/>
      <c r="F30" s="516"/>
      <c r="G30" s="516"/>
      <c r="H30" s="516"/>
      <c r="I30" s="516"/>
      <c r="J30" s="516"/>
      <c r="K30" s="516"/>
      <c r="L30" s="516"/>
    </row>
    <row r="31" customFormat="false" ht="22.5" hidden="false" customHeight="true" outlineLevel="0" collapsed="false">
      <c r="B31" s="518" t="s">
        <v>540</v>
      </c>
      <c r="C31" s="518"/>
      <c r="D31" s="518"/>
      <c r="E31" s="518" t="s">
        <v>541</v>
      </c>
      <c r="F31" s="518"/>
      <c r="G31" s="518"/>
      <c r="H31" s="518"/>
    </row>
    <row r="32" customFormat="false" ht="22.5" hidden="false" customHeight="true" outlineLevel="0" collapsed="false">
      <c r="B32" s="523"/>
      <c r="C32" s="523"/>
      <c r="D32" s="524" t="s">
        <v>65</v>
      </c>
      <c r="E32" s="525"/>
      <c r="F32" s="525"/>
      <c r="G32" s="525"/>
      <c r="H32" s="526" t="s">
        <v>336</v>
      </c>
      <c r="I32" s="517"/>
      <c r="J32" s="517"/>
      <c r="K32" s="517"/>
      <c r="L32" s="517"/>
    </row>
    <row r="33" customFormat="false" ht="22.5" hidden="false" customHeight="true" outlineLevel="0" collapsed="false">
      <c r="B33" s="523"/>
      <c r="C33" s="523"/>
      <c r="D33" s="524" t="s">
        <v>65</v>
      </c>
      <c r="E33" s="525"/>
      <c r="F33" s="525"/>
      <c r="G33" s="525"/>
      <c r="H33" s="526" t="s">
        <v>336</v>
      </c>
      <c r="I33" s="527" t="s">
        <v>552</v>
      </c>
      <c r="J33" s="527"/>
      <c r="K33" s="527"/>
      <c r="L33" s="527"/>
      <c r="N33" s="508" t="s">
        <v>553</v>
      </c>
    </row>
    <row r="34" customFormat="false" ht="22.5" hidden="false" customHeight="true" outlineLevel="0" collapsed="false">
      <c r="B34" s="523"/>
      <c r="C34" s="523"/>
      <c r="D34" s="524" t="s">
        <v>65</v>
      </c>
      <c r="E34" s="525"/>
      <c r="F34" s="525"/>
      <c r="G34" s="525"/>
      <c r="H34" s="526" t="s">
        <v>336</v>
      </c>
      <c r="I34" s="528"/>
      <c r="J34" s="528"/>
      <c r="K34" s="528"/>
      <c r="L34" s="529" t="s">
        <v>336</v>
      </c>
      <c r="M34" s="530" t="s">
        <v>555</v>
      </c>
      <c r="N34" s="508" t="s">
        <v>556</v>
      </c>
    </row>
    <row r="35" s="532" customFormat="true" ht="16.5" hidden="false" customHeight="true" outlineLevel="0" collapsed="false">
      <c r="A35" s="531"/>
      <c r="B35" s="531"/>
      <c r="C35" s="531"/>
      <c r="D35" s="531"/>
      <c r="E35" s="531"/>
      <c r="F35" s="531"/>
      <c r="G35" s="531"/>
      <c r="H35" s="531"/>
      <c r="I35" s="531"/>
      <c r="J35" s="531"/>
      <c r="K35" s="531"/>
    </row>
    <row r="36" s="533" customFormat="true" ht="13.5" hidden="false" customHeight="true" outlineLevel="0" collapsed="false">
      <c r="A36" s="533" t="s">
        <v>557</v>
      </c>
    </row>
    <row r="37" s="533" customFormat="true" ht="13.5" hidden="false" customHeight="true" outlineLevel="0" collapsed="false">
      <c r="A37" s="533" t="n">
        <v>1</v>
      </c>
      <c r="B37" s="534" t="s">
        <v>561</v>
      </c>
      <c r="C37" s="534"/>
      <c r="D37" s="534"/>
      <c r="E37" s="534"/>
      <c r="F37" s="534"/>
      <c r="G37" s="534"/>
      <c r="H37" s="534"/>
      <c r="I37" s="534"/>
      <c r="J37" s="534"/>
      <c r="K37" s="534"/>
      <c r="L37" s="534"/>
      <c r="M37" s="534"/>
      <c r="N37" s="534"/>
      <c r="O37" s="534"/>
      <c r="P37" s="534"/>
      <c r="Q37" s="534"/>
      <c r="R37" s="534"/>
      <c r="S37" s="534"/>
      <c r="T37" s="534"/>
      <c r="U37" s="534"/>
    </row>
    <row r="38" s="533" customFormat="true" ht="13.5" hidden="false" customHeight="true" outlineLevel="0" collapsed="false">
      <c r="B38" s="534"/>
      <c r="C38" s="534"/>
      <c r="D38" s="534"/>
      <c r="E38" s="534"/>
      <c r="F38" s="534"/>
      <c r="G38" s="534"/>
      <c r="H38" s="534"/>
      <c r="I38" s="534"/>
      <c r="J38" s="534"/>
      <c r="K38" s="534"/>
      <c r="L38" s="534"/>
      <c r="M38" s="534"/>
      <c r="N38" s="534"/>
      <c r="O38" s="534"/>
      <c r="P38" s="534"/>
      <c r="Q38" s="534"/>
      <c r="R38" s="534"/>
      <c r="S38" s="534"/>
      <c r="T38" s="534"/>
      <c r="U38" s="534"/>
    </row>
    <row r="39" s="533" customFormat="true" ht="13.5" hidden="false" customHeight="true" outlineLevel="0" collapsed="false">
      <c r="A39" s="533" t="n">
        <v>2</v>
      </c>
      <c r="B39" s="534" t="s">
        <v>562</v>
      </c>
      <c r="C39" s="534"/>
      <c r="D39" s="534"/>
      <c r="E39" s="534"/>
      <c r="F39" s="534"/>
      <c r="G39" s="534"/>
      <c r="H39" s="534"/>
      <c r="I39" s="534"/>
      <c r="J39" s="534"/>
      <c r="K39" s="534"/>
      <c r="L39" s="534"/>
      <c r="M39" s="534"/>
      <c r="N39" s="534"/>
      <c r="O39" s="534"/>
      <c r="P39" s="534"/>
      <c r="Q39" s="534"/>
      <c r="R39" s="534"/>
      <c r="S39" s="534"/>
      <c r="T39" s="534"/>
      <c r="U39" s="534"/>
    </row>
    <row r="40" s="533" customFormat="true" ht="13.5" hidden="false" customHeight="true" outlineLevel="0" collapsed="false">
      <c r="B40" s="534"/>
      <c r="C40" s="534"/>
      <c r="D40" s="534"/>
      <c r="E40" s="534"/>
      <c r="F40" s="534"/>
      <c r="G40" s="534"/>
      <c r="H40" s="534"/>
      <c r="I40" s="534"/>
      <c r="J40" s="534"/>
      <c r="K40" s="534"/>
      <c r="L40" s="534"/>
      <c r="M40" s="534"/>
      <c r="N40" s="534"/>
      <c r="O40" s="534"/>
      <c r="P40" s="534"/>
      <c r="Q40" s="534"/>
      <c r="R40" s="534"/>
      <c r="S40" s="534"/>
      <c r="T40" s="534"/>
      <c r="U40" s="534"/>
    </row>
    <row r="41" s="533" customFormat="true" ht="13.5" hidden="false" customHeight="true" outlineLevel="0" collapsed="false">
      <c r="B41" s="534"/>
      <c r="C41" s="534"/>
      <c r="D41" s="534"/>
      <c r="E41" s="534"/>
      <c r="F41" s="534"/>
      <c r="G41" s="534"/>
      <c r="H41" s="534"/>
      <c r="I41" s="534"/>
      <c r="J41" s="534"/>
      <c r="K41" s="534"/>
      <c r="L41" s="534"/>
      <c r="M41" s="534"/>
      <c r="N41" s="534"/>
      <c r="O41" s="534"/>
      <c r="P41" s="534"/>
      <c r="Q41" s="534"/>
      <c r="R41" s="534"/>
      <c r="S41" s="534"/>
      <c r="T41" s="534"/>
      <c r="U41" s="534"/>
    </row>
    <row r="42" s="532" customFormat="true" ht="22.5" hidden="false" customHeight="true" outlineLevel="0" collapsed="false"/>
  </sheetData>
  <mergeCells count="44">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 ref="B31:D31"/>
    <mergeCell ref="E31:H31"/>
    <mergeCell ref="B32:C32"/>
    <mergeCell ref="E32:G32"/>
    <mergeCell ref="B33:C33"/>
    <mergeCell ref="E33:G33"/>
    <mergeCell ref="I33:L33"/>
    <mergeCell ref="B34:C34"/>
    <mergeCell ref="E34:G34"/>
    <mergeCell ref="I34:K34"/>
    <mergeCell ref="B37:U38"/>
    <mergeCell ref="B39:U41"/>
  </mergeCells>
  <printOptions headings="false" gridLines="false" gridLinesSet="true" horizontalCentered="false" verticalCentered="false"/>
  <pageMargins left="0.708333333333333" right="0.708333333333333" top="0.551388888888889" bottom="0.472222222222222" header="0.315277777777778" footer="0.511811023622047"/>
  <pageSetup paperSize="9" scale="93"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7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4" activeCellId="0" sqref="A4"/>
    </sheetView>
  </sheetViews>
  <sheetFormatPr defaultColWidth="9.33984375" defaultRowHeight="12.75" customHeight="false" zeroHeight="false" outlineLevelRow="0" outlineLevelCol="0"/>
  <cols>
    <col collapsed="false" customWidth="true" hidden="false" outlineLevel="0" max="1" min="1" style="515" width="5.78"/>
    <col collapsed="false" customWidth="true" hidden="false" outlineLevel="0" max="3" min="2" style="515" width="5.66"/>
    <col collapsed="false" customWidth="true" hidden="false" outlineLevel="0" max="5" min="4" style="515" width="6"/>
    <col collapsed="false" customWidth="true" hidden="false" outlineLevel="0" max="6" min="6" style="515" width="5.66"/>
    <col collapsed="false" customWidth="true" hidden="false" outlineLevel="0" max="8" min="7" style="515" width="6"/>
    <col collapsed="false" customWidth="true" hidden="false" outlineLevel="0" max="9" min="9" style="515" width="5.66"/>
    <col collapsed="false" customWidth="true" hidden="false" outlineLevel="0" max="11" min="10" style="515" width="6"/>
    <col collapsed="false" customWidth="true" hidden="false" outlineLevel="0" max="12" min="12" style="515" width="5.66"/>
    <col collapsed="false" customWidth="true" hidden="false" outlineLevel="0" max="14" min="13" style="515" width="8.78"/>
    <col collapsed="false" customWidth="true" hidden="false" outlineLevel="0" max="15" min="15" style="515" width="1.66"/>
    <col collapsed="false" customWidth="false" hidden="false" outlineLevel="0" max="16384" min="16" style="515" width="9.34"/>
  </cols>
  <sheetData>
    <row r="1" customFormat="false" ht="15" hidden="false" customHeight="true" outlineLevel="0" collapsed="false">
      <c r="N1" s="535"/>
    </row>
    <row r="2" customFormat="false" ht="7.5" hidden="false" customHeight="true" outlineLevel="0" collapsed="false"/>
    <row r="3" customFormat="false" ht="15" hidden="false" customHeight="true" outlineLevel="0" collapsed="false">
      <c r="A3" s="536" t="s">
        <v>563</v>
      </c>
      <c r="B3" s="536"/>
      <c r="C3" s="536"/>
      <c r="D3" s="536"/>
      <c r="E3" s="536"/>
      <c r="F3" s="536"/>
      <c r="G3" s="536"/>
      <c r="H3" s="536"/>
      <c r="I3" s="536"/>
      <c r="J3" s="536"/>
      <c r="K3" s="536"/>
      <c r="L3" s="536"/>
      <c r="M3" s="536"/>
      <c r="N3" s="536"/>
    </row>
    <row r="4" customFormat="false" ht="15" hidden="false" customHeight="true" outlineLevel="0" collapsed="false">
      <c r="A4" s="536" t="s">
        <v>564</v>
      </c>
      <c r="B4" s="536"/>
      <c r="C4" s="536"/>
      <c r="D4" s="536"/>
      <c r="E4" s="536"/>
      <c r="F4" s="536"/>
      <c r="G4" s="536"/>
      <c r="H4" s="536"/>
      <c r="I4" s="536"/>
      <c r="J4" s="536"/>
      <c r="K4" s="536"/>
      <c r="L4" s="536"/>
      <c r="M4" s="536"/>
      <c r="N4" s="536"/>
    </row>
    <row r="5" customFormat="false" ht="7.5" hidden="false" customHeight="true" outlineLevel="0" collapsed="false">
      <c r="O5" s="537"/>
    </row>
    <row r="6" customFormat="false" ht="22.5" hidden="false" customHeight="true" outlineLevel="0" collapsed="false">
      <c r="A6" s="513" t="s">
        <v>273</v>
      </c>
      <c r="B6" s="513"/>
      <c r="C6" s="538"/>
      <c r="D6" s="538"/>
      <c r="E6" s="538"/>
      <c r="F6" s="538"/>
      <c r="G6" s="538"/>
      <c r="H6" s="537"/>
      <c r="I6" s="513" t="s">
        <v>288</v>
      </c>
      <c r="J6" s="513"/>
      <c r="K6" s="513"/>
      <c r="L6" s="513"/>
      <c r="M6" s="513"/>
      <c r="N6" s="513"/>
      <c r="O6" s="537"/>
    </row>
    <row r="7" customFormat="false" ht="7.5" hidden="false" customHeight="true" outlineLevel="0" collapsed="false">
      <c r="A7" s="537"/>
      <c r="B7" s="537"/>
      <c r="C7" s="537"/>
      <c r="D7" s="537"/>
      <c r="E7" s="537"/>
      <c r="F7" s="537"/>
      <c r="G7" s="537"/>
      <c r="H7" s="537"/>
      <c r="I7" s="537"/>
      <c r="J7" s="537"/>
      <c r="K7" s="537"/>
      <c r="L7" s="537"/>
      <c r="M7" s="537"/>
      <c r="N7" s="537"/>
      <c r="O7" s="537"/>
    </row>
    <row r="8" s="539" customFormat="true" ht="13.8" hidden="false" customHeight="false" outlineLevel="0" collapsed="false"/>
    <row r="9" customFormat="false" ht="15" hidden="false" customHeight="true" outlineLevel="0" collapsed="false">
      <c r="A9" s="540" t="s">
        <v>565</v>
      </c>
      <c r="B9" s="540"/>
      <c r="C9" s="540"/>
      <c r="D9" s="540"/>
      <c r="E9" s="540"/>
      <c r="F9" s="540"/>
      <c r="G9" s="540"/>
      <c r="H9" s="540"/>
      <c r="I9" s="540"/>
      <c r="J9" s="540"/>
      <c r="K9" s="540"/>
      <c r="L9" s="540"/>
      <c r="M9" s="540"/>
      <c r="N9" s="540"/>
    </row>
    <row r="10" customFormat="false" ht="22.5" hidden="false" customHeight="true" outlineLevel="0" collapsed="false">
      <c r="A10" s="541" t="s">
        <v>566</v>
      </c>
      <c r="B10" s="541"/>
      <c r="C10" s="541"/>
      <c r="D10" s="542"/>
      <c r="E10" s="542"/>
      <c r="F10" s="543" t="s">
        <v>65</v>
      </c>
      <c r="G10" s="544"/>
      <c r="H10" s="544"/>
      <c r="I10" s="543" t="s">
        <v>65</v>
      </c>
      <c r="J10" s="544"/>
      <c r="K10" s="544"/>
      <c r="L10" s="545" t="s">
        <v>65</v>
      </c>
      <c r="M10" s="546" t="s">
        <v>567</v>
      </c>
      <c r="N10" s="546"/>
    </row>
    <row r="11" customFormat="false" ht="22.5" hidden="false" customHeight="true" outlineLevel="0" collapsed="false">
      <c r="A11" s="547" t="s">
        <v>568</v>
      </c>
      <c r="B11" s="547"/>
      <c r="C11" s="547"/>
      <c r="D11" s="548"/>
      <c r="E11" s="548"/>
      <c r="F11" s="548"/>
      <c r="G11" s="549"/>
      <c r="H11" s="549"/>
      <c r="I11" s="549"/>
      <c r="J11" s="550"/>
      <c r="K11" s="550"/>
      <c r="L11" s="550"/>
      <c r="M11" s="547"/>
      <c r="N11" s="547"/>
    </row>
    <row r="12" customFormat="false" ht="13.8" hidden="false" customHeight="false" outlineLevel="0" collapsed="false"/>
    <row r="13" customFormat="false" ht="15" hidden="false" customHeight="true" outlineLevel="0" collapsed="false">
      <c r="A13" s="551" t="s">
        <v>569</v>
      </c>
      <c r="B13" s="551"/>
      <c r="C13" s="551"/>
      <c r="D13" s="551"/>
      <c r="E13" s="551"/>
      <c r="F13" s="551"/>
      <c r="G13" s="551"/>
      <c r="H13" s="551"/>
      <c r="I13" s="551"/>
      <c r="J13" s="551"/>
      <c r="K13" s="551"/>
      <c r="L13" s="551"/>
      <c r="M13" s="551"/>
      <c r="N13" s="551"/>
    </row>
    <row r="14" customFormat="false" ht="15" hidden="false" customHeight="true" outlineLevel="0" collapsed="false">
      <c r="A14" s="540" t="s">
        <v>570</v>
      </c>
      <c r="B14" s="540"/>
      <c r="C14" s="540"/>
      <c r="D14" s="540"/>
      <c r="E14" s="540"/>
      <c r="F14" s="540"/>
      <c r="G14" s="540"/>
      <c r="H14" s="540"/>
      <c r="I14" s="540"/>
      <c r="J14" s="540"/>
      <c r="K14" s="540"/>
      <c r="L14" s="540"/>
      <c r="M14" s="540"/>
      <c r="N14" s="540"/>
    </row>
    <row r="15" customFormat="false" ht="15" hidden="false" customHeight="true" outlineLevel="0" collapsed="false">
      <c r="A15" s="552" t="s">
        <v>566</v>
      </c>
      <c r="B15" s="553" t="s">
        <v>571</v>
      </c>
      <c r="C15" s="553"/>
      <c r="D15" s="553"/>
      <c r="E15" s="553"/>
      <c r="F15" s="554" t="s">
        <v>572</v>
      </c>
      <c r="G15" s="554"/>
      <c r="H15" s="554"/>
      <c r="I15" s="555" t="s">
        <v>573</v>
      </c>
      <c r="J15" s="555"/>
      <c r="K15" s="555"/>
      <c r="L15" s="555" t="s">
        <v>574</v>
      </c>
      <c r="M15" s="555"/>
      <c r="N15" s="555"/>
    </row>
    <row r="16" customFormat="false" ht="14.25" hidden="false" customHeight="true" outlineLevel="0" collapsed="false">
      <c r="A16" s="556"/>
      <c r="B16" s="557"/>
      <c r="C16" s="557"/>
      <c r="D16" s="557"/>
      <c r="E16" s="557"/>
      <c r="F16" s="558"/>
      <c r="G16" s="558"/>
      <c r="H16" s="558"/>
      <c r="I16" s="559"/>
      <c r="J16" s="559"/>
      <c r="K16" s="559"/>
      <c r="L16" s="560"/>
      <c r="M16" s="560"/>
      <c r="N16" s="560"/>
    </row>
    <row r="17" customFormat="false" ht="14.25" hidden="false" customHeight="true" outlineLevel="0" collapsed="false">
      <c r="A17" s="561"/>
      <c r="B17" s="513"/>
      <c r="C17" s="513"/>
      <c r="D17" s="513"/>
      <c r="E17" s="513"/>
      <c r="F17" s="538"/>
      <c r="G17" s="538"/>
      <c r="H17" s="538"/>
      <c r="I17" s="538"/>
      <c r="J17" s="538"/>
      <c r="K17" s="538"/>
      <c r="L17" s="562"/>
      <c r="M17" s="562"/>
      <c r="N17" s="562"/>
    </row>
    <row r="18" customFormat="false" ht="14.25" hidden="false" customHeight="true" outlineLevel="0" collapsed="false">
      <c r="A18" s="561"/>
      <c r="B18" s="513"/>
      <c r="C18" s="513"/>
      <c r="D18" s="513"/>
      <c r="E18" s="513"/>
      <c r="F18" s="538"/>
      <c r="G18" s="538"/>
      <c r="H18" s="538"/>
      <c r="I18" s="538"/>
      <c r="J18" s="538"/>
      <c r="K18" s="538"/>
      <c r="L18" s="562"/>
      <c r="M18" s="562"/>
      <c r="N18" s="562"/>
    </row>
    <row r="19" customFormat="false" ht="14.25" hidden="false" customHeight="true" outlineLevel="0" collapsed="false">
      <c r="A19" s="561"/>
      <c r="B19" s="513"/>
      <c r="C19" s="513"/>
      <c r="D19" s="513"/>
      <c r="E19" s="513"/>
      <c r="F19" s="538"/>
      <c r="G19" s="538"/>
      <c r="H19" s="538"/>
      <c r="I19" s="538"/>
      <c r="J19" s="538"/>
      <c r="K19" s="538"/>
      <c r="L19" s="562"/>
      <c r="M19" s="562"/>
      <c r="N19" s="562"/>
    </row>
    <row r="20" customFormat="false" ht="14.25" hidden="false" customHeight="true" outlineLevel="0" collapsed="false">
      <c r="A20" s="563"/>
      <c r="B20" s="513"/>
      <c r="C20" s="513"/>
      <c r="D20" s="513"/>
      <c r="E20" s="513"/>
      <c r="F20" s="538"/>
      <c r="G20" s="538"/>
      <c r="H20" s="538"/>
      <c r="I20" s="538"/>
      <c r="J20" s="538"/>
      <c r="K20" s="538"/>
      <c r="L20" s="562"/>
      <c r="M20" s="562"/>
      <c r="N20" s="562"/>
    </row>
    <row r="21" customFormat="false" ht="14.25" hidden="false" customHeight="true" outlineLevel="0" collapsed="false">
      <c r="A21" s="563"/>
      <c r="B21" s="513"/>
      <c r="C21" s="513"/>
      <c r="D21" s="513"/>
      <c r="E21" s="513"/>
      <c r="F21" s="538"/>
      <c r="G21" s="538"/>
      <c r="H21" s="538"/>
      <c r="I21" s="538"/>
      <c r="J21" s="538"/>
      <c r="K21" s="538"/>
      <c r="L21" s="562"/>
      <c r="M21" s="562"/>
      <c r="N21" s="562"/>
    </row>
    <row r="22" customFormat="false" ht="14.25" hidden="false" customHeight="true" outlineLevel="0" collapsed="false">
      <c r="A22" s="564" t="s">
        <v>65</v>
      </c>
      <c r="B22" s="513"/>
      <c r="C22" s="513"/>
      <c r="D22" s="513"/>
      <c r="E22" s="513"/>
      <c r="F22" s="538"/>
      <c r="G22" s="538"/>
      <c r="H22" s="538"/>
      <c r="I22" s="538"/>
      <c r="J22" s="538"/>
      <c r="K22" s="538"/>
      <c r="L22" s="562"/>
      <c r="M22" s="562"/>
      <c r="N22" s="562"/>
    </row>
    <row r="23" customFormat="false" ht="14.25" hidden="false" customHeight="true" outlineLevel="0" collapsed="false">
      <c r="A23" s="561"/>
      <c r="B23" s="513"/>
      <c r="C23" s="513"/>
      <c r="D23" s="513"/>
      <c r="E23" s="513"/>
      <c r="F23" s="538"/>
      <c r="G23" s="538"/>
      <c r="H23" s="538"/>
      <c r="I23" s="538"/>
      <c r="J23" s="538"/>
      <c r="K23" s="538"/>
      <c r="L23" s="562"/>
      <c r="M23" s="562"/>
      <c r="N23" s="562"/>
    </row>
    <row r="24" customFormat="false" ht="14.25" hidden="false" customHeight="true" outlineLevel="0" collapsed="false">
      <c r="A24" s="561"/>
      <c r="B24" s="513"/>
      <c r="C24" s="513"/>
      <c r="D24" s="513"/>
      <c r="E24" s="513"/>
      <c r="F24" s="538"/>
      <c r="G24" s="538"/>
      <c r="H24" s="538"/>
      <c r="I24" s="538"/>
      <c r="J24" s="538"/>
      <c r="K24" s="538"/>
      <c r="L24" s="562"/>
      <c r="M24" s="562"/>
      <c r="N24" s="562"/>
    </row>
    <row r="25" customFormat="false" ht="15" hidden="false" customHeight="true" outlineLevel="0" collapsed="false">
      <c r="A25" s="565"/>
      <c r="B25" s="566"/>
      <c r="C25" s="566"/>
      <c r="D25" s="566"/>
      <c r="E25" s="566"/>
      <c r="F25" s="566"/>
      <c r="G25" s="566"/>
      <c r="H25" s="566"/>
      <c r="I25" s="567"/>
      <c r="J25" s="567"/>
      <c r="K25" s="568" t="s">
        <v>575</v>
      </c>
      <c r="L25" s="568"/>
      <c r="M25" s="568"/>
      <c r="N25" s="568"/>
    </row>
    <row r="26" customFormat="false" ht="14.25" hidden="false" customHeight="true" outlineLevel="0" collapsed="false">
      <c r="A26" s="556"/>
      <c r="B26" s="557"/>
      <c r="C26" s="557"/>
      <c r="D26" s="557"/>
      <c r="E26" s="557"/>
      <c r="F26" s="558"/>
      <c r="G26" s="558"/>
      <c r="H26" s="558"/>
      <c r="I26" s="559"/>
      <c r="J26" s="559"/>
      <c r="K26" s="559"/>
      <c r="L26" s="560"/>
      <c r="M26" s="560"/>
      <c r="N26" s="560"/>
    </row>
    <row r="27" customFormat="false" ht="14.25" hidden="false" customHeight="true" outlineLevel="0" collapsed="false">
      <c r="A27" s="561"/>
      <c r="B27" s="513"/>
      <c r="C27" s="513"/>
      <c r="D27" s="513"/>
      <c r="E27" s="513"/>
      <c r="F27" s="538"/>
      <c r="G27" s="538"/>
      <c r="H27" s="538"/>
      <c r="I27" s="538"/>
      <c r="J27" s="538"/>
      <c r="K27" s="538"/>
      <c r="L27" s="562"/>
      <c r="M27" s="562"/>
      <c r="N27" s="562"/>
    </row>
    <row r="28" customFormat="false" ht="14.25" hidden="false" customHeight="true" outlineLevel="0" collapsed="false">
      <c r="A28" s="561"/>
      <c r="B28" s="513"/>
      <c r="C28" s="513"/>
      <c r="D28" s="513"/>
      <c r="E28" s="513"/>
      <c r="F28" s="538"/>
      <c r="G28" s="538"/>
      <c r="H28" s="538"/>
      <c r="I28" s="538"/>
      <c r="J28" s="538"/>
      <c r="K28" s="538"/>
      <c r="L28" s="562"/>
      <c r="M28" s="562"/>
      <c r="N28" s="562"/>
      <c r="S28" s="539"/>
    </row>
    <row r="29" customFormat="false" ht="14.25" hidden="false" customHeight="true" outlineLevel="0" collapsed="false">
      <c r="A29" s="563"/>
      <c r="B29" s="513"/>
      <c r="C29" s="513"/>
      <c r="D29" s="513"/>
      <c r="E29" s="513"/>
      <c r="F29" s="538"/>
      <c r="G29" s="538"/>
      <c r="H29" s="538"/>
      <c r="I29" s="538"/>
      <c r="J29" s="538"/>
      <c r="K29" s="538"/>
      <c r="L29" s="562"/>
      <c r="M29" s="562"/>
      <c r="N29" s="562"/>
    </row>
    <row r="30" customFormat="false" ht="14.25" hidden="false" customHeight="true" outlineLevel="0" collapsed="false">
      <c r="A30" s="563"/>
      <c r="B30" s="513"/>
      <c r="C30" s="513"/>
      <c r="D30" s="513"/>
      <c r="E30" s="513"/>
      <c r="F30" s="538"/>
      <c r="G30" s="538"/>
      <c r="H30" s="538"/>
      <c r="I30" s="538"/>
      <c r="J30" s="538"/>
      <c r="K30" s="538"/>
      <c r="L30" s="562"/>
      <c r="M30" s="562"/>
      <c r="N30" s="562"/>
    </row>
    <row r="31" customFormat="false" ht="14.25" hidden="false" customHeight="true" outlineLevel="0" collapsed="false">
      <c r="A31" s="563"/>
      <c r="B31" s="513"/>
      <c r="C31" s="513"/>
      <c r="D31" s="513"/>
      <c r="E31" s="513"/>
      <c r="F31" s="538"/>
      <c r="G31" s="538"/>
      <c r="H31" s="538"/>
      <c r="I31" s="538"/>
      <c r="J31" s="538"/>
      <c r="K31" s="538"/>
      <c r="L31" s="562"/>
      <c r="M31" s="562"/>
      <c r="N31" s="562"/>
    </row>
    <row r="32" customFormat="false" ht="14.25" hidden="false" customHeight="true" outlineLevel="0" collapsed="false">
      <c r="A32" s="564" t="s">
        <v>65</v>
      </c>
      <c r="B32" s="513"/>
      <c r="C32" s="513"/>
      <c r="D32" s="513"/>
      <c r="E32" s="513"/>
      <c r="F32" s="538"/>
      <c r="G32" s="538"/>
      <c r="H32" s="538"/>
      <c r="I32" s="538"/>
      <c r="J32" s="538"/>
      <c r="K32" s="538"/>
      <c r="L32" s="562"/>
      <c r="M32" s="562"/>
      <c r="N32" s="562"/>
    </row>
    <row r="33" customFormat="false" ht="14.25" hidden="false" customHeight="true" outlineLevel="0" collapsed="false">
      <c r="A33" s="561"/>
      <c r="B33" s="513"/>
      <c r="C33" s="513"/>
      <c r="D33" s="513"/>
      <c r="E33" s="513"/>
      <c r="F33" s="538"/>
      <c r="G33" s="538"/>
      <c r="H33" s="538"/>
      <c r="I33" s="538"/>
      <c r="J33" s="538"/>
      <c r="K33" s="538"/>
      <c r="L33" s="562"/>
      <c r="M33" s="562"/>
      <c r="N33" s="562"/>
    </row>
    <row r="34" customFormat="false" ht="14.25" hidden="false" customHeight="true" outlineLevel="0" collapsed="false">
      <c r="A34" s="561"/>
      <c r="B34" s="513"/>
      <c r="C34" s="513"/>
      <c r="D34" s="513"/>
      <c r="E34" s="513"/>
      <c r="F34" s="538"/>
      <c r="G34" s="538"/>
      <c r="H34" s="538"/>
      <c r="I34" s="538"/>
      <c r="J34" s="538"/>
      <c r="K34" s="538"/>
      <c r="L34" s="562"/>
      <c r="M34" s="562"/>
      <c r="N34" s="562"/>
    </row>
    <row r="35" customFormat="false" ht="15" hidden="false" customHeight="true" outlineLevel="0" collapsed="false">
      <c r="A35" s="565"/>
      <c r="B35" s="566"/>
      <c r="C35" s="566"/>
      <c r="D35" s="566"/>
      <c r="E35" s="566"/>
      <c r="F35" s="566"/>
      <c r="G35" s="566"/>
      <c r="H35" s="566"/>
      <c r="I35" s="567"/>
      <c r="J35" s="567"/>
      <c r="K35" s="568" t="s">
        <v>575</v>
      </c>
      <c r="L35" s="568"/>
      <c r="M35" s="568"/>
      <c r="N35" s="568"/>
    </row>
    <row r="36" customFormat="false" ht="14.25" hidden="false" customHeight="true" outlineLevel="0" collapsed="false">
      <c r="A36" s="556"/>
      <c r="B36" s="557"/>
      <c r="C36" s="557"/>
      <c r="D36" s="557"/>
      <c r="E36" s="557"/>
      <c r="F36" s="558"/>
      <c r="G36" s="558"/>
      <c r="H36" s="558"/>
      <c r="I36" s="559"/>
      <c r="J36" s="559"/>
      <c r="K36" s="559"/>
      <c r="L36" s="560"/>
      <c r="M36" s="560"/>
      <c r="N36" s="560"/>
    </row>
    <row r="37" customFormat="false" ht="14.25" hidden="false" customHeight="true" outlineLevel="0" collapsed="false">
      <c r="A37" s="561"/>
      <c r="B37" s="513"/>
      <c r="C37" s="513"/>
      <c r="D37" s="513"/>
      <c r="E37" s="513"/>
      <c r="F37" s="538"/>
      <c r="G37" s="538"/>
      <c r="H37" s="538"/>
      <c r="I37" s="538"/>
      <c r="J37" s="538"/>
      <c r="K37" s="538"/>
      <c r="L37" s="562"/>
      <c r="M37" s="562"/>
      <c r="N37" s="562"/>
    </row>
    <row r="38" customFormat="false" ht="14.25" hidden="false" customHeight="true" outlineLevel="0" collapsed="false">
      <c r="A38" s="561"/>
      <c r="B38" s="513"/>
      <c r="C38" s="513"/>
      <c r="D38" s="513"/>
      <c r="E38" s="513"/>
      <c r="F38" s="538"/>
      <c r="G38" s="538"/>
      <c r="H38" s="538"/>
      <c r="I38" s="538"/>
      <c r="J38" s="538"/>
      <c r="K38" s="538"/>
      <c r="L38" s="562"/>
      <c r="M38" s="562"/>
      <c r="N38" s="562"/>
    </row>
    <row r="39" customFormat="false" ht="14.25" hidden="false" customHeight="true" outlineLevel="0" collapsed="false">
      <c r="A39" s="563"/>
      <c r="B39" s="513"/>
      <c r="C39" s="513"/>
      <c r="D39" s="513"/>
      <c r="E39" s="513"/>
      <c r="F39" s="538"/>
      <c r="G39" s="538"/>
      <c r="H39" s="538"/>
      <c r="I39" s="538"/>
      <c r="J39" s="538"/>
      <c r="K39" s="538"/>
      <c r="L39" s="562"/>
      <c r="M39" s="562"/>
      <c r="N39" s="562"/>
    </row>
    <row r="40" customFormat="false" ht="14.25" hidden="false" customHeight="true" outlineLevel="0" collapsed="false">
      <c r="A40" s="563"/>
      <c r="B40" s="513"/>
      <c r="C40" s="513"/>
      <c r="D40" s="513"/>
      <c r="E40" s="513"/>
      <c r="F40" s="538"/>
      <c r="G40" s="538"/>
      <c r="H40" s="538"/>
      <c r="I40" s="538"/>
      <c r="J40" s="538"/>
      <c r="K40" s="538"/>
      <c r="L40" s="562"/>
      <c r="M40" s="562"/>
      <c r="N40" s="562"/>
    </row>
    <row r="41" customFormat="false" ht="14.25" hidden="false" customHeight="true" outlineLevel="0" collapsed="false">
      <c r="A41" s="563"/>
      <c r="B41" s="513"/>
      <c r="C41" s="513"/>
      <c r="D41" s="513"/>
      <c r="E41" s="513"/>
      <c r="F41" s="538"/>
      <c r="G41" s="538"/>
      <c r="H41" s="538"/>
      <c r="I41" s="538"/>
      <c r="J41" s="538"/>
      <c r="K41" s="538"/>
      <c r="L41" s="562"/>
      <c r="M41" s="562"/>
      <c r="N41" s="562"/>
    </row>
    <row r="42" customFormat="false" ht="14.25" hidden="false" customHeight="true" outlineLevel="0" collapsed="false">
      <c r="A42" s="564" t="s">
        <v>65</v>
      </c>
      <c r="B42" s="513"/>
      <c r="C42" s="513"/>
      <c r="D42" s="513"/>
      <c r="E42" s="513"/>
      <c r="F42" s="538"/>
      <c r="G42" s="538"/>
      <c r="H42" s="538"/>
      <c r="I42" s="538"/>
      <c r="J42" s="538"/>
      <c r="K42" s="538"/>
      <c r="L42" s="562"/>
      <c r="M42" s="562"/>
      <c r="N42" s="562"/>
    </row>
    <row r="43" customFormat="false" ht="14.25" hidden="false" customHeight="true" outlineLevel="0" collapsed="false">
      <c r="A43" s="561"/>
      <c r="B43" s="513"/>
      <c r="C43" s="513"/>
      <c r="D43" s="513"/>
      <c r="E43" s="513"/>
      <c r="F43" s="538"/>
      <c r="G43" s="538"/>
      <c r="H43" s="538"/>
      <c r="I43" s="538"/>
      <c r="J43" s="538"/>
      <c r="K43" s="538"/>
      <c r="L43" s="562"/>
      <c r="M43" s="562"/>
      <c r="N43" s="562"/>
    </row>
    <row r="44" customFormat="false" ht="14.25" hidden="false" customHeight="true" outlineLevel="0" collapsed="false">
      <c r="A44" s="561"/>
      <c r="B44" s="513"/>
      <c r="C44" s="513"/>
      <c r="D44" s="513"/>
      <c r="E44" s="513"/>
      <c r="F44" s="538"/>
      <c r="G44" s="538"/>
      <c r="H44" s="538"/>
      <c r="I44" s="538"/>
      <c r="J44" s="538"/>
      <c r="K44" s="538"/>
      <c r="L44" s="562"/>
      <c r="M44" s="562"/>
      <c r="N44" s="562"/>
    </row>
    <row r="45" customFormat="false" ht="15" hidden="false" customHeight="true" outlineLevel="0" collapsed="false">
      <c r="A45" s="565"/>
      <c r="B45" s="566"/>
      <c r="C45" s="566"/>
      <c r="D45" s="566"/>
      <c r="E45" s="566"/>
      <c r="F45" s="566"/>
      <c r="G45" s="566"/>
      <c r="H45" s="566"/>
      <c r="I45" s="567"/>
      <c r="J45" s="567"/>
      <c r="K45" s="568" t="s">
        <v>575</v>
      </c>
      <c r="L45" s="568"/>
      <c r="M45" s="568"/>
      <c r="N45" s="568"/>
    </row>
    <row r="46" customFormat="false" ht="15" hidden="false" customHeight="true" outlineLevel="0" collapsed="false">
      <c r="I46" s="569" t="s">
        <v>576</v>
      </c>
      <c r="J46" s="569"/>
      <c r="K46" s="569"/>
      <c r="L46" s="569"/>
      <c r="M46" s="569"/>
      <c r="N46" s="569"/>
    </row>
    <row r="47" customFormat="false" ht="15" hidden="false" customHeight="true" outlineLevel="0" collapsed="false">
      <c r="I47" s="569"/>
      <c r="J47" s="569"/>
      <c r="K47" s="569"/>
      <c r="L47" s="569"/>
      <c r="M47" s="569"/>
      <c r="N47" s="569"/>
    </row>
    <row r="48" s="572" customFormat="true" ht="12" hidden="false" customHeight="true" outlineLevel="0" collapsed="false">
      <c r="A48" s="570" t="s">
        <v>577</v>
      </c>
      <c r="B48" s="571" t="s">
        <v>578</v>
      </c>
      <c r="C48" s="571"/>
      <c r="D48" s="571"/>
      <c r="E48" s="571"/>
      <c r="F48" s="571"/>
      <c r="G48" s="571"/>
      <c r="H48" s="571"/>
      <c r="I48" s="571"/>
      <c r="J48" s="571"/>
      <c r="K48" s="571"/>
      <c r="L48" s="571"/>
      <c r="M48" s="571"/>
      <c r="N48" s="571"/>
    </row>
    <row r="49" s="572" customFormat="true" ht="12" hidden="false" customHeight="true" outlineLevel="0" collapsed="false">
      <c r="A49" s="570" t="s">
        <v>577</v>
      </c>
      <c r="B49" s="573" t="s">
        <v>579</v>
      </c>
      <c r="C49" s="573"/>
      <c r="D49" s="573"/>
      <c r="E49" s="573"/>
      <c r="F49" s="573"/>
      <c r="G49" s="573"/>
      <c r="H49" s="573"/>
      <c r="I49" s="573"/>
      <c r="J49" s="573"/>
      <c r="K49" s="573"/>
      <c r="L49" s="573"/>
      <c r="M49" s="573"/>
      <c r="N49" s="573"/>
    </row>
    <row r="50" s="572" customFormat="true" ht="12" hidden="false" customHeight="true" outlineLevel="0" collapsed="false">
      <c r="A50" s="570" t="s">
        <v>577</v>
      </c>
      <c r="B50" s="573" t="s">
        <v>580</v>
      </c>
      <c r="C50" s="573"/>
      <c r="D50" s="573"/>
      <c r="E50" s="573"/>
      <c r="F50" s="573"/>
      <c r="G50" s="573"/>
      <c r="H50" s="573"/>
      <c r="I50" s="573"/>
      <c r="J50" s="573"/>
      <c r="K50" s="573"/>
      <c r="L50" s="573"/>
      <c r="M50" s="573"/>
      <c r="N50" s="573"/>
    </row>
    <row r="51" customFormat="false" ht="13.8" hidden="false" customHeight="false" outlineLevel="0" collapsed="false"/>
    <row r="52" customFormat="false" ht="15" hidden="false" customHeight="true" outlineLevel="0" collapsed="false">
      <c r="A52" s="515" t="s">
        <v>581</v>
      </c>
    </row>
    <row r="53" customFormat="false" ht="13.5" hidden="false" customHeight="true" outlineLevel="0" collapsed="false">
      <c r="A53" s="574" t="s">
        <v>582</v>
      </c>
      <c r="B53" s="574"/>
      <c r="C53" s="574"/>
      <c r="D53" s="574"/>
    </row>
    <row r="54" customFormat="false" ht="13.5" hidden="false" customHeight="true" outlineLevel="0" collapsed="false">
      <c r="A54" s="574"/>
      <c r="B54" s="574"/>
      <c r="C54" s="574"/>
      <c r="D54" s="574"/>
    </row>
    <row r="55" customFormat="false" ht="13.5" hidden="false" customHeight="true" outlineLevel="0" collapsed="false">
      <c r="A55" s="575"/>
      <c r="B55" s="575"/>
      <c r="C55" s="575"/>
      <c r="D55" s="576" t="s">
        <v>277</v>
      </c>
      <c r="E55" s="574" t="s">
        <v>583</v>
      </c>
      <c r="F55" s="574"/>
      <c r="G55" s="574"/>
      <c r="H55" s="577" t="s">
        <v>584</v>
      </c>
      <c r="I55" s="578" t="s">
        <v>585</v>
      </c>
      <c r="J55" s="578"/>
      <c r="K55" s="578"/>
      <c r="L55" s="578"/>
      <c r="M55" s="578"/>
      <c r="N55" s="578"/>
    </row>
    <row r="56" customFormat="false" ht="13.5" hidden="false" customHeight="true" outlineLevel="0" collapsed="false">
      <c r="A56" s="575"/>
      <c r="B56" s="575"/>
      <c r="C56" s="575"/>
      <c r="D56" s="576"/>
      <c r="E56" s="574"/>
      <c r="F56" s="574"/>
      <c r="G56" s="574"/>
      <c r="H56" s="577"/>
      <c r="I56" s="578"/>
      <c r="J56" s="578"/>
      <c r="K56" s="578"/>
      <c r="L56" s="578"/>
      <c r="M56" s="578"/>
      <c r="N56" s="578"/>
    </row>
    <row r="57" s="579" customFormat="true" ht="7.5" hidden="false" customHeight="true" outlineLevel="0" collapsed="false"/>
    <row r="58" customFormat="false" ht="15" hidden="false" customHeight="true" outlineLevel="0" collapsed="false">
      <c r="A58" s="515" t="s">
        <v>586</v>
      </c>
    </row>
    <row r="59" customFormat="false" ht="13.5" hidden="false" customHeight="true" outlineLevel="0" collapsed="false">
      <c r="A59" s="574" t="s">
        <v>582</v>
      </c>
      <c r="B59" s="574"/>
      <c r="C59" s="574"/>
      <c r="D59" s="574"/>
    </row>
    <row r="60" customFormat="false" ht="13.5" hidden="false" customHeight="true" outlineLevel="0" collapsed="false">
      <c r="A60" s="574"/>
      <c r="B60" s="574"/>
      <c r="C60" s="574"/>
      <c r="D60" s="574"/>
    </row>
    <row r="61" customFormat="false" ht="13.5" hidden="false" customHeight="true" outlineLevel="0" collapsed="false">
      <c r="A61" s="575"/>
      <c r="B61" s="575"/>
      <c r="C61" s="575"/>
      <c r="D61" s="576" t="s">
        <v>277</v>
      </c>
      <c r="E61" s="574" t="s">
        <v>583</v>
      </c>
      <c r="F61" s="574"/>
      <c r="G61" s="574"/>
      <c r="H61" s="577" t="s">
        <v>584</v>
      </c>
      <c r="I61" s="580" t="s">
        <v>587</v>
      </c>
      <c r="J61" s="580"/>
      <c r="K61" s="580"/>
      <c r="L61" s="580"/>
      <c r="M61" s="580"/>
      <c r="N61" s="580"/>
    </row>
    <row r="62" customFormat="false" ht="13.5" hidden="false" customHeight="true" outlineLevel="0" collapsed="false">
      <c r="A62" s="575"/>
      <c r="B62" s="575"/>
      <c r="C62" s="575"/>
      <c r="D62" s="576"/>
      <c r="E62" s="574"/>
      <c r="F62" s="574"/>
      <c r="G62" s="574"/>
      <c r="H62" s="577"/>
      <c r="I62" s="580"/>
      <c r="J62" s="580"/>
      <c r="K62" s="580"/>
      <c r="L62" s="580"/>
      <c r="M62" s="580"/>
      <c r="N62" s="580"/>
    </row>
    <row r="63" customFormat="false" ht="12" hidden="false" customHeight="true" outlineLevel="0" collapsed="false">
      <c r="A63" s="537"/>
      <c r="B63" s="537"/>
      <c r="C63" s="537"/>
      <c r="D63" s="537"/>
      <c r="E63" s="537"/>
      <c r="F63" s="537"/>
      <c r="G63" s="537"/>
      <c r="H63" s="537"/>
      <c r="I63" s="539"/>
      <c r="J63" s="539"/>
      <c r="K63" s="539"/>
    </row>
    <row r="64" s="572" customFormat="true" ht="12" hidden="false" customHeight="true" outlineLevel="0" collapsed="false">
      <c r="A64" s="572" t="s">
        <v>557</v>
      </c>
    </row>
    <row r="65" s="572" customFormat="true" ht="12" hidden="false" customHeight="true" outlineLevel="0" collapsed="false">
      <c r="A65" s="570" t="n">
        <v>1</v>
      </c>
      <c r="B65" s="581" t="s">
        <v>588</v>
      </c>
      <c r="C65" s="581"/>
      <c r="D65" s="581"/>
      <c r="E65" s="581"/>
      <c r="F65" s="581"/>
      <c r="G65" s="581"/>
      <c r="H65" s="581"/>
      <c r="I65" s="581"/>
      <c r="J65" s="581"/>
      <c r="K65" s="581"/>
      <c r="L65" s="581"/>
      <c r="M65" s="581"/>
      <c r="N65" s="581"/>
    </row>
    <row r="66" s="572" customFormat="true" ht="12" hidden="false" customHeight="true" outlineLevel="0" collapsed="false">
      <c r="A66" s="570"/>
      <c r="B66" s="581"/>
      <c r="C66" s="581"/>
      <c r="D66" s="581"/>
      <c r="E66" s="581"/>
      <c r="F66" s="581"/>
      <c r="G66" s="581"/>
      <c r="H66" s="581"/>
      <c r="I66" s="581"/>
      <c r="J66" s="581"/>
      <c r="K66" s="581"/>
      <c r="L66" s="581"/>
      <c r="M66" s="581"/>
      <c r="N66" s="581"/>
    </row>
    <row r="67" s="572" customFormat="true" ht="12" hidden="false" customHeight="true" outlineLevel="0" collapsed="false">
      <c r="A67" s="570" t="n">
        <v>2</v>
      </c>
      <c r="B67" s="581" t="s">
        <v>589</v>
      </c>
      <c r="C67" s="581"/>
      <c r="D67" s="581"/>
      <c r="E67" s="581"/>
      <c r="F67" s="581"/>
      <c r="G67" s="581"/>
      <c r="H67" s="581"/>
      <c r="I67" s="581"/>
      <c r="J67" s="581"/>
      <c r="K67" s="581"/>
      <c r="L67" s="581"/>
      <c r="M67" s="581"/>
      <c r="N67" s="581"/>
    </row>
    <row r="68" s="572" customFormat="true" ht="12" hidden="false" customHeight="true" outlineLevel="0" collapsed="false">
      <c r="A68" s="570"/>
      <c r="B68" s="581"/>
      <c r="C68" s="581"/>
      <c r="D68" s="581"/>
      <c r="E68" s="581"/>
      <c r="F68" s="581"/>
      <c r="G68" s="581"/>
      <c r="H68" s="581"/>
      <c r="I68" s="581"/>
      <c r="J68" s="581"/>
      <c r="K68" s="581"/>
      <c r="L68" s="581"/>
      <c r="M68" s="581"/>
      <c r="N68" s="581"/>
    </row>
    <row r="69" s="572" customFormat="true" ht="12" hidden="false" customHeight="true" outlineLevel="0" collapsed="false">
      <c r="B69" s="581"/>
      <c r="C69" s="581"/>
      <c r="D69" s="581"/>
      <c r="E69" s="581"/>
      <c r="F69" s="581"/>
      <c r="G69" s="581"/>
      <c r="H69" s="581"/>
      <c r="I69" s="581"/>
      <c r="J69" s="581"/>
      <c r="K69" s="581"/>
      <c r="L69" s="581"/>
      <c r="M69" s="581"/>
      <c r="N69" s="581"/>
    </row>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sheetData>
  <mergeCells count="161">
    <mergeCell ref="A3:N3"/>
    <mergeCell ref="A4:N4"/>
    <mergeCell ref="A6:B6"/>
    <mergeCell ref="C6:G6"/>
    <mergeCell ref="I6:J6"/>
    <mergeCell ref="K6:N6"/>
    <mergeCell ref="A9:N9"/>
    <mergeCell ref="A10:C10"/>
    <mergeCell ref="D10:E10"/>
    <mergeCell ref="G10:H10"/>
    <mergeCell ref="J10:K10"/>
    <mergeCell ref="M10:N10"/>
    <mergeCell ref="A11:C11"/>
    <mergeCell ref="D11:F11"/>
    <mergeCell ref="G11:I11"/>
    <mergeCell ref="J11:L11"/>
    <mergeCell ref="M11:N11"/>
    <mergeCell ref="A13:N13"/>
    <mergeCell ref="A14:N14"/>
    <mergeCell ref="B15:E15"/>
    <mergeCell ref="F15:H15"/>
    <mergeCell ref="I15:K15"/>
    <mergeCell ref="L15:N15"/>
    <mergeCell ref="B16:E16"/>
    <mergeCell ref="F16:H16"/>
    <mergeCell ref="I16:K16"/>
    <mergeCell ref="L16:N16"/>
    <mergeCell ref="B17:E17"/>
    <mergeCell ref="F17:H17"/>
    <mergeCell ref="I17:K17"/>
    <mergeCell ref="L17:N17"/>
    <mergeCell ref="B18:E18"/>
    <mergeCell ref="F18:H18"/>
    <mergeCell ref="I18:K18"/>
    <mergeCell ref="L18:N18"/>
    <mergeCell ref="B19:E19"/>
    <mergeCell ref="F19:H19"/>
    <mergeCell ref="I19:K19"/>
    <mergeCell ref="L19:N19"/>
    <mergeCell ref="A20:A21"/>
    <mergeCell ref="B20:E20"/>
    <mergeCell ref="F20:H20"/>
    <mergeCell ref="I20:K20"/>
    <mergeCell ref="L20:N20"/>
    <mergeCell ref="B21:E21"/>
    <mergeCell ref="F21:H21"/>
    <mergeCell ref="I21:K21"/>
    <mergeCell ref="L21:N21"/>
    <mergeCell ref="B22:E22"/>
    <mergeCell ref="F22:H22"/>
    <mergeCell ref="I22:K22"/>
    <mergeCell ref="L22:N22"/>
    <mergeCell ref="B23:E23"/>
    <mergeCell ref="F23:H23"/>
    <mergeCell ref="I23:K23"/>
    <mergeCell ref="L23:N23"/>
    <mergeCell ref="B24:E24"/>
    <mergeCell ref="F24:H24"/>
    <mergeCell ref="I24:K24"/>
    <mergeCell ref="L24:N24"/>
    <mergeCell ref="B25:H25"/>
    <mergeCell ref="I25:J25"/>
    <mergeCell ref="K25:N25"/>
    <mergeCell ref="B26:E26"/>
    <mergeCell ref="F26:H26"/>
    <mergeCell ref="I26:K26"/>
    <mergeCell ref="L26:N26"/>
    <mergeCell ref="B27:E27"/>
    <mergeCell ref="F27:H27"/>
    <mergeCell ref="I27:K27"/>
    <mergeCell ref="L27:N27"/>
    <mergeCell ref="B28:E28"/>
    <mergeCell ref="F28:H28"/>
    <mergeCell ref="I28:K28"/>
    <mergeCell ref="L28:N28"/>
    <mergeCell ref="A29:A31"/>
    <mergeCell ref="B29:E29"/>
    <mergeCell ref="F29:H29"/>
    <mergeCell ref="I29:K29"/>
    <mergeCell ref="L29:N29"/>
    <mergeCell ref="B30:E30"/>
    <mergeCell ref="F30:H30"/>
    <mergeCell ref="I30:K30"/>
    <mergeCell ref="L30:N30"/>
    <mergeCell ref="B31:E31"/>
    <mergeCell ref="F31:H31"/>
    <mergeCell ref="I31:K31"/>
    <mergeCell ref="L31:N31"/>
    <mergeCell ref="B32:E32"/>
    <mergeCell ref="F32:H32"/>
    <mergeCell ref="I32:K32"/>
    <mergeCell ref="L32:N32"/>
    <mergeCell ref="B33:E33"/>
    <mergeCell ref="F33:H33"/>
    <mergeCell ref="I33:K33"/>
    <mergeCell ref="L33:N33"/>
    <mergeCell ref="B34:E34"/>
    <mergeCell ref="F34:H34"/>
    <mergeCell ref="I34:K34"/>
    <mergeCell ref="L34:N34"/>
    <mergeCell ref="B35:H35"/>
    <mergeCell ref="I35:J35"/>
    <mergeCell ref="K35:N35"/>
    <mergeCell ref="B36:E36"/>
    <mergeCell ref="F36:H36"/>
    <mergeCell ref="I36:K36"/>
    <mergeCell ref="L36:N36"/>
    <mergeCell ref="B37:E37"/>
    <mergeCell ref="F37:H37"/>
    <mergeCell ref="I37:K37"/>
    <mergeCell ref="L37:N37"/>
    <mergeCell ref="B38:E38"/>
    <mergeCell ref="F38:H38"/>
    <mergeCell ref="I38:K38"/>
    <mergeCell ref="L38:N38"/>
    <mergeCell ref="A39:A41"/>
    <mergeCell ref="B39:E39"/>
    <mergeCell ref="F39:H39"/>
    <mergeCell ref="I39:K39"/>
    <mergeCell ref="L39:N39"/>
    <mergeCell ref="B40:E40"/>
    <mergeCell ref="F40:H40"/>
    <mergeCell ref="I40:K40"/>
    <mergeCell ref="L40:N40"/>
    <mergeCell ref="B41:E41"/>
    <mergeCell ref="F41:H41"/>
    <mergeCell ref="I41:K41"/>
    <mergeCell ref="L41:N41"/>
    <mergeCell ref="B42:E42"/>
    <mergeCell ref="F42:H42"/>
    <mergeCell ref="I42:K42"/>
    <mergeCell ref="L42:N42"/>
    <mergeCell ref="B43:E43"/>
    <mergeCell ref="F43:H43"/>
    <mergeCell ref="I43:K43"/>
    <mergeCell ref="L43:N43"/>
    <mergeCell ref="B44:E44"/>
    <mergeCell ref="F44:H44"/>
    <mergeCell ref="I44:K44"/>
    <mergeCell ref="L44:N44"/>
    <mergeCell ref="B45:H45"/>
    <mergeCell ref="I45:J45"/>
    <mergeCell ref="K45:N45"/>
    <mergeCell ref="I46:N47"/>
    <mergeCell ref="B48:N48"/>
    <mergeCell ref="B49:N49"/>
    <mergeCell ref="B50:N50"/>
    <mergeCell ref="A53:D54"/>
    <mergeCell ref="A55:C56"/>
    <mergeCell ref="D55:D56"/>
    <mergeCell ref="E55:G56"/>
    <mergeCell ref="H55:H56"/>
    <mergeCell ref="I55:N56"/>
    <mergeCell ref="A59:D60"/>
    <mergeCell ref="A61:C62"/>
    <mergeCell ref="D61:D62"/>
    <mergeCell ref="E61:G62"/>
    <mergeCell ref="H61:H62"/>
    <mergeCell ref="I61:N62"/>
    <mergeCell ref="B65:N66"/>
    <mergeCell ref="B67:N69"/>
  </mergeCells>
  <printOptions headings="false" gridLines="false" gridLinesSet="true" horizontalCentered="true" verticalCentered="true"/>
  <pageMargins left="0.39375" right="0.39375" top="0.590972222222222" bottom="0.39375" header="0.275694444444444" footer="0.511811023622047"/>
  <pageSetup paperSize="9" scale="87"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5" activeCellId="0" sqref="K5"/>
    </sheetView>
  </sheetViews>
  <sheetFormatPr defaultColWidth="9.33984375" defaultRowHeight="12.75" customHeight="false" zeroHeight="false" outlineLevelRow="0" outlineLevelCol="0"/>
  <cols>
    <col collapsed="false" customWidth="true" hidden="false" outlineLevel="0" max="1" min="1" style="515" width="5.78"/>
    <col collapsed="false" customWidth="true" hidden="false" outlineLevel="0" max="2" min="2" style="515" width="6.45"/>
    <col collapsed="false" customWidth="true" hidden="false" outlineLevel="0" max="13" min="3" style="515" width="6"/>
    <col collapsed="false" customWidth="true" hidden="false" outlineLevel="0" max="14" min="14" style="515" width="15.89"/>
    <col collapsed="false" customWidth="true" hidden="false" outlineLevel="0" max="15" min="15" style="515" width="1.66"/>
    <col collapsed="false" customWidth="false" hidden="false" outlineLevel="0" max="16384" min="16" style="515" width="9.34"/>
  </cols>
  <sheetData>
    <row r="1" customFormat="false" ht="15" hidden="false" customHeight="true" outlineLevel="0" collapsed="false">
      <c r="N1" s="535"/>
    </row>
    <row r="2" customFormat="false" ht="7.5" hidden="false" customHeight="true" outlineLevel="0" collapsed="false"/>
    <row r="3" customFormat="false" ht="13.8" hidden="false" customHeight="false" outlineLevel="0" collapsed="false">
      <c r="A3" s="536" t="s">
        <v>590</v>
      </c>
      <c r="B3" s="536"/>
      <c r="C3" s="536"/>
      <c r="D3" s="536"/>
      <c r="E3" s="536"/>
      <c r="F3" s="536"/>
      <c r="G3" s="536"/>
      <c r="H3" s="536"/>
      <c r="I3" s="536"/>
      <c r="J3" s="536"/>
      <c r="K3" s="536"/>
      <c r="L3" s="536"/>
      <c r="M3" s="536"/>
      <c r="N3" s="536"/>
    </row>
    <row r="4" customFormat="false" ht="7.5" hidden="false" customHeight="true" outlineLevel="0" collapsed="false">
      <c r="O4" s="537"/>
    </row>
    <row r="5" customFormat="false" ht="22.5" hidden="false" customHeight="true" outlineLevel="0" collapsed="false">
      <c r="A5" s="513" t="s">
        <v>273</v>
      </c>
      <c r="B5" s="513"/>
      <c r="C5" s="538"/>
      <c r="D5" s="538"/>
      <c r="E5" s="538"/>
      <c r="F5" s="538"/>
      <c r="G5" s="538"/>
      <c r="H5" s="537"/>
      <c r="I5" s="513" t="s">
        <v>288</v>
      </c>
      <c r="J5" s="513"/>
      <c r="K5" s="513"/>
      <c r="L5" s="513"/>
      <c r="M5" s="513"/>
      <c r="N5" s="513"/>
      <c r="O5" s="537"/>
    </row>
    <row r="6" customFormat="false" ht="7.5" hidden="false" customHeight="true" outlineLevel="0" collapsed="false">
      <c r="A6" s="537"/>
      <c r="B6" s="537"/>
      <c r="C6" s="537"/>
      <c r="D6" s="537"/>
      <c r="E6" s="537"/>
      <c r="F6" s="537"/>
      <c r="G6" s="537"/>
      <c r="H6" s="537"/>
      <c r="I6" s="537"/>
      <c r="J6" s="537"/>
      <c r="K6" s="537"/>
      <c r="L6" s="537"/>
      <c r="M6" s="537"/>
      <c r="N6" s="537"/>
      <c r="O6" s="537"/>
    </row>
    <row r="7" customFormat="false" ht="13.8" hidden="false" customHeight="false" outlineLevel="0" collapsed="false">
      <c r="A7" s="537"/>
      <c r="B7" s="537"/>
      <c r="C7" s="537"/>
      <c r="D7" s="537"/>
      <c r="E7" s="537"/>
      <c r="F7" s="537"/>
      <c r="G7" s="537"/>
      <c r="H7" s="537"/>
      <c r="I7" s="537"/>
      <c r="J7" s="537"/>
      <c r="K7" s="537"/>
      <c r="L7" s="537"/>
      <c r="M7" s="537"/>
      <c r="N7" s="537"/>
      <c r="O7" s="537"/>
    </row>
    <row r="8" customFormat="false" ht="16.5" hidden="false" customHeight="true" outlineLevel="0" collapsed="false">
      <c r="A8" s="540" t="s">
        <v>591</v>
      </c>
      <c r="B8" s="540"/>
      <c r="C8" s="540"/>
      <c r="D8" s="540"/>
      <c r="E8" s="540"/>
      <c r="F8" s="540"/>
      <c r="G8" s="540"/>
      <c r="H8" s="540"/>
      <c r="I8" s="540"/>
      <c r="J8" s="540"/>
      <c r="K8" s="540"/>
      <c r="L8" s="540"/>
      <c r="M8" s="540"/>
      <c r="N8" s="540"/>
    </row>
    <row r="9" s="585" customFormat="true" ht="18" hidden="false" customHeight="true" outlineLevel="0" collapsed="false">
      <c r="A9" s="582" t="s">
        <v>566</v>
      </c>
      <c r="B9" s="582"/>
      <c r="C9" s="582" t="s">
        <v>592</v>
      </c>
      <c r="D9" s="582" t="s">
        <v>593</v>
      </c>
      <c r="E9" s="582" t="s">
        <v>594</v>
      </c>
      <c r="F9" s="582" t="s">
        <v>595</v>
      </c>
      <c r="G9" s="582" t="s">
        <v>596</v>
      </c>
      <c r="H9" s="582" t="s">
        <v>597</v>
      </c>
      <c r="I9" s="582" t="s">
        <v>598</v>
      </c>
      <c r="J9" s="582" t="s">
        <v>599</v>
      </c>
      <c r="K9" s="582" t="s">
        <v>600</v>
      </c>
      <c r="L9" s="582" t="s">
        <v>601</v>
      </c>
      <c r="M9" s="583" t="s">
        <v>602</v>
      </c>
      <c r="N9" s="584" t="s">
        <v>603</v>
      </c>
    </row>
    <row r="10" s="585" customFormat="true" ht="18" hidden="false" customHeight="true" outlineLevel="0" collapsed="false">
      <c r="A10" s="582" t="s">
        <v>568</v>
      </c>
      <c r="B10" s="582"/>
      <c r="C10" s="586"/>
      <c r="D10" s="586"/>
      <c r="E10" s="586"/>
      <c r="F10" s="586"/>
      <c r="G10" s="586"/>
      <c r="H10" s="586"/>
      <c r="I10" s="586"/>
      <c r="J10" s="586"/>
      <c r="K10" s="586"/>
      <c r="L10" s="586"/>
      <c r="M10" s="587"/>
      <c r="N10" s="588"/>
    </row>
    <row r="11" customFormat="false" ht="13.8" hidden="false" customHeight="false" outlineLevel="0" collapsed="false"/>
    <row r="12" customFormat="false" ht="15" hidden="false" customHeight="true" outlineLevel="0" collapsed="false">
      <c r="A12" s="551" t="s">
        <v>569</v>
      </c>
      <c r="B12" s="551"/>
      <c r="C12" s="551"/>
      <c r="D12" s="551"/>
      <c r="E12" s="551"/>
      <c r="F12" s="551"/>
      <c r="G12" s="551"/>
      <c r="H12" s="551"/>
      <c r="I12" s="551"/>
      <c r="J12" s="551"/>
      <c r="K12" s="551"/>
      <c r="L12" s="551"/>
      <c r="M12" s="551"/>
      <c r="N12" s="551"/>
    </row>
    <row r="13" customFormat="false" ht="15" hidden="false" customHeight="true" outlineLevel="0" collapsed="false">
      <c r="A13" s="551" t="s">
        <v>604</v>
      </c>
      <c r="B13" s="551"/>
      <c r="C13" s="551"/>
      <c r="D13" s="551"/>
      <c r="E13" s="551"/>
      <c r="F13" s="551"/>
      <c r="G13" s="551"/>
      <c r="H13" s="551"/>
      <c r="I13" s="551"/>
      <c r="J13" s="551"/>
      <c r="K13" s="551"/>
      <c r="L13" s="551"/>
      <c r="M13" s="551"/>
      <c r="N13" s="551"/>
    </row>
    <row r="14" s="585" customFormat="true" ht="15" hidden="false" customHeight="true" outlineLevel="0" collapsed="false">
      <c r="A14" s="589" t="s">
        <v>566</v>
      </c>
      <c r="B14" s="553" t="s">
        <v>571</v>
      </c>
      <c r="C14" s="553"/>
      <c r="D14" s="553"/>
      <c r="E14" s="553"/>
      <c r="F14" s="554" t="s">
        <v>572</v>
      </c>
      <c r="G14" s="554"/>
      <c r="H14" s="554"/>
      <c r="I14" s="590" t="s">
        <v>573</v>
      </c>
      <c r="J14" s="590"/>
      <c r="K14" s="590"/>
      <c r="L14" s="590" t="s">
        <v>574</v>
      </c>
      <c r="M14" s="590"/>
      <c r="N14" s="590"/>
    </row>
    <row r="15" s="585" customFormat="true" ht="14.25" hidden="false" customHeight="true" outlineLevel="0" collapsed="false">
      <c r="A15" s="591" t="s">
        <v>592</v>
      </c>
      <c r="B15" s="557"/>
      <c r="C15" s="557"/>
      <c r="D15" s="557"/>
      <c r="E15" s="557"/>
      <c r="F15" s="558"/>
      <c r="G15" s="558"/>
      <c r="H15" s="558"/>
      <c r="I15" s="592"/>
      <c r="J15" s="592"/>
      <c r="K15" s="592"/>
      <c r="L15" s="592"/>
      <c r="M15" s="592"/>
      <c r="N15" s="592"/>
    </row>
    <row r="16" s="585" customFormat="true" ht="14.25" hidden="false" customHeight="true" outlineLevel="0" collapsed="false">
      <c r="A16" s="591"/>
      <c r="B16" s="513"/>
      <c r="C16" s="513"/>
      <c r="D16" s="513"/>
      <c r="E16" s="513"/>
      <c r="F16" s="538"/>
      <c r="G16" s="538"/>
      <c r="H16" s="538"/>
      <c r="I16" s="593"/>
      <c r="J16" s="593"/>
      <c r="K16" s="593"/>
      <c r="L16" s="593"/>
      <c r="M16" s="593"/>
      <c r="N16" s="593"/>
    </row>
    <row r="17" s="585" customFormat="true" ht="14.25" hidden="false" customHeight="true" outlineLevel="0" collapsed="false">
      <c r="A17" s="591"/>
      <c r="B17" s="513"/>
      <c r="C17" s="513"/>
      <c r="D17" s="513"/>
      <c r="E17" s="513"/>
      <c r="F17" s="538"/>
      <c r="G17" s="538"/>
      <c r="H17" s="538"/>
      <c r="I17" s="593"/>
      <c r="J17" s="593"/>
      <c r="K17" s="593"/>
      <c r="L17" s="593"/>
      <c r="M17" s="593"/>
      <c r="N17" s="593"/>
    </row>
    <row r="18" s="585" customFormat="true" ht="14.25" hidden="false" customHeight="true" outlineLevel="0" collapsed="false">
      <c r="A18" s="591"/>
      <c r="B18" s="513"/>
      <c r="C18" s="513"/>
      <c r="D18" s="513"/>
      <c r="E18" s="513"/>
      <c r="F18" s="538"/>
      <c r="G18" s="538"/>
      <c r="H18" s="538"/>
      <c r="I18" s="593"/>
      <c r="J18" s="593"/>
      <c r="K18" s="593"/>
      <c r="L18" s="593"/>
      <c r="M18" s="593"/>
      <c r="N18" s="593"/>
    </row>
    <row r="19" s="585" customFormat="true" ht="14.25" hidden="false" customHeight="true" outlineLevel="0" collapsed="false">
      <c r="A19" s="591"/>
      <c r="B19" s="513"/>
      <c r="C19" s="513"/>
      <c r="D19" s="513"/>
      <c r="E19" s="513"/>
      <c r="F19" s="538"/>
      <c r="G19" s="538"/>
      <c r="H19" s="538"/>
      <c r="I19" s="593"/>
      <c r="J19" s="593"/>
      <c r="K19" s="593"/>
      <c r="L19" s="593"/>
      <c r="M19" s="593"/>
      <c r="N19" s="593"/>
    </row>
    <row r="20" s="585" customFormat="true" ht="14.25" hidden="false" customHeight="true" outlineLevel="0" collapsed="false">
      <c r="A20" s="591"/>
      <c r="B20" s="513"/>
      <c r="C20" s="513"/>
      <c r="D20" s="513"/>
      <c r="E20" s="513"/>
      <c r="F20" s="538"/>
      <c r="G20" s="538"/>
      <c r="H20" s="538"/>
      <c r="I20" s="593"/>
      <c r="J20" s="593"/>
      <c r="K20" s="593"/>
      <c r="L20" s="593"/>
      <c r="M20" s="593"/>
      <c r="N20" s="593"/>
    </row>
    <row r="21" s="585" customFormat="true" ht="14.25" hidden="false" customHeight="true" outlineLevel="0" collapsed="false">
      <c r="A21" s="591"/>
      <c r="B21" s="555"/>
      <c r="C21" s="555"/>
      <c r="D21" s="555"/>
      <c r="E21" s="555"/>
      <c r="F21" s="594"/>
      <c r="G21" s="594"/>
      <c r="H21" s="594"/>
      <c r="I21" s="595"/>
      <c r="J21" s="595"/>
      <c r="K21" s="595"/>
      <c r="L21" s="595"/>
      <c r="M21" s="595"/>
      <c r="N21" s="595"/>
    </row>
    <row r="22" s="585" customFormat="true" ht="14.25" hidden="false" customHeight="true" outlineLevel="0" collapsed="false">
      <c r="A22" s="591"/>
      <c r="B22" s="513"/>
      <c r="C22" s="513"/>
      <c r="D22" s="513"/>
      <c r="E22" s="513"/>
      <c r="F22" s="538"/>
      <c r="G22" s="538"/>
      <c r="H22" s="538"/>
      <c r="I22" s="593"/>
      <c r="J22" s="593"/>
      <c r="K22" s="593"/>
      <c r="L22" s="593"/>
      <c r="M22" s="593"/>
      <c r="N22" s="593"/>
    </row>
    <row r="23" s="585" customFormat="true" ht="14.25" hidden="false" customHeight="true" outlineLevel="0" collapsed="false">
      <c r="A23" s="591"/>
      <c r="B23" s="596"/>
      <c r="C23" s="596"/>
      <c r="D23" s="596"/>
      <c r="E23" s="596"/>
      <c r="F23" s="596"/>
      <c r="G23" s="596"/>
      <c r="H23" s="596"/>
      <c r="I23" s="597" t="s">
        <v>605</v>
      </c>
      <c r="J23" s="597"/>
      <c r="K23" s="597"/>
      <c r="L23" s="597"/>
      <c r="M23" s="597"/>
      <c r="N23" s="597"/>
    </row>
    <row r="24" s="585" customFormat="true" ht="14.25" hidden="false" customHeight="true" outlineLevel="0" collapsed="false">
      <c r="A24" s="591" t="s">
        <v>593</v>
      </c>
      <c r="B24" s="598"/>
      <c r="C24" s="598"/>
      <c r="D24" s="598"/>
      <c r="E24" s="598"/>
      <c r="F24" s="599"/>
      <c r="G24" s="599"/>
      <c r="H24" s="599"/>
      <c r="I24" s="600"/>
      <c r="J24" s="600"/>
      <c r="K24" s="600"/>
      <c r="L24" s="600"/>
      <c r="M24" s="600"/>
      <c r="N24" s="600"/>
    </row>
    <row r="25" s="585" customFormat="true" ht="14.25" hidden="false" customHeight="true" outlineLevel="0" collapsed="false">
      <c r="A25" s="591"/>
      <c r="B25" s="513"/>
      <c r="C25" s="513"/>
      <c r="D25" s="513"/>
      <c r="E25" s="513"/>
      <c r="F25" s="538"/>
      <c r="G25" s="538"/>
      <c r="H25" s="538"/>
      <c r="I25" s="593"/>
      <c r="J25" s="593"/>
      <c r="K25" s="593"/>
      <c r="L25" s="593"/>
      <c r="M25" s="593"/>
      <c r="N25" s="593"/>
    </row>
    <row r="26" s="585" customFormat="true" ht="14.25" hidden="false" customHeight="true" outlineLevel="0" collapsed="false">
      <c r="A26" s="591"/>
      <c r="B26" s="513"/>
      <c r="C26" s="513"/>
      <c r="D26" s="513"/>
      <c r="E26" s="513"/>
      <c r="F26" s="538"/>
      <c r="G26" s="538"/>
      <c r="H26" s="538"/>
      <c r="I26" s="593"/>
      <c r="J26" s="593"/>
      <c r="K26" s="593"/>
      <c r="L26" s="593"/>
      <c r="M26" s="593"/>
      <c r="N26" s="593"/>
    </row>
    <row r="27" s="585" customFormat="true" ht="14.25" hidden="false" customHeight="true" outlineLevel="0" collapsed="false">
      <c r="A27" s="591"/>
      <c r="B27" s="513"/>
      <c r="C27" s="513"/>
      <c r="D27" s="513"/>
      <c r="E27" s="513"/>
      <c r="F27" s="538"/>
      <c r="G27" s="538"/>
      <c r="H27" s="538"/>
      <c r="I27" s="593"/>
      <c r="J27" s="593"/>
      <c r="K27" s="593"/>
      <c r="L27" s="593"/>
      <c r="M27" s="593"/>
      <c r="N27" s="593"/>
    </row>
    <row r="28" s="585" customFormat="true" ht="14.25" hidden="false" customHeight="true" outlineLevel="0" collapsed="false">
      <c r="A28" s="591"/>
      <c r="B28" s="513"/>
      <c r="C28" s="513"/>
      <c r="D28" s="513"/>
      <c r="E28" s="513"/>
      <c r="F28" s="538"/>
      <c r="G28" s="538"/>
      <c r="H28" s="538"/>
      <c r="I28" s="593"/>
      <c r="J28" s="593"/>
      <c r="K28" s="593"/>
      <c r="L28" s="593"/>
      <c r="M28" s="593"/>
      <c r="N28" s="593"/>
    </row>
    <row r="29" s="585" customFormat="true" ht="14.25" hidden="false" customHeight="true" outlineLevel="0" collapsed="false">
      <c r="A29" s="591"/>
      <c r="B29" s="513"/>
      <c r="C29" s="513"/>
      <c r="D29" s="513"/>
      <c r="E29" s="513"/>
      <c r="F29" s="538"/>
      <c r="G29" s="538"/>
      <c r="H29" s="538"/>
      <c r="I29" s="593"/>
      <c r="J29" s="593"/>
      <c r="K29" s="593"/>
      <c r="L29" s="593"/>
      <c r="M29" s="593"/>
      <c r="N29" s="593"/>
    </row>
    <row r="30" s="585" customFormat="true" ht="14.25" hidden="false" customHeight="true" outlineLevel="0" collapsed="false">
      <c r="A30" s="591"/>
      <c r="B30" s="513"/>
      <c r="C30" s="513"/>
      <c r="D30" s="513"/>
      <c r="E30" s="513"/>
      <c r="F30" s="538"/>
      <c r="G30" s="538"/>
      <c r="H30" s="538"/>
      <c r="I30" s="593"/>
      <c r="J30" s="593"/>
      <c r="K30" s="593"/>
      <c r="L30" s="593"/>
      <c r="M30" s="593"/>
      <c r="N30" s="593"/>
    </row>
    <row r="31" s="585" customFormat="true" ht="14.25" hidden="false" customHeight="true" outlineLevel="0" collapsed="false">
      <c r="A31" s="591"/>
      <c r="B31" s="596"/>
      <c r="C31" s="596"/>
      <c r="D31" s="596"/>
      <c r="E31" s="596"/>
      <c r="F31" s="596"/>
      <c r="G31" s="596"/>
      <c r="H31" s="596"/>
      <c r="I31" s="597" t="s">
        <v>606</v>
      </c>
      <c r="J31" s="597"/>
      <c r="K31" s="597"/>
      <c r="L31" s="597"/>
      <c r="M31" s="597"/>
      <c r="N31" s="597"/>
    </row>
    <row r="32" s="585" customFormat="true" ht="14.25" hidden="false" customHeight="true" outlineLevel="0" collapsed="false">
      <c r="A32" s="591" t="s">
        <v>594</v>
      </c>
      <c r="B32" s="557"/>
      <c r="C32" s="557"/>
      <c r="D32" s="557"/>
      <c r="E32" s="557"/>
      <c r="F32" s="558"/>
      <c r="G32" s="558"/>
      <c r="H32" s="558"/>
      <c r="I32" s="592"/>
      <c r="J32" s="592"/>
      <c r="K32" s="592"/>
      <c r="L32" s="592"/>
      <c r="M32" s="592"/>
      <c r="N32" s="592"/>
    </row>
    <row r="33" s="585" customFormat="true" ht="14.25" hidden="false" customHeight="true" outlineLevel="0" collapsed="false">
      <c r="A33" s="591"/>
      <c r="B33" s="513"/>
      <c r="C33" s="513"/>
      <c r="D33" s="513"/>
      <c r="E33" s="513"/>
      <c r="F33" s="538"/>
      <c r="G33" s="538"/>
      <c r="H33" s="538"/>
      <c r="I33" s="593"/>
      <c r="J33" s="593"/>
      <c r="K33" s="593"/>
      <c r="L33" s="593"/>
      <c r="M33" s="593"/>
      <c r="N33" s="593"/>
    </row>
    <row r="34" s="585" customFormat="true" ht="14.25" hidden="false" customHeight="true" outlineLevel="0" collapsed="false">
      <c r="A34" s="591"/>
      <c r="B34" s="513"/>
      <c r="C34" s="513"/>
      <c r="D34" s="513"/>
      <c r="E34" s="513"/>
      <c r="F34" s="538"/>
      <c r="G34" s="538"/>
      <c r="H34" s="538"/>
      <c r="I34" s="593"/>
      <c r="J34" s="593"/>
      <c r="K34" s="593"/>
      <c r="L34" s="593"/>
      <c r="M34" s="593"/>
      <c r="N34" s="593"/>
    </row>
    <row r="35" s="585" customFormat="true" ht="14.25" hidden="false" customHeight="true" outlineLevel="0" collapsed="false">
      <c r="A35" s="591"/>
      <c r="B35" s="513"/>
      <c r="C35" s="513"/>
      <c r="D35" s="513"/>
      <c r="E35" s="513"/>
      <c r="F35" s="538"/>
      <c r="G35" s="538"/>
      <c r="H35" s="538"/>
      <c r="I35" s="593"/>
      <c r="J35" s="593"/>
      <c r="K35" s="593"/>
      <c r="L35" s="593"/>
      <c r="M35" s="593"/>
      <c r="N35" s="593"/>
    </row>
    <row r="36" s="585" customFormat="true" ht="14.25" hidden="false" customHeight="true" outlineLevel="0" collapsed="false">
      <c r="A36" s="591"/>
      <c r="B36" s="513"/>
      <c r="C36" s="513"/>
      <c r="D36" s="513"/>
      <c r="E36" s="513"/>
      <c r="F36" s="538"/>
      <c r="G36" s="538"/>
      <c r="H36" s="538"/>
      <c r="I36" s="593"/>
      <c r="J36" s="593"/>
      <c r="K36" s="593"/>
      <c r="L36" s="593"/>
      <c r="M36" s="593"/>
      <c r="N36" s="593"/>
    </row>
    <row r="37" s="585" customFormat="true" ht="14.25" hidden="false" customHeight="true" outlineLevel="0" collapsed="false">
      <c r="A37" s="591"/>
      <c r="B37" s="513"/>
      <c r="C37" s="513"/>
      <c r="D37" s="513"/>
      <c r="E37" s="513"/>
      <c r="F37" s="538"/>
      <c r="G37" s="538"/>
      <c r="H37" s="538"/>
      <c r="I37" s="593"/>
      <c r="J37" s="593"/>
      <c r="K37" s="593"/>
      <c r="L37" s="593"/>
      <c r="M37" s="593"/>
      <c r="N37" s="593"/>
    </row>
    <row r="38" s="585" customFormat="true" ht="14.25" hidden="false" customHeight="true" outlineLevel="0" collapsed="false">
      <c r="A38" s="591"/>
      <c r="B38" s="513"/>
      <c r="C38" s="513"/>
      <c r="D38" s="513"/>
      <c r="E38" s="513"/>
      <c r="F38" s="538"/>
      <c r="G38" s="538"/>
      <c r="H38" s="538"/>
      <c r="I38" s="593"/>
      <c r="J38" s="593"/>
      <c r="K38" s="593"/>
      <c r="L38" s="593"/>
      <c r="M38" s="593"/>
      <c r="N38" s="593"/>
    </row>
    <row r="39" s="585" customFormat="true" ht="14.25" hidden="false" customHeight="true" outlineLevel="0" collapsed="false">
      <c r="A39" s="591"/>
      <c r="B39" s="596"/>
      <c r="C39" s="596"/>
      <c r="D39" s="596"/>
      <c r="E39" s="596"/>
      <c r="F39" s="596"/>
      <c r="G39" s="596"/>
      <c r="H39" s="596"/>
      <c r="I39" s="597" t="s">
        <v>607</v>
      </c>
      <c r="J39" s="597"/>
      <c r="K39" s="597"/>
      <c r="L39" s="597"/>
      <c r="M39" s="597"/>
      <c r="N39" s="597"/>
    </row>
    <row r="40" s="585" customFormat="true" ht="14.25" hidden="false" customHeight="true" outlineLevel="0" collapsed="false">
      <c r="A40" s="591" t="s">
        <v>595</v>
      </c>
      <c r="B40" s="557"/>
      <c r="C40" s="557"/>
      <c r="D40" s="557"/>
      <c r="E40" s="557"/>
      <c r="F40" s="558"/>
      <c r="G40" s="558"/>
      <c r="H40" s="558"/>
      <c r="I40" s="592"/>
      <c r="J40" s="592"/>
      <c r="K40" s="592"/>
      <c r="L40" s="592"/>
      <c r="M40" s="592"/>
      <c r="N40" s="592"/>
    </row>
    <row r="41" s="585" customFormat="true" ht="14.25" hidden="false" customHeight="true" outlineLevel="0" collapsed="false">
      <c r="A41" s="591"/>
      <c r="B41" s="513"/>
      <c r="C41" s="513"/>
      <c r="D41" s="513"/>
      <c r="E41" s="513"/>
      <c r="F41" s="538"/>
      <c r="G41" s="538"/>
      <c r="H41" s="538"/>
      <c r="I41" s="593"/>
      <c r="J41" s="593"/>
      <c r="K41" s="593"/>
      <c r="L41" s="593"/>
      <c r="M41" s="593"/>
      <c r="N41" s="593"/>
    </row>
    <row r="42" s="585" customFormat="true" ht="14.25" hidden="false" customHeight="true" outlineLevel="0" collapsed="false">
      <c r="A42" s="591"/>
      <c r="B42" s="513"/>
      <c r="C42" s="513"/>
      <c r="D42" s="513"/>
      <c r="E42" s="513"/>
      <c r="F42" s="538"/>
      <c r="G42" s="538"/>
      <c r="H42" s="538"/>
      <c r="I42" s="593"/>
      <c r="J42" s="593"/>
      <c r="K42" s="593"/>
      <c r="L42" s="593"/>
      <c r="M42" s="593"/>
      <c r="N42" s="593"/>
    </row>
    <row r="43" s="585" customFormat="true" ht="14.25" hidden="false" customHeight="true" outlineLevel="0" collapsed="false">
      <c r="A43" s="591"/>
      <c r="B43" s="513"/>
      <c r="C43" s="513"/>
      <c r="D43" s="513"/>
      <c r="E43" s="513"/>
      <c r="F43" s="538"/>
      <c r="G43" s="538"/>
      <c r="H43" s="538"/>
      <c r="I43" s="593"/>
      <c r="J43" s="593"/>
      <c r="K43" s="593"/>
      <c r="L43" s="593"/>
      <c r="M43" s="593"/>
      <c r="N43" s="593"/>
    </row>
    <row r="44" s="585" customFormat="true" ht="14.25" hidden="false" customHeight="true" outlineLevel="0" collapsed="false">
      <c r="A44" s="591"/>
      <c r="B44" s="513"/>
      <c r="C44" s="513"/>
      <c r="D44" s="513"/>
      <c r="E44" s="513"/>
      <c r="F44" s="538"/>
      <c r="G44" s="538"/>
      <c r="H44" s="538"/>
      <c r="I44" s="593"/>
      <c r="J44" s="593"/>
      <c r="K44" s="593"/>
      <c r="L44" s="593"/>
      <c r="M44" s="593"/>
      <c r="N44" s="593"/>
    </row>
    <row r="45" s="585" customFormat="true" ht="14.25" hidden="false" customHeight="true" outlineLevel="0" collapsed="false">
      <c r="A45" s="591"/>
      <c r="B45" s="513"/>
      <c r="C45" s="513"/>
      <c r="D45" s="513"/>
      <c r="E45" s="513"/>
      <c r="F45" s="538"/>
      <c r="G45" s="538"/>
      <c r="H45" s="538"/>
      <c r="I45" s="593"/>
      <c r="J45" s="593"/>
      <c r="K45" s="593"/>
      <c r="L45" s="593"/>
      <c r="M45" s="593"/>
      <c r="N45" s="593"/>
    </row>
    <row r="46" s="585" customFormat="true" ht="14.25" hidden="false" customHeight="true" outlineLevel="0" collapsed="false">
      <c r="A46" s="591"/>
      <c r="B46" s="513"/>
      <c r="C46" s="513"/>
      <c r="D46" s="513"/>
      <c r="E46" s="513"/>
      <c r="F46" s="538"/>
      <c r="G46" s="538"/>
      <c r="H46" s="538"/>
      <c r="I46" s="593"/>
      <c r="J46" s="593"/>
      <c r="K46" s="593"/>
      <c r="L46" s="593"/>
      <c r="M46" s="593"/>
      <c r="N46" s="593"/>
    </row>
    <row r="47" s="585" customFormat="true" ht="14.25" hidden="false" customHeight="true" outlineLevel="0" collapsed="false">
      <c r="A47" s="591"/>
      <c r="B47" s="596"/>
      <c r="C47" s="596"/>
      <c r="D47" s="596"/>
      <c r="E47" s="596"/>
      <c r="F47" s="596"/>
      <c r="G47" s="596"/>
      <c r="H47" s="596"/>
      <c r="I47" s="597" t="s">
        <v>608</v>
      </c>
      <c r="J47" s="597"/>
      <c r="K47" s="597"/>
      <c r="L47" s="597"/>
      <c r="M47" s="597"/>
      <c r="N47" s="597"/>
    </row>
    <row r="48" s="585" customFormat="true" ht="14.25" hidden="false" customHeight="true" outlineLevel="0" collapsed="false">
      <c r="A48" s="591" t="s">
        <v>596</v>
      </c>
      <c r="B48" s="557"/>
      <c r="C48" s="557"/>
      <c r="D48" s="557"/>
      <c r="E48" s="557"/>
      <c r="F48" s="558"/>
      <c r="G48" s="558"/>
      <c r="H48" s="558"/>
      <c r="I48" s="592"/>
      <c r="J48" s="592"/>
      <c r="K48" s="592"/>
      <c r="L48" s="592"/>
      <c r="M48" s="592"/>
      <c r="N48" s="592"/>
    </row>
    <row r="49" s="585" customFormat="true" ht="14.25" hidden="false" customHeight="true" outlineLevel="0" collapsed="false">
      <c r="A49" s="591"/>
      <c r="B49" s="513"/>
      <c r="C49" s="513"/>
      <c r="D49" s="513"/>
      <c r="E49" s="513"/>
      <c r="F49" s="538"/>
      <c r="G49" s="538"/>
      <c r="H49" s="538"/>
      <c r="I49" s="593"/>
      <c r="J49" s="593"/>
      <c r="K49" s="593"/>
      <c r="L49" s="593"/>
      <c r="M49" s="593"/>
      <c r="N49" s="593"/>
    </row>
    <row r="50" s="585" customFormat="true" ht="14.25" hidden="false" customHeight="true" outlineLevel="0" collapsed="false">
      <c r="A50" s="591"/>
      <c r="B50" s="513"/>
      <c r="C50" s="513"/>
      <c r="D50" s="513"/>
      <c r="E50" s="513"/>
      <c r="F50" s="538"/>
      <c r="G50" s="538"/>
      <c r="H50" s="538"/>
      <c r="I50" s="593"/>
      <c r="J50" s="593"/>
      <c r="K50" s="593"/>
      <c r="L50" s="593"/>
      <c r="M50" s="593"/>
      <c r="N50" s="593"/>
    </row>
    <row r="51" s="585" customFormat="true" ht="14.25" hidden="false" customHeight="true" outlineLevel="0" collapsed="false">
      <c r="A51" s="591"/>
      <c r="B51" s="513"/>
      <c r="C51" s="513"/>
      <c r="D51" s="513"/>
      <c r="E51" s="513"/>
      <c r="F51" s="538"/>
      <c r="G51" s="538"/>
      <c r="H51" s="538"/>
      <c r="I51" s="593"/>
      <c r="J51" s="593"/>
      <c r="K51" s="593"/>
      <c r="L51" s="593"/>
      <c r="M51" s="593"/>
      <c r="N51" s="593"/>
    </row>
    <row r="52" s="585" customFormat="true" ht="14.25" hidden="false" customHeight="true" outlineLevel="0" collapsed="false">
      <c r="A52" s="591"/>
      <c r="B52" s="513"/>
      <c r="C52" s="513"/>
      <c r="D52" s="513"/>
      <c r="E52" s="513"/>
      <c r="F52" s="538"/>
      <c r="G52" s="538"/>
      <c r="H52" s="538"/>
      <c r="I52" s="593"/>
      <c r="J52" s="593"/>
      <c r="K52" s="593"/>
      <c r="L52" s="593"/>
      <c r="M52" s="593"/>
      <c r="N52" s="593"/>
    </row>
    <row r="53" s="585" customFormat="true" ht="14.25" hidden="false" customHeight="true" outlineLevel="0" collapsed="false">
      <c r="A53" s="591"/>
      <c r="B53" s="513"/>
      <c r="C53" s="513"/>
      <c r="D53" s="513"/>
      <c r="E53" s="513"/>
      <c r="F53" s="538"/>
      <c r="G53" s="538"/>
      <c r="H53" s="538"/>
      <c r="I53" s="593"/>
      <c r="J53" s="593"/>
      <c r="K53" s="593"/>
      <c r="L53" s="593"/>
      <c r="M53" s="593"/>
      <c r="N53" s="593"/>
    </row>
    <row r="54" s="585" customFormat="true" ht="14.25" hidden="false" customHeight="true" outlineLevel="0" collapsed="false">
      <c r="A54" s="591"/>
      <c r="B54" s="513"/>
      <c r="C54" s="513"/>
      <c r="D54" s="513"/>
      <c r="E54" s="513"/>
      <c r="F54" s="538"/>
      <c r="G54" s="538"/>
      <c r="H54" s="538"/>
      <c r="I54" s="593"/>
      <c r="J54" s="593"/>
      <c r="K54" s="593"/>
      <c r="L54" s="593"/>
      <c r="M54" s="593"/>
      <c r="N54" s="593"/>
    </row>
    <row r="55" s="585" customFormat="true" ht="14.25" hidden="false" customHeight="true" outlineLevel="0" collapsed="false">
      <c r="A55" s="591"/>
      <c r="B55" s="596"/>
      <c r="C55" s="596"/>
      <c r="D55" s="596"/>
      <c r="E55" s="596"/>
      <c r="F55" s="596"/>
      <c r="G55" s="596"/>
      <c r="H55" s="596"/>
      <c r="I55" s="597" t="s">
        <v>609</v>
      </c>
      <c r="J55" s="597"/>
      <c r="K55" s="597"/>
      <c r="L55" s="597"/>
      <c r="M55" s="597"/>
      <c r="N55" s="597"/>
    </row>
    <row r="56" s="585" customFormat="true" ht="14.25" hidden="false" customHeight="true" outlineLevel="0" collapsed="false">
      <c r="A56" s="601" t="s">
        <v>597</v>
      </c>
      <c r="B56" s="557"/>
      <c r="C56" s="557"/>
      <c r="D56" s="557"/>
      <c r="E56" s="557"/>
      <c r="F56" s="558"/>
      <c r="G56" s="558"/>
      <c r="H56" s="558"/>
      <c r="I56" s="600"/>
      <c r="J56" s="600"/>
      <c r="K56" s="600"/>
      <c r="L56" s="600"/>
      <c r="M56" s="600"/>
      <c r="N56" s="600"/>
    </row>
    <row r="57" s="585" customFormat="true" ht="14.25" hidden="false" customHeight="true" outlineLevel="0" collapsed="false">
      <c r="A57" s="601"/>
      <c r="B57" s="513"/>
      <c r="C57" s="513"/>
      <c r="D57" s="513"/>
      <c r="E57" s="513"/>
      <c r="F57" s="538"/>
      <c r="G57" s="538"/>
      <c r="H57" s="538"/>
      <c r="I57" s="593"/>
      <c r="J57" s="593"/>
      <c r="K57" s="593"/>
      <c r="L57" s="593"/>
      <c r="M57" s="593"/>
      <c r="N57" s="593"/>
    </row>
    <row r="58" s="585" customFormat="true" ht="14.25" hidden="false" customHeight="true" outlineLevel="0" collapsed="false">
      <c r="A58" s="601"/>
      <c r="B58" s="513"/>
      <c r="C58" s="513"/>
      <c r="D58" s="513"/>
      <c r="E58" s="513"/>
      <c r="F58" s="538"/>
      <c r="G58" s="538"/>
      <c r="H58" s="538"/>
      <c r="I58" s="593"/>
      <c r="J58" s="593"/>
      <c r="K58" s="593"/>
      <c r="L58" s="593"/>
      <c r="M58" s="593"/>
      <c r="N58" s="593"/>
    </row>
    <row r="59" s="585" customFormat="true" ht="14.25" hidden="false" customHeight="true" outlineLevel="0" collapsed="false">
      <c r="A59" s="601"/>
      <c r="B59" s="513"/>
      <c r="C59" s="513"/>
      <c r="D59" s="513"/>
      <c r="E59" s="513"/>
      <c r="F59" s="538"/>
      <c r="G59" s="538"/>
      <c r="H59" s="538"/>
      <c r="I59" s="593"/>
      <c r="J59" s="593"/>
      <c r="K59" s="593"/>
      <c r="L59" s="593"/>
      <c r="M59" s="593"/>
      <c r="N59" s="593"/>
    </row>
    <row r="60" s="585" customFormat="true" ht="14.25" hidden="false" customHeight="true" outlineLevel="0" collapsed="false">
      <c r="A60" s="601"/>
      <c r="B60" s="513"/>
      <c r="C60" s="513"/>
      <c r="D60" s="513"/>
      <c r="E60" s="513"/>
      <c r="F60" s="538"/>
      <c r="G60" s="538"/>
      <c r="H60" s="538"/>
      <c r="I60" s="593"/>
      <c r="J60" s="593"/>
      <c r="K60" s="593"/>
      <c r="L60" s="593"/>
      <c r="M60" s="593"/>
      <c r="N60" s="593"/>
    </row>
    <row r="61" s="585" customFormat="true" ht="14.25" hidden="false" customHeight="true" outlineLevel="0" collapsed="false">
      <c r="A61" s="601"/>
      <c r="B61" s="513"/>
      <c r="C61" s="513"/>
      <c r="D61" s="513"/>
      <c r="E61" s="513"/>
      <c r="F61" s="538"/>
      <c r="G61" s="538"/>
      <c r="H61" s="538"/>
      <c r="I61" s="593"/>
      <c r="J61" s="593"/>
      <c r="K61" s="593"/>
      <c r="L61" s="593"/>
      <c r="M61" s="593"/>
      <c r="N61" s="593"/>
    </row>
    <row r="62" s="585" customFormat="true" ht="14.25" hidden="false" customHeight="true" outlineLevel="0" collapsed="false">
      <c r="A62" s="601"/>
      <c r="B62" s="513"/>
      <c r="C62" s="513"/>
      <c r="D62" s="513"/>
      <c r="E62" s="513"/>
      <c r="F62" s="538"/>
      <c r="G62" s="538"/>
      <c r="H62" s="538"/>
      <c r="I62" s="593"/>
      <c r="J62" s="593"/>
      <c r="K62" s="593"/>
      <c r="L62" s="593"/>
      <c r="M62" s="593"/>
      <c r="N62" s="593"/>
    </row>
    <row r="63" s="585" customFormat="true" ht="14.25" hidden="false" customHeight="true" outlineLevel="0" collapsed="false">
      <c r="A63" s="601"/>
      <c r="B63" s="596"/>
      <c r="C63" s="596"/>
      <c r="D63" s="596"/>
      <c r="E63" s="596"/>
      <c r="F63" s="596"/>
      <c r="G63" s="596"/>
      <c r="H63" s="596"/>
      <c r="I63" s="597" t="s">
        <v>610</v>
      </c>
      <c r="J63" s="597"/>
      <c r="K63" s="597"/>
      <c r="L63" s="597"/>
      <c r="M63" s="597"/>
      <c r="N63" s="597"/>
    </row>
    <row r="64" customFormat="false" ht="15" hidden="false" customHeight="true" outlineLevel="0" collapsed="false">
      <c r="B64" s="537"/>
      <c r="C64" s="537"/>
      <c r="D64" s="537"/>
      <c r="E64" s="537"/>
      <c r="F64" s="537"/>
      <c r="G64" s="537"/>
      <c r="H64" s="537"/>
      <c r="I64" s="537"/>
      <c r="J64" s="537"/>
      <c r="K64" s="539"/>
      <c r="L64" s="539"/>
      <c r="M64" s="539"/>
      <c r="N64" s="539"/>
    </row>
    <row r="65" s="585" customFormat="true" ht="15" hidden="false" customHeight="true" outlineLevel="0" collapsed="false">
      <c r="A65" s="589" t="s">
        <v>566</v>
      </c>
      <c r="B65" s="553" t="s">
        <v>571</v>
      </c>
      <c r="C65" s="553"/>
      <c r="D65" s="553"/>
      <c r="E65" s="553"/>
      <c r="F65" s="554" t="s">
        <v>572</v>
      </c>
      <c r="G65" s="554"/>
      <c r="H65" s="554"/>
      <c r="I65" s="590" t="s">
        <v>573</v>
      </c>
      <c r="J65" s="590"/>
      <c r="K65" s="590"/>
      <c r="L65" s="590" t="s">
        <v>574</v>
      </c>
      <c r="M65" s="590"/>
      <c r="N65" s="590"/>
    </row>
    <row r="66" s="585" customFormat="true" ht="14.25" hidden="false" customHeight="true" outlineLevel="0" collapsed="false">
      <c r="A66" s="591" t="s">
        <v>611</v>
      </c>
      <c r="B66" s="557"/>
      <c r="C66" s="557"/>
      <c r="D66" s="557"/>
      <c r="E66" s="557"/>
      <c r="F66" s="558"/>
      <c r="G66" s="558"/>
      <c r="H66" s="558"/>
      <c r="I66" s="592"/>
      <c r="J66" s="592"/>
      <c r="K66" s="592"/>
      <c r="L66" s="592"/>
      <c r="M66" s="592"/>
      <c r="N66" s="592"/>
    </row>
    <row r="67" s="585" customFormat="true" ht="14.25" hidden="false" customHeight="true" outlineLevel="0" collapsed="false">
      <c r="A67" s="591"/>
      <c r="B67" s="513"/>
      <c r="C67" s="513"/>
      <c r="D67" s="513"/>
      <c r="E67" s="513"/>
      <c r="F67" s="538"/>
      <c r="G67" s="538"/>
      <c r="H67" s="538"/>
      <c r="I67" s="593"/>
      <c r="J67" s="593"/>
      <c r="K67" s="593"/>
      <c r="L67" s="593"/>
      <c r="M67" s="593"/>
      <c r="N67" s="593"/>
    </row>
    <row r="68" s="585" customFormat="true" ht="14.25" hidden="false" customHeight="true" outlineLevel="0" collapsed="false">
      <c r="A68" s="591"/>
      <c r="B68" s="513"/>
      <c r="C68" s="513"/>
      <c r="D68" s="513"/>
      <c r="E68" s="513"/>
      <c r="F68" s="538"/>
      <c r="G68" s="538"/>
      <c r="H68" s="538"/>
      <c r="I68" s="593"/>
      <c r="J68" s="593"/>
      <c r="K68" s="593"/>
      <c r="L68" s="593"/>
      <c r="M68" s="593"/>
      <c r="N68" s="593"/>
    </row>
    <row r="69" s="585" customFormat="true" ht="14.25" hidden="false" customHeight="true" outlineLevel="0" collapsed="false">
      <c r="A69" s="591"/>
      <c r="B69" s="513"/>
      <c r="C69" s="513"/>
      <c r="D69" s="513"/>
      <c r="E69" s="513"/>
      <c r="F69" s="538"/>
      <c r="G69" s="538"/>
      <c r="H69" s="538"/>
      <c r="I69" s="593"/>
      <c r="J69" s="593"/>
      <c r="K69" s="593"/>
      <c r="L69" s="593"/>
      <c r="M69" s="593"/>
      <c r="N69" s="593"/>
    </row>
    <row r="70" s="585" customFormat="true" ht="14.25" hidden="false" customHeight="true" outlineLevel="0" collapsed="false">
      <c r="A70" s="591"/>
      <c r="B70" s="513"/>
      <c r="C70" s="513"/>
      <c r="D70" s="513"/>
      <c r="E70" s="513"/>
      <c r="F70" s="538"/>
      <c r="G70" s="538"/>
      <c r="H70" s="538"/>
      <c r="I70" s="593"/>
      <c r="J70" s="593"/>
      <c r="K70" s="593"/>
      <c r="L70" s="593"/>
      <c r="M70" s="593"/>
      <c r="N70" s="593"/>
    </row>
    <row r="71" s="585" customFormat="true" ht="14.25" hidden="false" customHeight="true" outlineLevel="0" collapsed="false">
      <c r="A71" s="591"/>
      <c r="B71" s="513"/>
      <c r="C71" s="513"/>
      <c r="D71" s="513"/>
      <c r="E71" s="513"/>
      <c r="F71" s="538"/>
      <c r="G71" s="538"/>
      <c r="H71" s="538"/>
      <c r="I71" s="593"/>
      <c r="J71" s="593"/>
      <c r="K71" s="593"/>
      <c r="L71" s="593"/>
      <c r="M71" s="593"/>
      <c r="N71" s="593"/>
    </row>
    <row r="72" s="585" customFormat="true" ht="14.25" hidden="false" customHeight="true" outlineLevel="0" collapsed="false">
      <c r="A72" s="591"/>
      <c r="B72" s="513"/>
      <c r="C72" s="513"/>
      <c r="D72" s="513"/>
      <c r="E72" s="513"/>
      <c r="F72" s="538"/>
      <c r="G72" s="538"/>
      <c r="H72" s="538"/>
      <c r="I72" s="593"/>
      <c r="J72" s="593"/>
      <c r="K72" s="593"/>
      <c r="L72" s="593"/>
      <c r="M72" s="593"/>
      <c r="N72" s="593"/>
    </row>
    <row r="73" s="585" customFormat="true" ht="14.25" hidden="false" customHeight="true" outlineLevel="0" collapsed="false">
      <c r="A73" s="591"/>
      <c r="B73" s="596"/>
      <c r="C73" s="596"/>
      <c r="D73" s="596"/>
      <c r="E73" s="596"/>
      <c r="F73" s="596"/>
      <c r="G73" s="596"/>
      <c r="H73" s="596"/>
      <c r="I73" s="602" t="s">
        <v>612</v>
      </c>
      <c r="J73" s="602"/>
      <c r="K73" s="602"/>
      <c r="L73" s="602"/>
      <c r="M73" s="602"/>
      <c r="N73" s="602"/>
    </row>
    <row r="74" s="585" customFormat="true" ht="14.25" hidden="false" customHeight="true" outlineLevel="0" collapsed="false">
      <c r="A74" s="591" t="s">
        <v>613</v>
      </c>
      <c r="B74" s="557"/>
      <c r="C74" s="557"/>
      <c r="D74" s="557"/>
      <c r="E74" s="557"/>
      <c r="F74" s="558"/>
      <c r="G74" s="558"/>
      <c r="H74" s="558"/>
      <c r="I74" s="592"/>
      <c r="J74" s="592"/>
      <c r="K74" s="592"/>
      <c r="L74" s="592"/>
      <c r="M74" s="592"/>
      <c r="N74" s="592"/>
    </row>
    <row r="75" s="585" customFormat="true" ht="14.25" hidden="false" customHeight="true" outlineLevel="0" collapsed="false">
      <c r="A75" s="591"/>
      <c r="B75" s="513"/>
      <c r="C75" s="513"/>
      <c r="D75" s="513"/>
      <c r="E75" s="513"/>
      <c r="F75" s="538"/>
      <c r="G75" s="538"/>
      <c r="H75" s="538"/>
      <c r="I75" s="593"/>
      <c r="J75" s="593"/>
      <c r="K75" s="593"/>
      <c r="L75" s="593"/>
      <c r="M75" s="593"/>
      <c r="N75" s="593"/>
    </row>
    <row r="76" s="585" customFormat="true" ht="14.25" hidden="false" customHeight="true" outlineLevel="0" collapsed="false">
      <c r="A76" s="591"/>
      <c r="B76" s="513"/>
      <c r="C76" s="513"/>
      <c r="D76" s="513"/>
      <c r="E76" s="513"/>
      <c r="F76" s="538"/>
      <c r="G76" s="538"/>
      <c r="H76" s="538"/>
      <c r="I76" s="593"/>
      <c r="J76" s="593"/>
      <c r="K76" s="593"/>
      <c r="L76" s="593"/>
      <c r="M76" s="593"/>
      <c r="N76" s="593"/>
    </row>
    <row r="77" s="585" customFormat="true" ht="14.25" hidden="false" customHeight="true" outlineLevel="0" collapsed="false">
      <c r="A77" s="591"/>
      <c r="B77" s="513"/>
      <c r="C77" s="513"/>
      <c r="D77" s="513"/>
      <c r="E77" s="513"/>
      <c r="F77" s="538"/>
      <c r="G77" s="538"/>
      <c r="H77" s="538"/>
      <c r="I77" s="593"/>
      <c r="J77" s="593"/>
      <c r="K77" s="593"/>
      <c r="L77" s="593"/>
      <c r="M77" s="593"/>
      <c r="N77" s="593"/>
    </row>
    <row r="78" s="585" customFormat="true" ht="14.25" hidden="false" customHeight="true" outlineLevel="0" collapsed="false">
      <c r="A78" s="591"/>
      <c r="B78" s="513"/>
      <c r="C78" s="513"/>
      <c r="D78" s="513"/>
      <c r="E78" s="513"/>
      <c r="F78" s="538"/>
      <c r="G78" s="538"/>
      <c r="H78" s="538"/>
      <c r="I78" s="593"/>
      <c r="J78" s="593"/>
      <c r="K78" s="593"/>
      <c r="L78" s="593"/>
      <c r="M78" s="593"/>
      <c r="N78" s="593"/>
    </row>
    <row r="79" s="585" customFormat="true" ht="14.25" hidden="false" customHeight="true" outlineLevel="0" collapsed="false">
      <c r="A79" s="591"/>
      <c r="B79" s="513"/>
      <c r="C79" s="513"/>
      <c r="D79" s="513"/>
      <c r="E79" s="513"/>
      <c r="F79" s="538"/>
      <c r="G79" s="538"/>
      <c r="H79" s="538"/>
      <c r="I79" s="593"/>
      <c r="J79" s="593"/>
      <c r="K79" s="593"/>
      <c r="L79" s="593"/>
      <c r="M79" s="593"/>
      <c r="N79" s="593"/>
    </row>
    <row r="80" s="585" customFormat="true" ht="14.25" hidden="false" customHeight="true" outlineLevel="0" collapsed="false">
      <c r="A80" s="591"/>
      <c r="B80" s="513"/>
      <c r="C80" s="513"/>
      <c r="D80" s="513"/>
      <c r="E80" s="513"/>
      <c r="F80" s="538"/>
      <c r="G80" s="538"/>
      <c r="H80" s="538"/>
      <c r="I80" s="593"/>
      <c r="J80" s="593"/>
      <c r="K80" s="593"/>
      <c r="L80" s="593"/>
      <c r="M80" s="593"/>
      <c r="N80" s="593"/>
    </row>
    <row r="81" s="585" customFormat="true" ht="14.25" hidden="false" customHeight="true" outlineLevel="0" collapsed="false">
      <c r="A81" s="591"/>
      <c r="B81" s="596"/>
      <c r="C81" s="596"/>
      <c r="D81" s="596"/>
      <c r="E81" s="596"/>
      <c r="F81" s="596"/>
      <c r="G81" s="596"/>
      <c r="H81" s="596"/>
      <c r="I81" s="602" t="s">
        <v>614</v>
      </c>
      <c r="J81" s="602"/>
      <c r="K81" s="602"/>
      <c r="L81" s="602"/>
      <c r="M81" s="602"/>
      <c r="N81" s="602"/>
    </row>
    <row r="82" s="585" customFormat="true" ht="14.25" hidden="false" customHeight="true" outlineLevel="0" collapsed="false">
      <c r="A82" s="591" t="s">
        <v>615</v>
      </c>
      <c r="B82" s="557"/>
      <c r="C82" s="557"/>
      <c r="D82" s="557"/>
      <c r="E82" s="557"/>
      <c r="F82" s="558"/>
      <c r="G82" s="558"/>
      <c r="H82" s="558"/>
      <c r="I82" s="592"/>
      <c r="J82" s="592"/>
      <c r="K82" s="592"/>
      <c r="L82" s="592"/>
      <c r="M82" s="592"/>
      <c r="N82" s="592"/>
    </row>
    <row r="83" s="585" customFormat="true" ht="14.25" hidden="false" customHeight="true" outlineLevel="0" collapsed="false">
      <c r="A83" s="591"/>
      <c r="B83" s="513"/>
      <c r="C83" s="513"/>
      <c r="D83" s="513"/>
      <c r="E83" s="513"/>
      <c r="F83" s="538"/>
      <c r="G83" s="538"/>
      <c r="H83" s="538"/>
      <c r="I83" s="593"/>
      <c r="J83" s="593"/>
      <c r="K83" s="593"/>
      <c r="L83" s="593"/>
      <c r="M83" s="593"/>
      <c r="N83" s="593"/>
    </row>
    <row r="84" s="585" customFormat="true" ht="14.25" hidden="false" customHeight="true" outlineLevel="0" collapsed="false">
      <c r="A84" s="591"/>
      <c r="B84" s="513"/>
      <c r="C84" s="513"/>
      <c r="D84" s="513"/>
      <c r="E84" s="513"/>
      <c r="F84" s="538"/>
      <c r="G84" s="538"/>
      <c r="H84" s="538"/>
      <c r="I84" s="593"/>
      <c r="J84" s="593"/>
      <c r="K84" s="593"/>
      <c r="L84" s="593"/>
      <c r="M84" s="593"/>
      <c r="N84" s="593"/>
    </row>
    <row r="85" s="585" customFormat="true" ht="14.25" hidden="false" customHeight="true" outlineLevel="0" collapsed="false">
      <c r="A85" s="591"/>
      <c r="B85" s="513"/>
      <c r="C85" s="513"/>
      <c r="D85" s="513"/>
      <c r="E85" s="513"/>
      <c r="F85" s="538"/>
      <c r="G85" s="538"/>
      <c r="H85" s="538"/>
      <c r="I85" s="593"/>
      <c r="J85" s="593"/>
      <c r="K85" s="593"/>
      <c r="L85" s="593"/>
      <c r="M85" s="593"/>
      <c r="N85" s="593"/>
    </row>
    <row r="86" s="585" customFormat="true" ht="14.25" hidden="false" customHeight="true" outlineLevel="0" collapsed="false">
      <c r="A86" s="591"/>
      <c r="B86" s="513"/>
      <c r="C86" s="513"/>
      <c r="D86" s="513"/>
      <c r="E86" s="513"/>
      <c r="F86" s="538"/>
      <c r="G86" s="538"/>
      <c r="H86" s="538"/>
      <c r="I86" s="593"/>
      <c r="J86" s="593"/>
      <c r="K86" s="593"/>
      <c r="L86" s="593"/>
      <c r="M86" s="593"/>
      <c r="N86" s="593"/>
    </row>
    <row r="87" s="585" customFormat="true" ht="14.25" hidden="false" customHeight="true" outlineLevel="0" collapsed="false">
      <c r="A87" s="591"/>
      <c r="B87" s="513"/>
      <c r="C87" s="513"/>
      <c r="D87" s="513"/>
      <c r="E87" s="513"/>
      <c r="F87" s="538"/>
      <c r="G87" s="538"/>
      <c r="H87" s="538"/>
      <c r="I87" s="593"/>
      <c r="J87" s="593"/>
      <c r="K87" s="593"/>
      <c r="L87" s="593"/>
      <c r="M87" s="593"/>
      <c r="N87" s="593"/>
    </row>
    <row r="88" s="585" customFormat="true" ht="14.25" hidden="false" customHeight="true" outlineLevel="0" collapsed="false">
      <c r="A88" s="591"/>
      <c r="B88" s="513"/>
      <c r="C88" s="513"/>
      <c r="D88" s="513"/>
      <c r="E88" s="513"/>
      <c r="F88" s="538"/>
      <c r="G88" s="538"/>
      <c r="H88" s="538"/>
      <c r="I88" s="593"/>
      <c r="J88" s="593"/>
      <c r="K88" s="593"/>
      <c r="L88" s="593"/>
      <c r="M88" s="593"/>
      <c r="N88" s="593"/>
    </row>
    <row r="89" s="585" customFormat="true" ht="14.25" hidden="false" customHeight="true" outlineLevel="0" collapsed="false">
      <c r="A89" s="591"/>
      <c r="B89" s="596"/>
      <c r="C89" s="596"/>
      <c r="D89" s="596"/>
      <c r="E89" s="596"/>
      <c r="F89" s="596"/>
      <c r="G89" s="596"/>
      <c r="H89" s="596"/>
      <c r="I89" s="602" t="s">
        <v>616</v>
      </c>
      <c r="J89" s="602"/>
      <c r="K89" s="602"/>
      <c r="L89" s="602"/>
      <c r="M89" s="602"/>
      <c r="N89" s="602"/>
    </row>
    <row r="90" s="585" customFormat="true" ht="14.25" hidden="false" customHeight="true" outlineLevel="0" collapsed="false">
      <c r="A90" s="591" t="s">
        <v>601</v>
      </c>
      <c r="B90" s="557"/>
      <c r="C90" s="557"/>
      <c r="D90" s="557"/>
      <c r="E90" s="557"/>
      <c r="F90" s="558"/>
      <c r="G90" s="558"/>
      <c r="H90" s="558"/>
      <c r="I90" s="592"/>
      <c r="J90" s="592"/>
      <c r="K90" s="592"/>
      <c r="L90" s="592"/>
      <c r="M90" s="592"/>
      <c r="N90" s="592"/>
    </row>
    <row r="91" s="585" customFormat="true" ht="14.25" hidden="false" customHeight="true" outlineLevel="0" collapsed="false">
      <c r="A91" s="591"/>
      <c r="B91" s="513"/>
      <c r="C91" s="513"/>
      <c r="D91" s="513"/>
      <c r="E91" s="513"/>
      <c r="F91" s="538"/>
      <c r="G91" s="538"/>
      <c r="H91" s="538"/>
      <c r="I91" s="593"/>
      <c r="J91" s="593"/>
      <c r="K91" s="593"/>
      <c r="L91" s="593"/>
      <c r="M91" s="593"/>
      <c r="N91" s="593"/>
    </row>
    <row r="92" s="585" customFormat="true" ht="14.25" hidden="false" customHeight="true" outlineLevel="0" collapsed="false">
      <c r="A92" s="591"/>
      <c r="B92" s="513"/>
      <c r="C92" s="513"/>
      <c r="D92" s="513"/>
      <c r="E92" s="513"/>
      <c r="F92" s="538"/>
      <c r="G92" s="538"/>
      <c r="H92" s="538"/>
      <c r="I92" s="593"/>
      <c r="J92" s="593"/>
      <c r="K92" s="593"/>
      <c r="L92" s="593"/>
      <c r="M92" s="593"/>
      <c r="N92" s="593"/>
    </row>
    <row r="93" s="585" customFormat="true" ht="14.25" hidden="false" customHeight="true" outlineLevel="0" collapsed="false">
      <c r="A93" s="591"/>
      <c r="B93" s="513"/>
      <c r="C93" s="513"/>
      <c r="D93" s="513"/>
      <c r="E93" s="513"/>
      <c r="F93" s="538"/>
      <c r="G93" s="538"/>
      <c r="H93" s="538"/>
      <c r="I93" s="593"/>
      <c r="J93" s="593"/>
      <c r="K93" s="593"/>
      <c r="L93" s="593"/>
      <c r="M93" s="593"/>
      <c r="N93" s="593"/>
    </row>
    <row r="94" s="585" customFormat="true" ht="14.25" hidden="false" customHeight="true" outlineLevel="0" collapsed="false">
      <c r="A94" s="591"/>
      <c r="B94" s="513"/>
      <c r="C94" s="513"/>
      <c r="D94" s="513"/>
      <c r="E94" s="513"/>
      <c r="F94" s="538"/>
      <c r="G94" s="538"/>
      <c r="H94" s="538"/>
      <c r="I94" s="593"/>
      <c r="J94" s="593"/>
      <c r="K94" s="593"/>
      <c r="L94" s="593"/>
      <c r="M94" s="593"/>
      <c r="N94" s="593"/>
    </row>
    <row r="95" s="585" customFormat="true" ht="14.25" hidden="false" customHeight="true" outlineLevel="0" collapsed="false">
      <c r="A95" s="591"/>
      <c r="B95" s="513"/>
      <c r="C95" s="513"/>
      <c r="D95" s="513"/>
      <c r="E95" s="513"/>
      <c r="F95" s="538"/>
      <c r="G95" s="538"/>
      <c r="H95" s="538"/>
      <c r="I95" s="593"/>
      <c r="J95" s="593"/>
      <c r="K95" s="593"/>
      <c r="L95" s="593"/>
      <c r="M95" s="593"/>
      <c r="N95" s="593"/>
    </row>
    <row r="96" s="585" customFormat="true" ht="14.25" hidden="false" customHeight="true" outlineLevel="0" collapsed="false">
      <c r="A96" s="591"/>
      <c r="B96" s="513"/>
      <c r="C96" s="513"/>
      <c r="D96" s="513"/>
      <c r="E96" s="513"/>
      <c r="F96" s="538"/>
      <c r="G96" s="538"/>
      <c r="H96" s="538"/>
      <c r="I96" s="593"/>
      <c r="J96" s="593"/>
      <c r="K96" s="593"/>
      <c r="L96" s="593"/>
      <c r="M96" s="593"/>
      <c r="N96" s="593"/>
    </row>
    <row r="97" s="585" customFormat="true" ht="14.25" hidden="false" customHeight="true" outlineLevel="0" collapsed="false">
      <c r="A97" s="591"/>
      <c r="B97" s="596"/>
      <c r="C97" s="596"/>
      <c r="D97" s="596"/>
      <c r="E97" s="596"/>
      <c r="F97" s="596"/>
      <c r="G97" s="596"/>
      <c r="H97" s="596"/>
      <c r="I97" s="602" t="s">
        <v>617</v>
      </c>
      <c r="J97" s="602"/>
      <c r="K97" s="602"/>
      <c r="L97" s="602"/>
      <c r="M97" s="602"/>
      <c r="N97" s="602"/>
    </row>
    <row r="98" s="585" customFormat="true" ht="14.25" hidden="false" customHeight="true" outlineLevel="0" collapsed="false">
      <c r="A98" s="601" t="s">
        <v>602</v>
      </c>
      <c r="B98" s="557"/>
      <c r="C98" s="557"/>
      <c r="D98" s="557"/>
      <c r="E98" s="557"/>
      <c r="F98" s="558"/>
      <c r="G98" s="558"/>
      <c r="H98" s="558"/>
      <c r="I98" s="600"/>
      <c r="J98" s="600"/>
      <c r="K98" s="600"/>
      <c r="L98" s="600"/>
      <c r="M98" s="600"/>
      <c r="N98" s="600"/>
    </row>
    <row r="99" s="585" customFormat="true" ht="14.25" hidden="false" customHeight="true" outlineLevel="0" collapsed="false">
      <c r="A99" s="601"/>
      <c r="B99" s="513"/>
      <c r="C99" s="513"/>
      <c r="D99" s="513"/>
      <c r="E99" s="513"/>
      <c r="F99" s="538"/>
      <c r="G99" s="538"/>
      <c r="H99" s="538"/>
      <c r="I99" s="593"/>
      <c r="J99" s="593"/>
      <c r="K99" s="593"/>
      <c r="L99" s="593"/>
      <c r="M99" s="593"/>
      <c r="N99" s="593"/>
    </row>
    <row r="100" s="585" customFormat="true" ht="14.25" hidden="false" customHeight="true" outlineLevel="0" collapsed="false">
      <c r="A100" s="601"/>
      <c r="B100" s="513"/>
      <c r="C100" s="513"/>
      <c r="D100" s="513"/>
      <c r="E100" s="513"/>
      <c r="F100" s="538"/>
      <c r="G100" s="538"/>
      <c r="H100" s="538"/>
      <c r="I100" s="593"/>
      <c r="J100" s="593"/>
      <c r="K100" s="593"/>
      <c r="L100" s="593"/>
      <c r="M100" s="593"/>
      <c r="N100" s="593"/>
    </row>
    <row r="101" s="585" customFormat="true" ht="14.25" hidden="false" customHeight="true" outlineLevel="0" collapsed="false">
      <c r="A101" s="601"/>
      <c r="B101" s="513"/>
      <c r="C101" s="513"/>
      <c r="D101" s="513"/>
      <c r="E101" s="513"/>
      <c r="F101" s="538"/>
      <c r="G101" s="538"/>
      <c r="H101" s="538"/>
      <c r="I101" s="593"/>
      <c r="J101" s="593"/>
      <c r="K101" s="593"/>
      <c r="L101" s="593"/>
      <c r="M101" s="593"/>
      <c r="N101" s="593"/>
    </row>
    <row r="102" s="585" customFormat="true" ht="14.25" hidden="false" customHeight="true" outlineLevel="0" collapsed="false">
      <c r="A102" s="601"/>
      <c r="B102" s="513"/>
      <c r="C102" s="513"/>
      <c r="D102" s="513"/>
      <c r="E102" s="513"/>
      <c r="F102" s="538"/>
      <c r="G102" s="538"/>
      <c r="H102" s="538"/>
      <c r="I102" s="593"/>
      <c r="J102" s="593"/>
      <c r="K102" s="593"/>
      <c r="L102" s="593"/>
      <c r="M102" s="593"/>
      <c r="N102" s="593"/>
    </row>
    <row r="103" s="585" customFormat="true" ht="14.25" hidden="false" customHeight="true" outlineLevel="0" collapsed="false">
      <c r="A103" s="601"/>
      <c r="B103" s="513"/>
      <c r="C103" s="513"/>
      <c r="D103" s="513"/>
      <c r="E103" s="513"/>
      <c r="F103" s="538"/>
      <c r="G103" s="538"/>
      <c r="H103" s="538"/>
      <c r="I103" s="593"/>
      <c r="J103" s="593"/>
      <c r="K103" s="593"/>
      <c r="L103" s="593"/>
      <c r="M103" s="593"/>
      <c r="N103" s="593"/>
    </row>
    <row r="104" s="585" customFormat="true" ht="14.25" hidden="false" customHeight="true" outlineLevel="0" collapsed="false">
      <c r="A104" s="601"/>
      <c r="B104" s="513"/>
      <c r="C104" s="513"/>
      <c r="D104" s="513"/>
      <c r="E104" s="513"/>
      <c r="F104" s="538"/>
      <c r="G104" s="538"/>
      <c r="H104" s="538"/>
      <c r="I104" s="593"/>
      <c r="J104" s="593"/>
      <c r="K104" s="593"/>
      <c r="L104" s="593"/>
      <c r="M104" s="593"/>
      <c r="N104" s="593"/>
    </row>
    <row r="105" s="585" customFormat="true" ht="14.25" hidden="false" customHeight="true" outlineLevel="0" collapsed="false">
      <c r="A105" s="601"/>
      <c r="B105" s="596"/>
      <c r="C105" s="596"/>
      <c r="D105" s="596"/>
      <c r="E105" s="596"/>
      <c r="F105" s="596"/>
      <c r="G105" s="596"/>
      <c r="H105" s="596"/>
      <c r="I105" s="602" t="s">
        <v>618</v>
      </c>
      <c r="J105" s="602"/>
      <c r="K105" s="602"/>
      <c r="L105" s="602"/>
      <c r="M105" s="602"/>
      <c r="N105" s="602"/>
    </row>
    <row r="106" customFormat="false" ht="15" hidden="false" customHeight="true" outlineLevel="0" collapsed="false">
      <c r="F106" s="603"/>
      <c r="G106" s="603"/>
      <c r="H106" s="603"/>
      <c r="I106" s="604" t="s">
        <v>619</v>
      </c>
      <c r="J106" s="604"/>
      <c r="K106" s="604"/>
      <c r="L106" s="604"/>
      <c r="M106" s="604"/>
      <c r="N106" s="604"/>
    </row>
    <row r="107" customFormat="false" ht="15" hidden="false" customHeight="true" outlineLevel="0" collapsed="false">
      <c r="I107" s="604"/>
      <c r="J107" s="604"/>
      <c r="K107" s="604"/>
      <c r="L107" s="604"/>
      <c r="M107" s="604"/>
      <c r="N107" s="604"/>
    </row>
    <row r="108" s="572" customFormat="true" ht="12" hidden="false" customHeight="true" outlineLevel="0" collapsed="false">
      <c r="A108" s="570" t="s">
        <v>577</v>
      </c>
      <c r="B108" s="571" t="s">
        <v>578</v>
      </c>
      <c r="C108" s="571"/>
      <c r="D108" s="571"/>
      <c r="E108" s="571"/>
      <c r="F108" s="571"/>
      <c r="G108" s="571"/>
      <c r="H108" s="571"/>
      <c r="I108" s="571"/>
      <c r="J108" s="571"/>
      <c r="K108" s="571"/>
      <c r="L108" s="571"/>
      <c r="M108" s="571"/>
      <c r="N108" s="571"/>
    </row>
    <row r="109" s="572" customFormat="true" ht="12" hidden="false" customHeight="true" outlineLevel="0" collapsed="false">
      <c r="A109" s="570" t="s">
        <v>577</v>
      </c>
      <c r="B109" s="573" t="s">
        <v>579</v>
      </c>
      <c r="C109" s="573"/>
      <c r="D109" s="573"/>
      <c r="E109" s="573"/>
      <c r="F109" s="573"/>
      <c r="G109" s="573"/>
      <c r="H109" s="573"/>
      <c r="I109" s="573"/>
      <c r="J109" s="573"/>
      <c r="K109" s="573"/>
      <c r="L109" s="573"/>
      <c r="M109" s="573"/>
      <c r="N109" s="573"/>
    </row>
    <row r="110" s="572" customFormat="true" ht="12" hidden="false" customHeight="true" outlineLevel="0" collapsed="false">
      <c r="A110" s="570" t="s">
        <v>577</v>
      </c>
      <c r="B110" s="573" t="s">
        <v>580</v>
      </c>
      <c r="C110" s="573"/>
      <c r="D110" s="573"/>
      <c r="E110" s="573"/>
      <c r="F110" s="573"/>
      <c r="G110" s="573"/>
      <c r="H110" s="573"/>
      <c r="I110" s="573"/>
      <c r="J110" s="573"/>
      <c r="K110" s="573"/>
      <c r="L110" s="573"/>
      <c r="M110" s="573"/>
      <c r="N110" s="573"/>
    </row>
    <row r="111" s="605" customFormat="true" ht="13.8" hidden="false" customHeight="false" outlineLevel="0" collapsed="false"/>
    <row r="112" customFormat="false" ht="15" hidden="false" customHeight="true" outlineLevel="0" collapsed="false">
      <c r="A112" s="515" t="s">
        <v>581</v>
      </c>
    </row>
    <row r="113" customFormat="false" ht="13.5" hidden="false" customHeight="true" outlineLevel="0" collapsed="false">
      <c r="A113" s="574" t="s">
        <v>582</v>
      </c>
      <c r="B113" s="574"/>
      <c r="C113" s="574"/>
      <c r="D113" s="574"/>
    </row>
    <row r="114" customFormat="false" ht="13.5" hidden="false" customHeight="true" outlineLevel="0" collapsed="false">
      <c r="A114" s="574"/>
      <c r="B114" s="574"/>
      <c r="C114" s="574"/>
      <c r="D114" s="574"/>
    </row>
    <row r="115" customFormat="false" ht="13.5" hidden="false" customHeight="true" outlineLevel="0" collapsed="false">
      <c r="A115" s="575"/>
      <c r="B115" s="575"/>
      <c r="C115" s="575"/>
      <c r="D115" s="576" t="s">
        <v>277</v>
      </c>
      <c r="E115" s="574" t="s">
        <v>583</v>
      </c>
      <c r="F115" s="574"/>
      <c r="G115" s="574"/>
      <c r="H115" s="577" t="s">
        <v>584</v>
      </c>
      <c r="I115" s="578" t="s">
        <v>585</v>
      </c>
      <c r="J115" s="578"/>
      <c r="K115" s="578"/>
      <c r="L115" s="578"/>
      <c r="M115" s="578"/>
      <c r="N115" s="578"/>
    </row>
    <row r="116" customFormat="false" ht="13.5" hidden="false" customHeight="true" outlineLevel="0" collapsed="false">
      <c r="A116" s="575"/>
      <c r="B116" s="575"/>
      <c r="C116" s="575"/>
      <c r="D116" s="576"/>
      <c r="E116" s="574"/>
      <c r="F116" s="574"/>
      <c r="G116" s="574"/>
      <c r="H116" s="577"/>
      <c r="I116" s="578"/>
      <c r="J116" s="578"/>
      <c r="K116" s="578"/>
      <c r="L116" s="578"/>
      <c r="M116" s="578"/>
      <c r="N116" s="578"/>
    </row>
    <row r="117" s="579" customFormat="true" ht="7.5" hidden="false" customHeight="true" outlineLevel="0" collapsed="false"/>
    <row r="118" customFormat="false" ht="15" hidden="false" customHeight="true" outlineLevel="0" collapsed="false">
      <c r="A118" s="515" t="s">
        <v>586</v>
      </c>
    </row>
    <row r="119" customFormat="false" ht="13.5" hidden="false" customHeight="true" outlineLevel="0" collapsed="false">
      <c r="A119" s="574" t="s">
        <v>582</v>
      </c>
      <c r="B119" s="574"/>
      <c r="C119" s="574"/>
      <c r="D119" s="574"/>
    </row>
    <row r="120" customFormat="false" ht="13.5" hidden="false" customHeight="true" outlineLevel="0" collapsed="false">
      <c r="A120" s="574"/>
      <c r="B120" s="574"/>
      <c r="C120" s="574"/>
      <c r="D120" s="574"/>
    </row>
    <row r="121" customFormat="false" ht="13.5" hidden="false" customHeight="true" outlineLevel="0" collapsed="false">
      <c r="A121" s="575"/>
      <c r="B121" s="575"/>
      <c r="C121" s="575"/>
      <c r="D121" s="576" t="s">
        <v>277</v>
      </c>
      <c r="E121" s="574" t="s">
        <v>583</v>
      </c>
      <c r="F121" s="574"/>
      <c r="G121" s="574"/>
      <c r="H121" s="577" t="s">
        <v>584</v>
      </c>
      <c r="I121" s="580" t="s">
        <v>587</v>
      </c>
      <c r="J121" s="580"/>
      <c r="K121" s="580"/>
      <c r="L121" s="580"/>
      <c r="M121" s="580"/>
      <c r="N121" s="580"/>
    </row>
    <row r="122" customFormat="false" ht="13.5" hidden="false" customHeight="true" outlineLevel="0" collapsed="false">
      <c r="A122" s="575"/>
      <c r="B122" s="575"/>
      <c r="C122" s="575"/>
      <c r="D122" s="576"/>
      <c r="E122" s="574"/>
      <c r="F122" s="574"/>
      <c r="G122" s="574"/>
      <c r="H122" s="577"/>
      <c r="I122" s="580"/>
      <c r="J122" s="580"/>
      <c r="K122" s="580"/>
      <c r="L122" s="580"/>
      <c r="M122" s="580"/>
      <c r="N122" s="580"/>
    </row>
    <row r="123" customFormat="false" ht="12" hidden="false" customHeight="true" outlineLevel="0" collapsed="false">
      <c r="A123" s="537"/>
      <c r="B123" s="537"/>
      <c r="C123" s="537"/>
      <c r="D123" s="537"/>
      <c r="E123" s="537"/>
      <c r="F123" s="537"/>
      <c r="G123" s="537"/>
      <c r="H123" s="537"/>
      <c r="I123" s="539"/>
      <c r="J123" s="539"/>
      <c r="K123" s="539"/>
    </row>
    <row r="124" s="606" customFormat="true" ht="13.5" hidden="false" customHeight="true" outlineLevel="0" collapsed="false">
      <c r="A124" s="606" t="s">
        <v>557</v>
      </c>
    </row>
    <row r="125" s="606" customFormat="true" ht="13.5" hidden="false" customHeight="true" outlineLevel="0" collapsed="false">
      <c r="A125" s="607" t="n">
        <v>1</v>
      </c>
      <c r="B125" s="606" t="s">
        <v>620</v>
      </c>
    </row>
    <row r="126" s="606" customFormat="true" ht="13.5" hidden="false" customHeight="true" outlineLevel="0" collapsed="false">
      <c r="A126" s="607" t="n">
        <v>2</v>
      </c>
      <c r="B126" s="606" t="s">
        <v>621</v>
      </c>
    </row>
    <row r="127" customFormat="false" ht="15" hidden="false" customHeight="true" outlineLevel="0" collapsed="false"/>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sheetData>
  <mergeCells count="379">
    <mergeCell ref="A3:N3"/>
    <mergeCell ref="A5:B5"/>
    <mergeCell ref="C5:G5"/>
    <mergeCell ref="I5:J5"/>
    <mergeCell ref="K5:N5"/>
    <mergeCell ref="A8:N8"/>
    <mergeCell ref="A9:B9"/>
    <mergeCell ref="A10:B10"/>
    <mergeCell ref="A12:N12"/>
    <mergeCell ref="A13:N13"/>
    <mergeCell ref="B14:E14"/>
    <mergeCell ref="F14:H14"/>
    <mergeCell ref="I14:K14"/>
    <mergeCell ref="L14:N14"/>
    <mergeCell ref="A15:A23"/>
    <mergeCell ref="B15:E15"/>
    <mergeCell ref="F15:H15"/>
    <mergeCell ref="I15:K15"/>
    <mergeCell ref="L15:N15"/>
    <mergeCell ref="B16:E16"/>
    <mergeCell ref="F16:H16"/>
    <mergeCell ref="I16:K16"/>
    <mergeCell ref="L16:N16"/>
    <mergeCell ref="B17:E17"/>
    <mergeCell ref="F17:H17"/>
    <mergeCell ref="I17:K17"/>
    <mergeCell ref="L17:N17"/>
    <mergeCell ref="B18:E18"/>
    <mergeCell ref="F18:H18"/>
    <mergeCell ref="I18:K18"/>
    <mergeCell ref="L18:N18"/>
    <mergeCell ref="B19:E19"/>
    <mergeCell ref="F19:H19"/>
    <mergeCell ref="I19:K19"/>
    <mergeCell ref="L19:N19"/>
    <mergeCell ref="B20:E20"/>
    <mergeCell ref="F20:H20"/>
    <mergeCell ref="I20:K20"/>
    <mergeCell ref="L20:N20"/>
    <mergeCell ref="B21:E21"/>
    <mergeCell ref="F21:H21"/>
    <mergeCell ref="I21:K21"/>
    <mergeCell ref="L21:N21"/>
    <mergeCell ref="B22:E22"/>
    <mergeCell ref="F22:H22"/>
    <mergeCell ref="I22:K22"/>
    <mergeCell ref="L22:N22"/>
    <mergeCell ref="B23:H23"/>
    <mergeCell ref="I23:N23"/>
    <mergeCell ref="A24:A31"/>
    <mergeCell ref="B24:E24"/>
    <mergeCell ref="F24:H24"/>
    <mergeCell ref="I24:K24"/>
    <mergeCell ref="L24:N24"/>
    <mergeCell ref="B25:E25"/>
    <mergeCell ref="F25:H25"/>
    <mergeCell ref="I25:K25"/>
    <mergeCell ref="L25:N25"/>
    <mergeCell ref="B26:E26"/>
    <mergeCell ref="F26:H26"/>
    <mergeCell ref="I26:K26"/>
    <mergeCell ref="L26:N26"/>
    <mergeCell ref="B27:E27"/>
    <mergeCell ref="F27:H27"/>
    <mergeCell ref="I27:K27"/>
    <mergeCell ref="L27:N27"/>
    <mergeCell ref="B28:E28"/>
    <mergeCell ref="F28:H28"/>
    <mergeCell ref="I28:K28"/>
    <mergeCell ref="L28:N28"/>
    <mergeCell ref="B29:E29"/>
    <mergeCell ref="F29:H29"/>
    <mergeCell ref="I29:K29"/>
    <mergeCell ref="L29:N29"/>
    <mergeCell ref="B30:E30"/>
    <mergeCell ref="F30:H30"/>
    <mergeCell ref="I30:K30"/>
    <mergeCell ref="L30:N30"/>
    <mergeCell ref="B31:H31"/>
    <mergeCell ref="I31:N31"/>
    <mergeCell ref="A32:A39"/>
    <mergeCell ref="B32:E32"/>
    <mergeCell ref="F32:H32"/>
    <mergeCell ref="I32:K32"/>
    <mergeCell ref="L32:N32"/>
    <mergeCell ref="B33:E33"/>
    <mergeCell ref="F33:H33"/>
    <mergeCell ref="I33:K33"/>
    <mergeCell ref="L33:N33"/>
    <mergeCell ref="B34:E34"/>
    <mergeCell ref="F34:H34"/>
    <mergeCell ref="I34:K34"/>
    <mergeCell ref="L34:N34"/>
    <mergeCell ref="B35:E35"/>
    <mergeCell ref="F35:H35"/>
    <mergeCell ref="I35:K35"/>
    <mergeCell ref="L35:N35"/>
    <mergeCell ref="B36:E36"/>
    <mergeCell ref="F36:H36"/>
    <mergeCell ref="I36:K36"/>
    <mergeCell ref="L36:N36"/>
    <mergeCell ref="B37:E37"/>
    <mergeCell ref="F37:H37"/>
    <mergeCell ref="I37:K37"/>
    <mergeCell ref="L37:N37"/>
    <mergeCell ref="B38:E38"/>
    <mergeCell ref="F38:H38"/>
    <mergeCell ref="I38:K38"/>
    <mergeCell ref="L38:N38"/>
    <mergeCell ref="B39:H39"/>
    <mergeCell ref="I39:N39"/>
    <mergeCell ref="A40:A47"/>
    <mergeCell ref="B40:E40"/>
    <mergeCell ref="F40:H40"/>
    <mergeCell ref="I40:K40"/>
    <mergeCell ref="L40:N40"/>
    <mergeCell ref="B41:E41"/>
    <mergeCell ref="F41:H41"/>
    <mergeCell ref="I41:K41"/>
    <mergeCell ref="L41:N41"/>
    <mergeCell ref="B42:E42"/>
    <mergeCell ref="F42:H42"/>
    <mergeCell ref="I42:K42"/>
    <mergeCell ref="L42:N42"/>
    <mergeCell ref="B43:E43"/>
    <mergeCell ref="F43:H43"/>
    <mergeCell ref="I43:K43"/>
    <mergeCell ref="L43:N43"/>
    <mergeCell ref="B44:E44"/>
    <mergeCell ref="F44:H44"/>
    <mergeCell ref="I44:K44"/>
    <mergeCell ref="L44:N44"/>
    <mergeCell ref="B45:E45"/>
    <mergeCell ref="F45:H45"/>
    <mergeCell ref="I45:K45"/>
    <mergeCell ref="L45:N45"/>
    <mergeCell ref="B46:E46"/>
    <mergeCell ref="F46:H46"/>
    <mergeCell ref="I46:K46"/>
    <mergeCell ref="L46:N46"/>
    <mergeCell ref="B47:H47"/>
    <mergeCell ref="I47:N47"/>
    <mergeCell ref="A48:A55"/>
    <mergeCell ref="B48:E48"/>
    <mergeCell ref="F48:H48"/>
    <mergeCell ref="I48:K48"/>
    <mergeCell ref="L48:N48"/>
    <mergeCell ref="B49:E49"/>
    <mergeCell ref="F49:H49"/>
    <mergeCell ref="I49:K49"/>
    <mergeCell ref="L49:N49"/>
    <mergeCell ref="B50:E50"/>
    <mergeCell ref="F50:H50"/>
    <mergeCell ref="I50:K50"/>
    <mergeCell ref="L50:N50"/>
    <mergeCell ref="B51:E51"/>
    <mergeCell ref="F51:H51"/>
    <mergeCell ref="I51:K51"/>
    <mergeCell ref="L51:N51"/>
    <mergeCell ref="B52:E52"/>
    <mergeCell ref="F52:H52"/>
    <mergeCell ref="I52:K52"/>
    <mergeCell ref="L52:N52"/>
    <mergeCell ref="B53:E53"/>
    <mergeCell ref="F53:H53"/>
    <mergeCell ref="I53:K53"/>
    <mergeCell ref="L53:N53"/>
    <mergeCell ref="B54:E54"/>
    <mergeCell ref="F54:H54"/>
    <mergeCell ref="I54:K54"/>
    <mergeCell ref="L54:N54"/>
    <mergeCell ref="B55:H55"/>
    <mergeCell ref="I55:N55"/>
    <mergeCell ref="A56:A63"/>
    <mergeCell ref="B56:E56"/>
    <mergeCell ref="F56:H56"/>
    <mergeCell ref="I56:K56"/>
    <mergeCell ref="L56:N56"/>
    <mergeCell ref="B57:E57"/>
    <mergeCell ref="F57:H57"/>
    <mergeCell ref="I57:K57"/>
    <mergeCell ref="L57:N57"/>
    <mergeCell ref="B58:E58"/>
    <mergeCell ref="F58:H58"/>
    <mergeCell ref="I58:K58"/>
    <mergeCell ref="L58:N58"/>
    <mergeCell ref="B59:E59"/>
    <mergeCell ref="F59:H59"/>
    <mergeCell ref="I59:K59"/>
    <mergeCell ref="L59:N59"/>
    <mergeCell ref="B60:E60"/>
    <mergeCell ref="F60:H60"/>
    <mergeCell ref="I60:K60"/>
    <mergeCell ref="L60:N60"/>
    <mergeCell ref="B61:E61"/>
    <mergeCell ref="F61:H61"/>
    <mergeCell ref="I61:K61"/>
    <mergeCell ref="L61:N61"/>
    <mergeCell ref="B62:E62"/>
    <mergeCell ref="F62:H62"/>
    <mergeCell ref="I62:K62"/>
    <mergeCell ref="L62:N62"/>
    <mergeCell ref="B63:H63"/>
    <mergeCell ref="I63:N63"/>
    <mergeCell ref="B65:E65"/>
    <mergeCell ref="F65:H65"/>
    <mergeCell ref="I65:K65"/>
    <mergeCell ref="L65:N65"/>
    <mergeCell ref="A66:A73"/>
    <mergeCell ref="B66:E66"/>
    <mergeCell ref="F66:H66"/>
    <mergeCell ref="I66:K66"/>
    <mergeCell ref="L66:N66"/>
    <mergeCell ref="B67:E67"/>
    <mergeCell ref="F67:H67"/>
    <mergeCell ref="I67:K67"/>
    <mergeCell ref="L67:N67"/>
    <mergeCell ref="B68:E68"/>
    <mergeCell ref="F68:H68"/>
    <mergeCell ref="I68:K68"/>
    <mergeCell ref="L68:N68"/>
    <mergeCell ref="B69:E69"/>
    <mergeCell ref="F69:H69"/>
    <mergeCell ref="I69:K69"/>
    <mergeCell ref="L69:N69"/>
    <mergeCell ref="B70:E70"/>
    <mergeCell ref="F70:H70"/>
    <mergeCell ref="I70:K70"/>
    <mergeCell ref="L70:N70"/>
    <mergeCell ref="B71:E71"/>
    <mergeCell ref="F71:H71"/>
    <mergeCell ref="I71:K71"/>
    <mergeCell ref="L71:N71"/>
    <mergeCell ref="B72:E72"/>
    <mergeCell ref="F72:H72"/>
    <mergeCell ref="I72:K72"/>
    <mergeCell ref="L72:N72"/>
    <mergeCell ref="B73:H73"/>
    <mergeCell ref="I73:N73"/>
    <mergeCell ref="A74:A81"/>
    <mergeCell ref="B74:E74"/>
    <mergeCell ref="F74:H74"/>
    <mergeCell ref="I74:K74"/>
    <mergeCell ref="L74:N74"/>
    <mergeCell ref="B75:E75"/>
    <mergeCell ref="F75:H75"/>
    <mergeCell ref="I75:K75"/>
    <mergeCell ref="L75:N75"/>
    <mergeCell ref="B76:E76"/>
    <mergeCell ref="F76:H76"/>
    <mergeCell ref="I76:K76"/>
    <mergeCell ref="L76:N76"/>
    <mergeCell ref="B77:E77"/>
    <mergeCell ref="F77:H77"/>
    <mergeCell ref="I77:K77"/>
    <mergeCell ref="L77:N77"/>
    <mergeCell ref="B78:E78"/>
    <mergeCell ref="F78:H78"/>
    <mergeCell ref="I78:K78"/>
    <mergeCell ref="L78:N78"/>
    <mergeCell ref="B79:E79"/>
    <mergeCell ref="F79:H79"/>
    <mergeCell ref="I79:K79"/>
    <mergeCell ref="L79:N79"/>
    <mergeCell ref="B80:E80"/>
    <mergeCell ref="F80:H80"/>
    <mergeCell ref="I80:K80"/>
    <mergeCell ref="L80:N80"/>
    <mergeCell ref="B81:H81"/>
    <mergeCell ref="I81:N81"/>
    <mergeCell ref="A82:A89"/>
    <mergeCell ref="B82:E82"/>
    <mergeCell ref="F82:H82"/>
    <mergeCell ref="I82:K82"/>
    <mergeCell ref="L82:N82"/>
    <mergeCell ref="B83:E83"/>
    <mergeCell ref="F83:H83"/>
    <mergeCell ref="I83:K83"/>
    <mergeCell ref="L83:N83"/>
    <mergeCell ref="B84:E84"/>
    <mergeCell ref="F84:H84"/>
    <mergeCell ref="I84:K84"/>
    <mergeCell ref="L84:N84"/>
    <mergeCell ref="B85:E85"/>
    <mergeCell ref="F85:H85"/>
    <mergeCell ref="I85:K85"/>
    <mergeCell ref="L85:N85"/>
    <mergeCell ref="B86:E86"/>
    <mergeCell ref="F86:H86"/>
    <mergeCell ref="I86:K86"/>
    <mergeCell ref="L86:N86"/>
    <mergeCell ref="B87:E87"/>
    <mergeCell ref="F87:H87"/>
    <mergeCell ref="I87:K87"/>
    <mergeCell ref="L87:N87"/>
    <mergeCell ref="B88:E88"/>
    <mergeCell ref="F88:H88"/>
    <mergeCell ref="I88:K88"/>
    <mergeCell ref="L88:N88"/>
    <mergeCell ref="B89:H89"/>
    <mergeCell ref="I89:N89"/>
    <mergeCell ref="A90:A97"/>
    <mergeCell ref="B90:E90"/>
    <mergeCell ref="F90:H90"/>
    <mergeCell ref="I90:K90"/>
    <mergeCell ref="L90:N90"/>
    <mergeCell ref="B91:E91"/>
    <mergeCell ref="F91:H91"/>
    <mergeCell ref="I91:K91"/>
    <mergeCell ref="L91:N91"/>
    <mergeCell ref="B92:E92"/>
    <mergeCell ref="F92:H92"/>
    <mergeCell ref="I92:K92"/>
    <mergeCell ref="L92:N92"/>
    <mergeCell ref="B93:E93"/>
    <mergeCell ref="F93:H93"/>
    <mergeCell ref="I93:K93"/>
    <mergeCell ref="L93:N93"/>
    <mergeCell ref="B94:E94"/>
    <mergeCell ref="F94:H94"/>
    <mergeCell ref="I94:K94"/>
    <mergeCell ref="L94:N94"/>
    <mergeCell ref="B95:E95"/>
    <mergeCell ref="F95:H95"/>
    <mergeCell ref="I95:K95"/>
    <mergeCell ref="L95:N95"/>
    <mergeCell ref="B96:E96"/>
    <mergeCell ref="F96:H96"/>
    <mergeCell ref="I96:K96"/>
    <mergeCell ref="L96:N96"/>
    <mergeCell ref="B97:H97"/>
    <mergeCell ref="I97:N97"/>
    <mergeCell ref="A98:A105"/>
    <mergeCell ref="B98:E98"/>
    <mergeCell ref="F98:H98"/>
    <mergeCell ref="I98:K98"/>
    <mergeCell ref="L98:N98"/>
    <mergeCell ref="B99:E99"/>
    <mergeCell ref="F99:H99"/>
    <mergeCell ref="I99:K99"/>
    <mergeCell ref="L99:N99"/>
    <mergeCell ref="B100:E100"/>
    <mergeCell ref="F100:H100"/>
    <mergeCell ref="I100:K100"/>
    <mergeCell ref="L100:N100"/>
    <mergeCell ref="B101:E101"/>
    <mergeCell ref="F101:H101"/>
    <mergeCell ref="I101:K101"/>
    <mergeCell ref="L101:N101"/>
    <mergeCell ref="B102:E102"/>
    <mergeCell ref="F102:H102"/>
    <mergeCell ref="I102:K102"/>
    <mergeCell ref="L102:N102"/>
    <mergeCell ref="B103:E103"/>
    <mergeCell ref="F103:H103"/>
    <mergeCell ref="I103:K103"/>
    <mergeCell ref="L103:N103"/>
    <mergeCell ref="B104:E104"/>
    <mergeCell ref="F104:H104"/>
    <mergeCell ref="I104:K104"/>
    <mergeCell ref="L104:N104"/>
    <mergeCell ref="B105:H105"/>
    <mergeCell ref="I105:N105"/>
    <mergeCell ref="I106:N107"/>
    <mergeCell ref="B108:N108"/>
    <mergeCell ref="B109:N109"/>
    <mergeCell ref="B110:N110"/>
    <mergeCell ref="A113:D114"/>
    <mergeCell ref="A115:C116"/>
    <mergeCell ref="D115:D116"/>
    <mergeCell ref="E115:G116"/>
    <mergeCell ref="H115:H116"/>
    <mergeCell ref="I115:N116"/>
    <mergeCell ref="A119:D120"/>
    <mergeCell ref="A121:C122"/>
    <mergeCell ref="D121:D122"/>
    <mergeCell ref="E121:G122"/>
    <mergeCell ref="H121:H122"/>
    <mergeCell ref="I121:N122"/>
  </mergeCells>
  <printOptions headings="false" gridLines="false" gridLinesSet="true" horizontalCentered="true" verticalCentered="true"/>
  <pageMargins left="0.39375" right="0.39375" top="0.590972222222222" bottom="0.39375" header="0.275694444444444" footer="0.511811023622047"/>
  <pageSetup paperSize="9" scale="95"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6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33984375" defaultRowHeight="12.75" customHeight="false" zeroHeight="false" outlineLevelRow="0" outlineLevelCol="0"/>
  <cols>
    <col collapsed="false" customWidth="true" hidden="false" outlineLevel="0" max="13" min="1" style="608" width="7.89"/>
    <col collapsed="false" customWidth="true" hidden="false" outlineLevel="0" max="14" min="14" style="608" width="1.66"/>
    <col collapsed="false" customWidth="false" hidden="false" outlineLevel="0" max="16384" min="15" style="608" width="9.34"/>
  </cols>
  <sheetData>
    <row r="1" customFormat="false" ht="15" hidden="false" customHeight="true" outlineLevel="0" collapsed="false">
      <c r="M1" s="609"/>
    </row>
    <row r="2" customFormat="false" ht="7.5" hidden="false" customHeight="true" outlineLevel="0" collapsed="false"/>
    <row r="3" customFormat="false" ht="13.8" hidden="false" customHeight="false" outlineLevel="0" collapsed="false">
      <c r="A3" s="610" t="s">
        <v>622</v>
      </c>
      <c r="B3" s="610"/>
      <c r="C3" s="610"/>
      <c r="D3" s="610"/>
      <c r="E3" s="610"/>
      <c r="F3" s="610"/>
      <c r="G3" s="610"/>
      <c r="H3" s="610"/>
      <c r="I3" s="610"/>
      <c r="J3" s="610"/>
      <c r="K3" s="610"/>
      <c r="L3" s="610"/>
      <c r="M3" s="610"/>
    </row>
    <row r="4" customFormat="false" ht="13.8" hidden="false" customHeight="false" outlineLevel="0" collapsed="false">
      <c r="A4" s="610" t="s">
        <v>564</v>
      </c>
      <c r="B4" s="610"/>
      <c r="C4" s="610"/>
      <c r="D4" s="610"/>
      <c r="E4" s="610"/>
      <c r="F4" s="610"/>
      <c r="G4" s="610"/>
      <c r="H4" s="610"/>
      <c r="I4" s="610"/>
      <c r="J4" s="610"/>
      <c r="K4" s="610"/>
      <c r="L4" s="610"/>
      <c r="M4" s="610"/>
    </row>
    <row r="5" customFormat="false" ht="13.8" hidden="false" customHeight="false" outlineLevel="0" collapsed="false">
      <c r="A5" s="611"/>
      <c r="B5" s="611"/>
      <c r="C5" s="611"/>
      <c r="D5" s="611"/>
      <c r="E5" s="611"/>
      <c r="F5" s="611"/>
      <c r="G5" s="611"/>
      <c r="H5" s="611"/>
      <c r="I5" s="611"/>
      <c r="J5" s="611"/>
      <c r="K5" s="611"/>
      <c r="L5" s="611"/>
      <c r="M5" s="611"/>
    </row>
    <row r="6" customFormat="false" ht="7.5" hidden="false" customHeight="true" outlineLevel="0" collapsed="false">
      <c r="N6" s="612"/>
    </row>
    <row r="7" customFormat="false" ht="21" hidden="false" customHeight="true" outlineLevel="0" collapsed="false">
      <c r="A7" s="613" t="s">
        <v>273</v>
      </c>
      <c r="B7" s="613"/>
      <c r="C7" s="614"/>
      <c r="D7" s="614"/>
      <c r="E7" s="614"/>
      <c r="F7" s="614"/>
      <c r="G7" s="615"/>
      <c r="H7" s="613" t="s">
        <v>270</v>
      </c>
      <c r="I7" s="613"/>
      <c r="J7" s="616"/>
      <c r="K7" s="616"/>
      <c r="L7" s="616"/>
      <c r="M7" s="616"/>
      <c r="N7" s="612"/>
    </row>
    <row r="8" customFormat="false" ht="11.25" hidden="false" customHeight="true" outlineLevel="0" collapsed="false">
      <c r="N8" s="612"/>
    </row>
    <row r="9" customFormat="false" ht="15" hidden="false" customHeight="true" outlineLevel="0" collapsed="false">
      <c r="A9" s="617" t="s">
        <v>623</v>
      </c>
      <c r="B9" s="617"/>
      <c r="C9" s="617"/>
      <c r="D9" s="617"/>
      <c r="E9" s="617"/>
      <c r="F9" s="617"/>
      <c r="G9" s="617"/>
      <c r="H9" s="617"/>
      <c r="I9" s="617"/>
      <c r="J9" s="617"/>
      <c r="K9" s="617"/>
      <c r="L9" s="617"/>
      <c r="M9" s="617"/>
    </row>
    <row r="10" customFormat="false" ht="22.5" hidden="false" customHeight="true" outlineLevel="0" collapsed="false">
      <c r="A10" s="618" t="s">
        <v>566</v>
      </c>
      <c r="B10" s="618"/>
      <c r="C10" s="618"/>
      <c r="D10" s="619"/>
      <c r="E10" s="620" t="s">
        <v>65</v>
      </c>
      <c r="F10" s="621"/>
      <c r="G10" s="622" t="s">
        <v>65</v>
      </c>
      <c r="H10" s="621"/>
      <c r="I10" s="620" t="s">
        <v>65</v>
      </c>
      <c r="J10" s="623" t="s">
        <v>567</v>
      </c>
      <c r="K10" s="623"/>
      <c r="L10" s="623"/>
      <c r="M10" s="623"/>
    </row>
    <row r="11" customFormat="false" ht="22.5" hidden="false" customHeight="true" outlineLevel="0" collapsed="false">
      <c r="A11" s="624" t="s">
        <v>568</v>
      </c>
      <c r="B11" s="624"/>
      <c r="C11" s="624"/>
      <c r="D11" s="625"/>
      <c r="E11" s="625"/>
      <c r="F11" s="626"/>
      <c r="G11" s="627"/>
      <c r="H11" s="626"/>
      <c r="I11" s="628"/>
      <c r="J11" s="629"/>
      <c r="K11" s="629"/>
      <c r="L11" s="629"/>
      <c r="M11" s="629"/>
    </row>
    <row r="12" customFormat="false" ht="8.25" hidden="false" customHeight="true" outlineLevel="0" collapsed="false"/>
    <row r="13" customFormat="false" ht="15" hidden="false" customHeight="true" outlineLevel="0" collapsed="false">
      <c r="A13" s="617" t="s">
        <v>624</v>
      </c>
      <c r="B13" s="617"/>
      <c r="C13" s="617"/>
      <c r="D13" s="617"/>
      <c r="E13" s="617"/>
      <c r="F13" s="617"/>
      <c r="G13" s="617"/>
      <c r="H13" s="617"/>
      <c r="I13" s="617"/>
      <c r="J13" s="617"/>
      <c r="K13" s="617"/>
      <c r="L13" s="617"/>
      <c r="M13" s="617"/>
    </row>
    <row r="14" customFormat="false" ht="15" hidden="false" customHeight="true" outlineLevel="0" collapsed="false">
      <c r="A14" s="630" t="s">
        <v>566</v>
      </c>
      <c r="B14" s="631" t="s">
        <v>625</v>
      </c>
      <c r="C14" s="631"/>
      <c r="D14" s="631"/>
      <c r="E14" s="632" t="s">
        <v>626</v>
      </c>
      <c r="F14" s="632"/>
      <c r="G14" s="632"/>
      <c r="H14" s="631" t="s">
        <v>625</v>
      </c>
      <c r="I14" s="631"/>
      <c r="J14" s="631"/>
      <c r="K14" s="633" t="s">
        <v>626</v>
      </c>
      <c r="L14" s="633"/>
      <c r="M14" s="633"/>
    </row>
    <row r="15" customFormat="false" ht="14.25" hidden="false" customHeight="true" outlineLevel="0" collapsed="false">
      <c r="A15" s="634"/>
      <c r="B15" s="635" t="s">
        <v>627</v>
      </c>
      <c r="C15" s="635"/>
      <c r="D15" s="635"/>
      <c r="E15" s="636"/>
      <c r="F15" s="636"/>
      <c r="G15" s="636"/>
      <c r="H15" s="635" t="s">
        <v>627</v>
      </c>
      <c r="I15" s="635"/>
      <c r="J15" s="635"/>
      <c r="K15" s="637"/>
      <c r="L15" s="637"/>
      <c r="M15" s="637"/>
    </row>
    <row r="16" customFormat="false" ht="14.25" hidden="false" customHeight="true" outlineLevel="0" collapsed="false">
      <c r="A16" s="638"/>
      <c r="B16" s="639" t="s">
        <v>627</v>
      </c>
      <c r="C16" s="639"/>
      <c r="D16" s="639"/>
      <c r="E16" s="614"/>
      <c r="F16" s="614"/>
      <c r="G16" s="614"/>
      <c r="H16" s="639" t="s">
        <v>627</v>
      </c>
      <c r="I16" s="639"/>
      <c r="J16" s="639"/>
      <c r="K16" s="640"/>
      <c r="L16" s="640"/>
      <c r="M16" s="640"/>
    </row>
    <row r="17" customFormat="false" ht="14.25" hidden="false" customHeight="true" outlineLevel="0" collapsed="false">
      <c r="A17" s="638"/>
      <c r="B17" s="639" t="s">
        <v>627</v>
      </c>
      <c r="C17" s="639"/>
      <c r="D17" s="639"/>
      <c r="E17" s="614"/>
      <c r="F17" s="614"/>
      <c r="G17" s="614"/>
      <c r="H17" s="639" t="s">
        <v>627</v>
      </c>
      <c r="I17" s="639"/>
      <c r="J17" s="639"/>
      <c r="K17" s="640"/>
      <c r="L17" s="640"/>
      <c r="M17" s="640"/>
    </row>
    <row r="18" customFormat="false" ht="14.25" hidden="false" customHeight="true" outlineLevel="0" collapsed="false">
      <c r="A18" s="638"/>
      <c r="B18" s="639" t="s">
        <v>627</v>
      </c>
      <c r="C18" s="639"/>
      <c r="D18" s="639"/>
      <c r="E18" s="614"/>
      <c r="F18" s="614"/>
      <c r="G18" s="614"/>
      <c r="H18" s="639" t="s">
        <v>627</v>
      </c>
      <c r="I18" s="639"/>
      <c r="J18" s="639"/>
      <c r="K18" s="640"/>
      <c r="L18" s="640"/>
      <c r="M18" s="640"/>
    </row>
    <row r="19" customFormat="false" ht="14.25" hidden="false" customHeight="true" outlineLevel="0" collapsed="false">
      <c r="A19" s="641"/>
      <c r="B19" s="639" t="s">
        <v>627</v>
      </c>
      <c r="C19" s="639"/>
      <c r="D19" s="639"/>
      <c r="E19" s="614"/>
      <c r="F19" s="614"/>
      <c r="G19" s="614"/>
      <c r="H19" s="639" t="s">
        <v>627</v>
      </c>
      <c r="I19" s="639"/>
      <c r="J19" s="639"/>
      <c r="K19" s="640"/>
      <c r="L19" s="640"/>
      <c r="M19" s="640"/>
    </row>
    <row r="20" customFormat="false" ht="14.25" hidden="false" customHeight="true" outlineLevel="0" collapsed="false">
      <c r="A20" s="641"/>
      <c r="B20" s="639" t="s">
        <v>627</v>
      </c>
      <c r="C20" s="639"/>
      <c r="D20" s="639"/>
      <c r="E20" s="614"/>
      <c r="F20" s="614"/>
      <c r="G20" s="614"/>
      <c r="H20" s="639" t="s">
        <v>627</v>
      </c>
      <c r="I20" s="639"/>
      <c r="J20" s="639"/>
      <c r="K20" s="640"/>
      <c r="L20" s="640"/>
      <c r="M20" s="640"/>
    </row>
    <row r="21" customFormat="false" ht="14.25" hidden="false" customHeight="true" outlineLevel="0" collapsed="false">
      <c r="A21" s="641"/>
      <c r="B21" s="639" t="s">
        <v>627</v>
      </c>
      <c r="C21" s="639"/>
      <c r="D21" s="639"/>
      <c r="E21" s="614"/>
      <c r="F21" s="614"/>
      <c r="G21" s="614"/>
      <c r="H21" s="639" t="s">
        <v>627</v>
      </c>
      <c r="I21" s="639"/>
      <c r="J21" s="639"/>
      <c r="K21" s="640"/>
      <c r="L21" s="640"/>
      <c r="M21" s="640"/>
    </row>
    <row r="22" customFormat="false" ht="14.25" hidden="false" customHeight="true" outlineLevel="0" collapsed="false">
      <c r="A22" s="642" t="s">
        <v>65</v>
      </c>
      <c r="B22" s="639" t="s">
        <v>627</v>
      </c>
      <c r="C22" s="639"/>
      <c r="D22" s="639"/>
      <c r="E22" s="614"/>
      <c r="F22" s="614"/>
      <c r="G22" s="614"/>
      <c r="H22" s="639" t="s">
        <v>627</v>
      </c>
      <c r="I22" s="639"/>
      <c r="J22" s="639"/>
      <c r="K22" s="640"/>
      <c r="L22" s="640"/>
      <c r="M22" s="640"/>
    </row>
    <row r="23" customFormat="false" ht="14.25" hidden="false" customHeight="true" outlineLevel="0" collapsed="false">
      <c r="A23" s="638"/>
      <c r="B23" s="639" t="s">
        <v>627</v>
      </c>
      <c r="C23" s="639"/>
      <c r="D23" s="639"/>
      <c r="E23" s="614"/>
      <c r="F23" s="614"/>
      <c r="G23" s="614"/>
      <c r="H23" s="639" t="s">
        <v>627</v>
      </c>
      <c r="I23" s="639"/>
      <c r="J23" s="639"/>
      <c r="K23" s="640"/>
      <c r="L23" s="640"/>
      <c r="M23" s="640"/>
    </row>
    <row r="24" customFormat="false" ht="14.25" hidden="false" customHeight="true" outlineLevel="0" collapsed="false">
      <c r="A24" s="638"/>
      <c r="B24" s="639" t="s">
        <v>627</v>
      </c>
      <c r="C24" s="639"/>
      <c r="D24" s="639"/>
      <c r="E24" s="614"/>
      <c r="F24" s="614"/>
      <c r="G24" s="614"/>
      <c r="H24" s="639" t="s">
        <v>627</v>
      </c>
      <c r="I24" s="639"/>
      <c r="J24" s="639"/>
      <c r="K24" s="640"/>
      <c r="L24" s="640"/>
      <c r="M24" s="640"/>
    </row>
    <row r="25" customFormat="false" ht="15" hidden="false" customHeight="true" outlineLevel="0" collapsed="false">
      <c r="A25" s="643"/>
      <c r="B25" s="644"/>
      <c r="C25" s="644"/>
      <c r="D25" s="644"/>
      <c r="E25" s="644"/>
      <c r="F25" s="644"/>
      <c r="G25" s="644"/>
      <c r="H25" s="645" t="s">
        <v>575</v>
      </c>
      <c r="I25" s="645"/>
      <c r="J25" s="645"/>
      <c r="K25" s="646"/>
      <c r="L25" s="646"/>
      <c r="M25" s="646"/>
    </row>
    <row r="26" customFormat="false" ht="14.25" hidden="false" customHeight="true" outlineLevel="0" collapsed="false">
      <c r="A26" s="634"/>
      <c r="B26" s="635" t="s">
        <v>627</v>
      </c>
      <c r="C26" s="635"/>
      <c r="D26" s="635"/>
      <c r="E26" s="636"/>
      <c r="F26" s="636"/>
      <c r="G26" s="636"/>
      <c r="H26" s="635" t="s">
        <v>627</v>
      </c>
      <c r="I26" s="635"/>
      <c r="J26" s="635"/>
      <c r="K26" s="637"/>
      <c r="L26" s="637"/>
      <c r="M26" s="637"/>
    </row>
    <row r="27" customFormat="false" ht="14.25" hidden="false" customHeight="true" outlineLevel="0" collapsed="false">
      <c r="A27" s="638"/>
      <c r="B27" s="639" t="s">
        <v>627</v>
      </c>
      <c r="C27" s="639"/>
      <c r="D27" s="639"/>
      <c r="E27" s="614"/>
      <c r="F27" s="614"/>
      <c r="G27" s="614"/>
      <c r="H27" s="639" t="s">
        <v>627</v>
      </c>
      <c r="I27" s="639"/>
      <c r="J27" s="639"/>
      <c r="K27" s="640"/>
      <c r="L27" s="640"/>
      <c r="M27" s="640"/>
    </row>
    <row r="28" customFormat="false" ht="14.25" hidden="false" customHeight="true" outlineLevel="0" collapsed="false">
      <c r="A28" s="638"/>
      <c r="B28" s="639" t="s">
        <v>627</v>
      </c>
      <c r="C28" s="639"/>
      <c r="D28" s="639"/>
      <c r="E28" s="614"/>
      <c r="F28" s="614"/>
      <c r="G28" s="614"/>
      <c r="H28" s="639" t="s">
        <v>627</v>
      </c>
      <c r="I28" s="639"/>
      <c r="J28" s="639"/>
      <c r="K28" s="640"/>
      <c r="L28" s="640"/>
      <c r="M28" s="640"/>
    </row>
    <row r="29" customFormat="false" ht="14.25" hidden="false" customHeight="true" outlineLevel="0" collapsed="false">
      <c r="A29" s="638"/>
      <c r="B29" s="639" t="s">
        <v>627</v>
      </c>
      <c r="C29" s="639"/>
      <c r="D29" s="639"/>
      <c r="E29" s="614"/>
      <c r="F29" s="614"/>
      <c r="G29" s="614"/>
      <c r="H29" s="639" t="s">
        <v>627</v>
      </c>
      <c r="I29" s="639"/>
      <c r="J29" s="639"/>
      <c r="K29" s="640"/>
      <c r="L29" s="640"/>
      <c r="M29" s="640"/>
    </row>
    <row r="30" customFormat="false" ht="14.25" hidden="false" customHeight="true" outlineLevel="0" collapsed="false">
      <c r="A30" s="641"/>
      <c r="B30" s="639" t="s">
        <v>627</v>
      </c>
      <c r="C30" s="639"/>
      <c r="D30" s="639"/>
      <c r="E30" s="614"/>
      <c r="F30" s="614"/>
      <c r="G30" s="614"/>
      <c r="H30" s="639" t="s">
        <v>627</v>
      </c>
      <c r="I30" s="639"/>
      <c r="J30" s="639"/>
      <c r="K30" s="640"/>
      <c r="L30" s="640"/>
      <c r="M30" s="640"/>
    </row>
    <row r="31" customFormat="false" ht="14.25" hidden="false" customHeight="true" outlineLevel="0" collapsed="false">
      <c r="A31" s="641"/>
      <c r="B31" s="639" t="s">
        <v>627</v>
      </c>
      <c r="C31" s="639"/>
      <c r="D31" s="639"/>
      <c r="E31" s="614"/>
      <c r="F31" s="614"/>
      <c r="G31" s="614"/>
      <c r="H31" s="639" t="s">
        <v>627</v>
      </c>
      <c r="I31" s="639"/>
      <c r="J31" s="639"/>
      <c r="K31" s="640"/>
      <c r="L31" s="640"/>
      <c r="M31" s="640"/>
    </row>
    <row r="32" customFormat="false" ht="14.25" hidden="false" customHeight="true" outlineLevel="0" collapsed="false">
      <c r="A32" s="641"/>
      <c r="B32" s="639" t="s">
        <v>627</v>
      </c>
      <c r="C32" s="639"/>
      <c r="D32" s="639"/>
      <c r="E32" s="614"/>
      <c r="F32" s="614"/>
      <c r="G32" s="614"/>
      <c r="H32" s="639" t="s">
        <v>627</v>
      </c>
      <c r="I32" s="639"/>
      <c r="J32" s="639"/>
      <c r="K32" s="640"/>
      <c r="L32" s="640"/>
      <c r="M32" s="640"/>
    </row>
    <row r="33" customFormat="false" ht="14.25" hidden="false" customHeight="true" outlineLevel="0" collapsed="false">
      <c r="A33" s="642" t="s">
        <v>65</v>
      </c>
      <c r="B33" s="639" t="s">
        <v>627</v>
      </c>
      <c r="C33" s="639"/>
      <c r="D33" s="639"/>
      <c r="E33" s="614"/>
      <c r="F33" s="614"/>
      <c r="G33" s="614"/>
      <c r="H33" s="639" t="s">
        <v>627</v>
      </c>
      <c r="I33" s="639"/>
      <c r="J33" s="639"/>
      <c r="K33" s="640"/>
      <c r="L33" s="640"/>
      <c r="M33" s="640"/>
    </row>
    <row r="34" customFormat="false" ht="14.25" hidden="false" customHeight="true" outlineLevel="0" collapsed="false">
      <c r="A34" s="638"/>
      <c r="B34" s="639" t="s">
        <v>627</v>
      </c>
      <c r="C34" s="639"/>
      <c r="D34" s="639"/>
      <c r="E34" s="614"/>
      <c r="F34" s="614"/>
      <c r="G34" s="614"/>
      <c r="H34" s="639" t="s">
        <v>627</v>
      </c>
      <c r="I34" s="639"/>
      <c r="J34" s="639"/>
      <c r="K34" s="640"/>
      <c r="L34" s="640"/>
      <c r="M34" s="640"/>
    </row>
    <row r="35" customFormat="false" ht="14.25" hidden="false" customHeight="true" outlineLevel="0" collapsed="false">
      <c r="A35" s="638"/>
      <c r="B35" s="639" t="s">
        <v>627</v>
      </c>
      <c r="C35" s="639"/>
      <c r="D35" s="639"/>
      <c r="E35" s="614"/>
      <c r="F35" s="614"/>
      <c r="G35" s="614"/>
      <c r="H35" s="639" t="s">
        <v>627</v>
      </c>
      <c r="I35" s="639"/>
      <c r="J35" s="639"/>
      <c r="K35" s="640"/>
      <c r="L35" s="640"/>
      <c r="M35" s="640"/>
    </row>
    <row r="36" customFormat="false" ht="15" hidden="false" customHeight="true" outlineLevel="0" collapsed="false">
      <c r="A36" s="643"/>
      <c r="B36" s="644"/>
      <c r="C36" s="644"/>
      <c r="D36" s="644"/>
      <c r="E36" s="644"/>
      <c r="F36" s="644"/>
      <c r="G36" s="644"/>
      <c r="H36" s="645" t="s">
        <v>575</v>
      </c>
      <c r="I36" s="645"/>
      <c r="J36" s="645"/>
      <c r="K36" s="646"/>
      <c r="L36" s="646"/>
      <c r="M36" s="646"/>
    </row>
    <row r="37" customFormat="false" ht="14.25" hidden="false" customHeight="true" outlineLevel="0" collapsed="false">
      <c r="A37" s="634"/>
      <c r="B37" s="635" t="s">
        <v>627</v>
      </c>
      <c r="C37" s="635"/>
      <c r="D37" s="635"/>
      <c r="E37" s="636"/>
      <c r="F37" s="636"/>
      <c r="G37" s="636"/>
      <c r="H37" s="635" t="s">
        <v>627</v>
      </c>
      <c r="I37" s="635"/>
      <c r="J37" s="635"/>
      <c r="K37" s="637"/>
      <c r="L37" s="637"/>
      <c r="M37" s="637"/>
    </row>
    <row r="38" customFormat="false" ht="14.25" hidden="false" customHeight="true" outlineLevel="0" collapsed="false">
      <c r="A38" s="638"/>
      <c r="B38" s="639" t="s">
        <v>627</v>
      </c>
      <c r="C38" s="639"/>
      <c r="D38" s="639"/>
      <c r="E38" s="614"/>
      <c r="F38" s="614"/>
      <c r="G38" s="614"/>
      <c r="H38" s="639" t="s">
        <v>627</v>
      </c>
      <c r="I38" s="639"/>
      <c r="J38" s="639"/>
      <c r="K38" s="640"/>
      <c r="L38" s="640"/>
      <c r="M38" s="640"/>
    </row>
    <row r="39" customFormat="false" ht="14.25" hidden="false" customHeight="true" outlineLevel="0" collapsed="false">
      <c r="A39" s="638"/>
      <c r="B39" s="639" t="s">
        <v>627</v>
      </c>
      <c r="C39" s="639"/>
      <c r="D39" s="639"/>
      <c r="E39" s="614"/>
      <c r="F39" s="614"/>
      <c r="G39" s="614"/>
      <c r="H39" s="639" t="s">
        <v>627</v>
      </c>
      <c r="I39" s="639"/>
      <c r="J39" s="639"/>
      <c r="K39" s="640"/>
      <c r="L39" s="640"/>
      <c r="M39" s="640"/>
    </row>
    <row r="40" customFormat="false" ht="14.25" hidden="false" customHeight="true" outlineLevel="0" collapsed="false">
      <c r="A40" s="638"/>
      <c r="B40" s="639" t="s">
        <v>627</v>
      </c>
      <c r="C40" s="639"/>
      <c r="D40" s="639"/>
      <c r="E40" s="614"/>
      <c r="F40" s="614"/>
      <c r="G40" s="614"/>
      <c r="H40" s="639" t="s">
        <v>627</v>
      </c>
      <c r="I40" s="639"/>
      <c r="J40" s="639"/>
      <c r="K40" s="640"/>
      <c r="L40" s="640"/>
      <c r="M40" s="640"/>
    </row>
    <row r="41" customFormat="false" ht="14.25" hidden="false" customHeight="true" outlineLevel="0" collapsed="false">
      <c r="A41" s="641"/>
      <c r="B41" s="639" t="s">
        <v>627</v>
      </c>
      <c r="C41" s="639"/>
      <c r="D41" s="639"/>
      <c r="E41" s="614"/>
      <c r="F41" s="614"/>
      <c r="G41" s="614"/>
      <c r="H41" s="639" t="s">
        <v>627</v>
      </c>
      <c r="I41" s="639"/>
      <c r="J41" s="639"/>
      <c r="K41" s="640"/>
      <c r="L41" s="640"/>
      <c r="M41" s="640"/>
    </row>
    <row r="42" customFormat="false" ht="14.25" hidden="false" customHeight="true" outlineLevel="0" collapsed="false">
      <c r="A42" s="641"/>
      <c r="B42" s="639" t="s">
        <v>627</v>
      </c>
      <c r="C42" s="639"/>
      <c r="D42" s="639"/>
      <c r="E42" s="614"/>
      <c r="F42" s="614"/>
      <c r="G42" s="614"/>
      <c r="H42" s="639" t="s">
        <v>627</v>
      </c>
      <c r="I42" s="639"/>
      <c r="J42" s="639"/>
      <c r="K42" s="640"/>
      <c r="L42" s="640"/>
      <c r="M42" s="640"/>
    </row>
    <row r="43" customFormat="false" ht="14.25" hidden="false" customHeight="true" outlineLevel="0" collapsed="false">
      <c r="A43" s="641"/>
      <c r="B43" s="639" t="s">
        <v>627</v>
      </c>
      <c r="C43" s="639"/>
      <c r="D43" s="639"/>
      <c r="E43" s="614"/>
      <c r="F43" s="614"/>
      <c r="G43" s="614"/>
      <c r="H43" s="639" t="s">
        <v>627</v>
      </c>
      <c r="I43" s="639"/>
      <c r="J43" s="639"/>
      <c r="K43" s="640"/>
      <c r="L43" s="640"/>
      <c r="M43" s="640"/>
    </row>
    <row r="44" customFormat="false" ht="14.25" hidden="false" customHeight="true" outlineLevel="0" collapsed="false">
      <c r="A44" s="642" t="s">
        <v>65</v>
      </c>
      <c r="B44" s="639" t="s">
        <v>627</v>
      </c>
      <c r="C44" s="639"/>
      <c r="D44" s="639"/>
      <c r="E44" s="614"/>
      <c r="F44" s="614"/>
      <c r="G44" s="614"/>
      <c r="H44" s="639" t="s">
        <v>627</v>
      </c>
      <c r="I44" s="639"/>
      <c r="J44" s="639"/>
      <c r="K44" s="640"/>
      <c r="L44" s="640"/>
      <c r="M44" s="640"/>
    </row>
    <row r="45" customFormat="false" ht="14.25" hidden="false" customHeight="true" outlineLevel="0" collapsed="false">
      <c r="A45" s="638"/>
      <c r="B45" s="639" t="s">
        <v>627</v>
      </c>
      <c r="C45" s="639"/>
      <c r="D45" s="639"/>
      <c r="E45" s="614"/>
      <c r="F45" s="614"/>
      <c r="G45" s="614"/>
      <c r="H45" s="639" t="s">
        <v>627</v>
      </c>
      <c r="I45" s="639"/>
      <c r="J45" s="639"/>
      <c r="K45" s="640"/>
      <c r="L45" s="640"/>
      <c r="M45" s="640"/>
    </row>
    <row r="46" customFormat="false" ht="14.25" hidden="false" customHeight="true" outlineLevel="0" collapsed="false">
      <c r="A46" s="638"/>
      <c r="B46" s="639" t="s">
        <v>627</v>
      </c>
      <c r="C46" s="639"/>
      <c r="D46" s="639"/>
      <c r="E46" s="614"/>
      <c r="F46" s="614"/>
      <c r="G46" s="614"/>
      <c r="H46" s="639" t="s">
        <v>627</v>
      </c>
      <c r="I46" s="639"/>
      <c r="J46" s="639"/>
      <c r="K46" s="640"/>
      <c r="L46" s="640"/>
      <c r="M46" s="640"/>
    </row>
    <row r="47" customFormat="false" ht="15" hidden="false" customHeight="true" outlineLevel="0" collapsed="false">
      <c r="A47" s="643"/>
      <c r="B47" s="644"/>
      <c r="C47" s="644"/>
      <c r="D47" s="644"/>
      <c r="E47" s="644"/>
      <c r="F47" s="644"/>
      <c r="G47" s="644"/>
      <c r="H47" s="645" t="s">
        <v>575</v>
      </c>
      <c r="I47" s="645"/>
      <c r="J47" s="645"/>
      <c r="K47" s="646"/>
      <c r="L47" s="646"/>
      <c r="M47" s="646"/>
    </row>
    <row r="48" customFormat="false" ht="15" hidden="false" customHeight="true" outlineLevel="0" collapsed="false">
      <c r="H48" s="647" t="s">
        <v>619</v>
      </c>
      <c r="I48" s="647"/>
      <c r="J48" s="647"/>
      <c r="K48" s="637"/>
      <c r="L48" s="637"/>
      <c r="M48" s="637"/>
    </row>
    <row r="49" customFormat="false" ht="15" hidden="false" customHeight="true" outlineLevel="0" collapsed="false">
      <c r="H49" s="647"/>
      <c r="I49" s="647"/>
      <c r="J49" s="647"/>
      <c r="K49" s="637"/>
      <c r="L49" s="637"/>
      <c r="M49" s="637"/>
    </row>
    <row r="50" s="606" customFormat="true" ht="12" hidden="false" customHeight="true" outlineLevel="0" collapsed="false">
      <c r="A50" s="607" t="s">
        <v>577</v>
      </c>
      <c r="B50" s="648" t="s">
        <v>579</v>
      </c>
      <c r="C50" s="648"/>
      <c r="D50" s="648"/>
      <c r="E50" s="648"/>
      <c r="F50" s="648"/>
      <c r="G50" s="648"/>
      <c r="H50" s="648"/>
      <c r="I50" s="648"/>
      <c r="J50" s="648"/>
      <c r="K50" s="648"/>
      <c r="L50" s="648"/>
      <c r="M50" s="648"/>
    </row>
    <row r="51" s="606" customFormat="true" ht="12" hidden="false" customHeight="true" outlineLevel="0" collapsed="false">
      <c r="A51" s="607" t="s">
        <v>577</v>
      </c>
      <c r="B51" s="648" t="s">
        <v>580</v>
      </c>
      <c r="C51" s="648"/>
      <c r="D51" s="648"/>
      <c r="E51" s="648"/>
      <c r="F51" s="648"/>
      <c r="G51" s="648"/>
      <c r="H51" s="648"/>
      <c r="I51" s="648"/>
      <c r="J51" s="648"/>
      <c r="K51" s="648"/>
      <c r="L51" s="648"/>
      <c r="M51" s="648"/>
    </row>
    <row r="52" s="649" customFormat="true" ht="7.5" hidden="false" customHeight="true" outlineLevel="0" collapsed="false"/>
    <row r="53" customFormat="false" ht="15" hidden="false" customHeight="true" outlineLevel="0" collapsed="false">
      <c r="A53" s="608" t="s">
        <v>628</v>
      </c>
    </row>
    <row r="54" customFormat="false" ht="15" hidden="false" customHeight="true" outlineLevel="0" collapsed="false">
      <c r="A54" s="650" t="s">
        <v>582</v>
      </c>
      <c r="B54" s="650"/>
      <c r="C54" s="650"/>
      <c r="D54" s="650"/>
    </row>
    <row r="55" customFormat="false" ht="15" hidden="false" customHeight="true" outlineLevel="0" collapsed="false">
      <c r="A55" s="650"/>
      <c r="B55" s="650"/>
      <c r="C55" s="650"/>
      <c r="D55" s="650"/>
    </row>
    <row r="56" customFormat="false" ht="15" hidden="false" customHeight="true" outlineLevel="0" collapsed="false">
      <c r="A56" s="651"/>
      <c r="B56" s="651"/>
      <c r="C56" s="651"/>
      <c r="D56" s="652" t="s">
        <v>277</v>
      </c>
      <c r="E56" s="650" t="s">
        <v>583</v>
      </c>
      <c r="F56" s="650"/>
      <c r="G56" s="650"/>
      <c r="H56" s="653" t="s">
        <v>584</v>
      </c>
      <c r="I56" s="617" t="s">
        <v>629</v>
      </c>
      <c r="J56" s="617"/>
      <c r="K56" s="617"/>
    </row>
    <row r="57" customFormat="false" ht="15" hidden="false" customHeight="true" outlineLevel="0" collapsed="false">
      <c r="A57" s="651"/>
      <c r="B57" s="651"/>
      <c r="C57" s="651"/>
      <c r="D57" s="652"/>
      <c r="E57" s="650"/>
      <c r="F57" s="650"/>
      <c r="G57" s="650"/>
      <c r="H57" s="653"/>
      <c r="I57" s="617"/>
      <c r="J57" s="617"/>
      <c r="K57" s="617"/>
    </row>
    <row r="58" s="654" customFormat="true" ht="7.5" hidden="false" customHeight="true" outlineLevel="0" collapsed="false"/>
    <row r="59" s="606" customFormat="true" ht="12" hidden="false" customHeight="true" outlineLevel="0" collapsed="false">
      <c r="A59" s="606" t="s">
        <v>557</v>
      </c>
    </row>
    <row r="60" s="606" customFormat="true" ht="12" hidden="false" customHeight="true" outlineLevel="0" collapsed="false">
      <c r="A60" s="607" t="n">
        <v>1</v>
      </c>
      <c r="B60" s="606" t="s">
        <v>630</v>
      </c>
    </row>
    <row r="61" s="606" customFormat="true" ht="12" hidden="false" customHeight="true" outlineLevel="0" collapsed="false">
      <c r="A61" s="607" t="n">
        <v>2</v>
      </c>
      <c r="B61" s="655" t="s">
        <v>631</v>
      </c>
      <c r="C61" s="655"/>
      <c r="D61" s="655"/>
      <c r="E61" s="655"/>
      <c r="F61" s="655"/>
      <c r="G61" s="655"/>
      <c r="H61" s="655"/>
      <c r="I61" s="655"/>
      <c r="J61" s="655"/>
      <c r="K61" s="655"/>
      <c r="L61" s="655"/>
      <c r="M61" s="655"/>
    </row>
    <row r="62" s="606" customFormat="true" ht="12" hidden="false" customHeight="true" outlineLevel="0" collapsed="false">
      <c r="B62" s="655"/>
      <c r="C62" s="655"/>
      <c r="D62" s="655"/>
      <c r="E62" s="655"/>
      <c r="F62" s="655"/>
      <c r="G62" s="655"/>
      <c r="H62" s="655"/>
      <c r="I62" s="655"/>
      <c r="J62" s="655"/>
      <c r="K62" s="655"/>
      <c r="L62" s="655"/>
      <c r="M62" s="655"/>
    </row>
    <row r="63" s="649" customFormat="true" ht="15" hidden="false" customHeight="true" outlineLevel="0" collapsed="false"/>
    <row r="64" s="649" customFormat="true" ht="15" hidden="false" customHeight="true" outlineLevel="0" collapsed="false"/>
    <row r="65" s="649" customFormat="tru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sheetData>
  <mergeCells count="160">
    <mergeCell ref="A3:M3"/>
    <mergeCell ref="A4:M4"/>
    <mergeCell ref="A7:B7"/>
    <mergeCell ref="C7:F7"/>
    <mergeCell ref="H7:I7"/>
    <mergeCell ref="J7:M7"/>
    <mergeCell ref="A9:M9"/>
    <mergeCell ref="A10:C10"/>
    <mergeCell ref="J10:M10"/>
    <mergeCell ref="A11:C11"/>
    <mergeCell ref="D11:E11"/>
    <mergeCell ref="J11:M11"/>
    <mergeCell ref="A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A19:A21"/>
    <mergeCell ref="B19:D19"/>
    <mergeCell ref="E19:G19"/>
    <mergeCell ref="H19:J19"/>
    <mergeCell ref="K19:M19"/>
    <mergeCell ref="B20:D20"/>
    <mergeCell ref="E20:G20"/>
    <mergeCell ref="H20:J20"/>
    <mergeCell ref="K20:M20"/>
    <mergeCell ref="B21:D21"/>
    <mergeCell ref="E21:G21"/>
    <mergeCell ref="H21:J21"/>
    <mergeCell ref="K21:M21"/>
    <mergeCell ref="B22:D22"/>
    <mergeCell ref="E22:G22"/>
    <mergeCell ref="H22:J22"/>
    <mergeCell ref="K22:M22"/>
    <mergeCell ref="B23:D23"/>
    <mergeCell ref="E23:G23"/>
    <mergeCell ref="H23:J23"/>
    <mergeCell ref="K23:M23"/>
    <mergeCell ref="B24:D24"/>
    <mergeCell ref="E24:G24"/>
    <mergeCell ref="H24:J24"/>
    <mergeCell ref="K24:M24"/>
    <mergeCell ref="B25:G25"/>
    <mergeCell ref="H25:J25"/>
    <mergeCell ref="K25:M25"/>
    <mergeCell ref="B26:D26"/>
    <mergeCell ref="E26:G26"/>
    <mergeCell ref="H26:J26"/>
    <mergeCell ref="K26:M26"/>
    <mergeCell ref="B27:D27"/>
    <mergeCell ref="E27:G27"/>
    <mergeCell ref="H27:J27"/>
    <mergeCell ref="K27:M27"/>
    <mergeCell ref="B28:D28"/>
    <mergeCell ref="E28:G28"/>
    <mergeCell ref="H28:J28"/>
    <mergeCell ref="K28:M28"/>
    <mergeCell ref="B29:D29"/>
    <mergeCell ref="E29:G29"/>
    <mergeCell ref="H29:J29"/>
    <mergeCell ref="K29:M29"/>
    <mergeCell ref="A30:A32"/>
    <mergeCell ref="B30:D30"/>
    <mergeCell ref="E30:G30"/>
    <mergeCell ref="H30:J30"/>
    <mergeCell ref="K30:M30"/>
    <mergeCell ref="B31:D31"/>
    <mergeCell ref="E31:G31"/>
    <mergeCell ref="H31:J31"/>
    <mergeCell ref="K31:M31"/>
    <mergeCell ref="B32:D32"/>
    <mergeCell ref="E32:G32"/>
    <mergeCell ref="H32:J32"/>
    <mergeCell ref="K32:M32"/>
    <mergeCell ref="B33:D33"/>
    <mergeCell ref="E33:G33"/>
    <mergeCell ref="H33:J33"/>
    <mergeCell ref="K33:M33"/>
    <mergeCell ref="B34:D34"/>
    <mergeCell ref="E34:G34"/>
    <mergeCell ref="H34:J34"/>
    <mergeCell ref="K34:M34"/>
    <mergeCell ref="B35:D35"/>
    <mergeCell ref="E35:G35"/>
    <mergeCell ref="H35:J35"/>
    <mergeCell ref="K35:M35"/>
    <mergeCell ref="B36:G36"/>
    <mergeCell ref="H36:J36"/>
    <mergeCell ref="K36:M36"/>
    <mergeCell ref="B37:D37"/>
    <mergeCell ref="E37:G37"/>
    <mergeCell ref="H37:J37"/>
    <mergeCell ref="K37:M37"/>
    <mergeCell ref="B38:D38"/>
    <mergeCell ref="E38:G38"/>
    <mergeCell ref="H38:J38"/>
    <mergeCell ref="K38:M38"/>
    <mergeCell ref="B39:D39"/>
    <mergeCell ref="E39:G39"/>
    <mergeCell ref="H39:J39"/>
    <mergeCell ref="K39:M39"/>
    <mergeCell ref="B40:D40"/>
    <mergeCell ref="E40:G40"/>
    <mergeCell ref="H40:J40"/>
    <mergeCell ref="K40:M40"/>
    <mergeCell ref="A41:A43"/>
    <mergeCell ref="B41:D41"/>
    <mergeCell ref="E41:G41"/>
    <mergeCell ref="H41:J41"/>
    <mergeCell ref="K41:M41"/>
    <mergeCell ref="B42:D42"/>
    <mergeCell ref="E42:G42"/>
    <mergeCell ref="H42:J42"/>
    <mergeCell ref="K42:M42"/>
    <mergeCell ref="B43:D43"/>
    <mergeCell ref="E43:G43"/>
    <mergeCell ref="H43:J43"/>
    <mergeCell ref="K43:M43"/>
    <mergeCell ref="B44:D44"/>
    <mergeCell ref="E44:G44"/>
    <mergeCell ref="H44:J44"/>
    <mergeCell ref="K44:M44"/>
    <mergeCell ref="B45:D45"/>
    <mergeCell ref="E45:G45"/>
    <mergeCell ref="H45:J45"/>
    <mergeCell ref="K45:M45"/>
    <mergeCell ref="B46:D46"/>
    <mergeCell ref="E46:G46"/>
    <mergeCell ref="H46:J46"/>
    <mergeCell ref="K46:M46"/>
    <mergeCell ref="B47:G47"/>
    <mergeCell ref="H47:J47"/>
    <mergeCell ref="K47:M47"/>
    <mergeCell ref="H48:J49"/>
    <mergeCell ref="K48:M49"/>
    <mergeCell ref="B50:M50"/>
    <mergeCell ref="B51:M51"/>
    <mergeCell ref="A54:D55"/>
    <mergeCell ref="A56:C57"/>
    <mergeCell ref="D56:D57"/>
    <mergeCell ref="E56:G57"/>
    <mergeCell ref="H56:H57"/>
    <mergeCell ref="I56:K57"/>
    <mergeCell ref="B61:M62"/>
  </mergeCells>
  <printOptions headings="false" gridLines="false" gridLinesSet="true" horizontalCentered="true" verticalCentered="true"/>
  <pageMargins left="0.39375" right="0.39375" top="0.590972222222222" bottom="0.39375" header="0.275694444444444" footer="0.511811023622047"/>
  <pageSetup paperSize="9" scale="94"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33984375" defaultRowHeight="12.75" customHeight="false" zeroHeight="false" outlineLevelRow="0" outlineLevelCol="0"/>
  <cols>
    <col collapsed="false" customWidth="true" hidden="false" outlineLevel="0" max="17" min="1" style="608" width="5.78"/>
    <col collapsed="false" customWidth="true" hidden="false" outlineLevel="0" max="18" min="18" style="608" width="1.66"/>
    <col collapsed="false" customWidth="false" hidden="false" outlineLevel="0" max="16384" min="19" style="608" width="9.34"/>
  </cols>
  <sheetData>
    <row r="1" customFormat="false" ht="15" hidden="false" customHeight="true" outlineLevel="0" collapsed="false">
      <c r="Q1" s="609"/>
    </row>
    <row r="2" customFormat="false" ht="7.5" hidden="false" customHeight="true" outlineLevel="0" collapsed="false">
      <c r="Q2" s="609"/>
    </row>
    <row r="3" customFormat="false" ht="17.35" hidden="false" customHeight="false" outlineLevel="0" collapsed="false">
      <c r="A3" s="653" t="s">
        <v>632</v>
      </c>
      <c r="B3" s="653"/>
      <c r="C3" s="653"/>
      <c r="D3" s="653"/>
      <c r="E3" s="653"/>
      <c r="F3" s="653"/>
      <c r="G3" s="653"/>
      <c r="H3" s="653"/>
      <c r="I3" s="653"/>
      <c r="J3" s="653"/>
      <c r="K3" s="653"/>
      <c r="L3" s="653"/>
      <c r="M3" s="653"/>
      <c r="N3" s="653"/>
      <c r="O3" s="653"/>
      <c r="P3" s="653"/>
      <c r="Q3" s="653"/>
      <c r="R3" s="656"/>
    </row>
    <row r="4" customFormat="false" ht="17.35" hidden="false" customHeight="false" outlineLevel="0" collapsed="false">
      <c r="A4" s="653" t="s">
        <v>633</v>
      </c>
      <c r="B4" s="653"/>
      <c r="C4" s="653"/>
      <c r="D4" s="653"/>
      <c r="E4" s="653"/>
      <c r="F4" s="653"/>
      <c r="G4" s="653"/>
      <c r="H4" s="653"/>
      <c r="I4" s="653"/>
      <c r="J4" s="653"/>
      <c r="K4" s="653"/>
      <c r="L4" s="653"/>
      <c r="M4" s="653"/>
      <c r="N4" s="653"/>
      <c r="O4" s="653"/>
      <c r="P4" s="653"/>
      <c r="Q4" s="653"/>
      <c r="R4" s="656"/>
    </row>
    <row r="5" customFormat="false" ht="7.5" hidden="false" customHeight="true" outlineLevel="0" collapsed="false">
      <c r="A5" s="612"/>
      <c r="B5" s="612"/>
      <c r="C5" s="612"/>
      <c r="D5" s="612"/>
      <c r="E5" s="612"/>
      <c r="F5" s="612"/>
      <c r="G5" s="612"/>
      <c r="H5" s="612"/>
      <c r="I5" s="612"/>
      <c r="J5" s="612"/>
      <c r="K5" s="612"/>
      <c r="L5" s="612"/>
      <c r="M5" s="612"/>
      <c r="N5" s="612"/>
      <c r="O5" s="612"/>
      <c r="P5" s="612"/>
      <c r="Q5" s="612"/>
      <c r="R5" s="612"/>
    </row>
    <row r="6" customFormat="false" ht="22.5" hidden="false" customHeight="true" outlineLevel="0" collapsed="false">
      <c r="A6" s="613" t="s">
        <v>273</v>
      </c>
      <c r="B6" s="613"/>
      <c r="C6" s="616"/>
      <c r="D6" s="616"/>
      <c r="E6" s="616"/>
      <c r="F6" s="616"/>
      <c r="G6" s="616"/>
      <c r="I6" s="613" t="s">
        <v>270</v>
      </c>
      <c r="J6" s="613"/>
      <c r="K6" s="613"/>
      <c r="L6" s="616"/>
      <c r="M6" s="616"/>
      <c r="N6" s="616"/>
      <c r="O6" s="616"/>
      <c r="P6" s="616"/>
      <c r="Q6" s="616"/>
      <c r="R6" s="612"/>
    </row>
    <row r="7" customFormat="false" ht="7.5" hidden="false" customHeight="true" outlineLevel="0" collapsed="false">
      <c r="R7" s="612"/>
    </row>
    <row r="8" customFormat="false" ht="7.5" hidden="false" customHeight="true" outlineLevel="0" collapsed="false"/>
    <row r="9" customFormat="false" ht="15" hidden="false" customHeight="true" outlineLevel="0" collapsed="false">
      <c r="A9" s="657" t="s">
        <v>634</v>
      </c>
      <c r="B9" s="657"/>
      <c r="C9" s="657"/>
      <c r="D9" s="657"/>
      <c r="E9" s="657"/>
      <c r="F9" s="657"/>
      <c r="G9" s="657"/>
      <c r="H9" s="657"/>
      <c r="I9" s="657"/>
      <c r="J9" s="657"/>
      <c r="K9" s="657"/>
      <c r="L9" s="657"/>
      <c r="M9" s="657"/>
      <c r="N9" s="657"/>
      <c r="O9" s="657"/>
      <c r="P9" s="657"/>
      <c r="Q9" s="657"/>
    </row>
    <row r="10" customFormat="false" ht="18" hidden="false" customHeight="true" outlineLevel="0" collapsed="false">
      <c r="A10" s="613" t="s">
        <v>566</v>
      </c>
      <c r="B10" s="613"/>
      <c r="C10" s="613" t="s">
        <v>592</v>
      </c>
      <c r="D10" s="613" t="s">
        <v>593</v>
      </c>
      <c r="E10" s="613" t="s">
        <v>594</v>
      </c>
      <c r="F10" s="613" t="s">
        <v>595</v>
      </c>
      <c r="G10" s="613" t="s">
        <v>596</v>
      </c>
      <c r="H10" s="613" t="s">
        <v>597</v>
      </c>
      <c r="I10" s="613" t="s">
        <v>598</v>
      </c>
      <c r="J10" s="613" t="s">
        <v>599</v>
      </c>
      <c r="K10" s="613" t="s">
        <v>600</v>
      </c>
      <c r="L10" s="613" t="s">
        <v>601</v>
      </c>
      <c r="M10" s="658" t="s">
        <v>602</v>
      </c>
      <c r="N10" s="659" t="s">
        <v>603</v>
      </c>
      <c r="O10" s="659"/>
      <c r="P10" s="659"/>
      <c r="Q10" s="659"/>
    </row>
    <row r="11" customFormat="false" ht="18" hidden="false" customHeight="true" outlineLevel="0" collapsed="false">
      <c r="A11" s="613" t="s">
        <v>568</v>
      </c>
      <c r="B11" s="613"/>
      <c r="C11" s="660"/>
      <c r="D11" s="660"/>
      <c r="E11" s="660"/>
      <c r="F11" s="660"/>
      <c r="G11" s="660"/>
      <c r="H11" s="660"/>
      <c r="I11" s="660"/>
      <c r="J11" s="660"/>
      <c r="K11" s="660"/>
      <c r="L11" s="660"/>
      <c r="M11" s="661"/>
      <c r="N11" s="662"/>
      <c r="O11" s="662"/>
      <c r="P11" s="662"/>
      <c r="Q11" s="662"/>
    </row>
    <row r="12" customFormat="false" ht="7.5" hidden="false" customHeight="true" outlineLevel="0" collapsed="false"/>
    <row r="13" customFormat="false" ht="15" hidden="false" customHeight="true" outlineLevel="0" collapsed="false">
      <c r="A13" s="657" t="s">
        <v>635</v>
      </c>
      <c r="B13" s="657"/>
      <c r="C13" s="657"/>
      <c r="D13" s="657"/>
      <c r="E13" s="657"/>
      <c r="F13" s="657"/>
      <c r="G13" s="657"/>
      <c r="H13" s="657"/>
      <c r="I13" s="657"/>
      <c r="J13" s="657"/>
      <c r="K13" s="657"/>
      <c r="L13" s="657"/>
      <c r="M13" s="657"/>
      <c r="N13" s="657"/>
      <c r="O13" s="657"/>
      <c r="P13" s="657"/>
      <c r="Q13" s="657"/>
    </row>
    <row r="14" customFormat="false" ht="15" hidden="false" customHeight="true" outlineLevel="0" collapsed="false">
      <c r="A14" s="663" t="s">
        <v>566</v>
      </c>
      <c r="B14" s="664" t="s">
        <v>625</v>
      </c>
      <c r="C14" s="664"/>
      <c r="D14" s="664"/>
      <c r="E14" s="665" t="s">
        <v>626</v>
      </c>
      <c r="F14" s="665"/>
      <c r="G14" s="665"/>
      <c r="H14" s="665"/>
      <c r="I14" s="665"/>
      <c r="J14" s="664" t="s">
        <v>625</v>
      </c>
      <c r="K14" s="664"/>
      <c r="L14" s="664"/>
      <c r="M14" s="665" t="s">
        <v>626</v>
      </c>
      <c r="N14" s="665"/>
      <c r="O14" s="665"/>
      <c r="P14" s="665"/>
      <c r="Q14" s="665"/>
    </row>
    <row r="15" customFormat="false" ht="14.25" hidden="false" customHeight="true" outlineLevel="0" collapsed="false">
      <c r="A15" s="666" t="s">
        <v>592</v>
      </c>
      <c r="B15" s="635" t="s">
        <v>627</v>
      </c>
      <c r="C15" s="635"/>
      <c r="D15" s="635"/>
      <c r="E15" s="667"/>
      <c r="F15" s="667"/>
      <c r="G15" s="667"/>
      <c r="H15" s="667"/>
      <c r="I15" s="667"/>
      <c r="J15" s="635" t="s">
        <v>627</v>
      </c>
      <c r="K15" s="635"/>
      <c r="L15" s="635"/>
      <c r="M15" s="667"/>
      <c r="N15" s="667"/>
      <c r="O15" s="667"/>
      <c r="P15" s="667"/>
      <c r="Q15" s="667"/>
    </row>
    <row r="16" customFormat="false" ht="14.25" hidden="false" customHeight="true" outlineLevel="0" collapsed="false">
      <c r="A16" s="666"/>
      <c r="B16" s="639" t="s">
        <v>627</v>
      </c>
      <c r="C16" s="639"/>
      <c r="D16" s="639"/>
      <c r="E16" s="668"/>
      <c r="F16" s="668"/>
      <c r="G16" s="668"/>
      <c r="H16" s="668"/>
      <c r="I16" s="668"/>
      <c r="J16" s="639" t="s">
        <v>627</v>
      </c>
      <c r="K16" s="639"/>
      <c r="L16" s="639"/>
      <c r="M16" s="668"/>
      <c r="N16" s="668"/>
      <c r="O16" s="668"/>
      <c r="P16" s="668"/>
      <c r="Q16" s="668"/>
    </row>
    <row r="17" customFormat="false" ht="14.25" hidden="false" customHeight="true" outlineLevel="0" collapsed="false">
      <c r="A17" s="666"/>
      <c r="B17" s="639" t="s">
        <v>627</v>
      </c>
      <c r="C17" s="639"/>
      <c r="D17" s="639"/>
      <c r="E17" s="668"/>
      <c r="F17" s="668"/>
      <c r="G17" s="668"/>
      <c r="H17" s="668"/>
      <c r="I17" s="668"/>
      <c r="J17" s="639" t="s">
        <v>627</v>
      </c>
      <c r="K17" s="639"/>
      <c r="L17" s="639"/>
      <c r="M17" s="668"/>
      <c r="N17" s="668"/>
      <c r="O17" s="668"/>
      <c r="P17" s="668"/>
      <c r="Q17" s="668"/>
    </row>
    <row r="18" customFormat="false" ht="14.25" hidden="false" customHeight="true" outlineLevel="0" collapsed="false">
      <c r="A18" s="666"/>
      <c r="B18" s="639" t="s">
        <v>627</v>
      </c>
      <c r="C18" s="639"/>
      <c r="D18" s="639"/>
      <c r="E18" s="668"/>
      <c r="F18" s="668"/>
      <c r="G18" s="668"/>
      <c r="H18" s="668"/>
      <c r="I18" s="668"/>
      <c r="J18" s="639" t="s">
        <v>627</v>
      </c>
      <c r="K18" s="639"/>
      <c r="L18" s="639"/>
      <c r="M18" s="668"/>
      <c r="N18" s="668"/>
      <c r="O18" s="668"/>
      <c r="P18" s="668"/>
      <c r="Q18" s="668"/>
    </row>
    <row r="19" customFormat="false" ht="14.25" hidden="false" customHeight="true" outlineLevel="0" collapsed="false">
      <c r="A19" s="666"/>
      <c r="B19" s="639" t="s">
        <v>627</v>
      </c>
      <c r="C19" s="639"/>
      <c r="D19" s="639"/>
      <c r="E19" s="668"/>
      <c r="F19" s="668"/>
      <c r="G19" s="668"/>
      <c r="H19" s="668"/>
      <c r="I19" s="668"/>
      <c r="J19" s="639" t="s">
        <v>627</v>
      </c>
      <c r="K19" s="639"/>
      <c r="L19" s="639"/>
      <c r="M19" s="668"/>
      <c r="N19" s="668"/>
      <c r="O19" s="668"/>
      <c r="P19" s="668"/>
      <c r="Q19" s="668"/>
    </row>
    <row r="20" customFormat="false" ht="14.25" hidden="false" customHeight="true" outlineLevel="0" collapsed="false">
      <c r="A20" s="666"/>
      <c r="B20" s="639" t="s">
        <v>627</v>
      </c>
      <c r="C20" s="639"/>
      <c r="D20" s="639"/>
      <c r="E20" s="668"/>
      <c r="F20" s="668"/>
      <c r="G20" s="668"/>
      <c r="H20" s="668"/>
      <c r="I20" s="668"/>
      <c r="J20" s="639" t="s">
        <v>627</v>
      </c>
      <c r="K20" s="639"/>
      <c r="L20" s="639"/>
      <c r="M20" s="668"/>
      <c r="N20" s="668"/>
      <c r="O20" s="668"/>
      <c r="P20" s="668"/>
      <c r="Q20" s="668"/>
    </row>
    <row r="21" customFormat="false" ht="14.25" hidden="false" customHeight="true" outlineLevel="0" collapsed="false">
      <c r="A21" s="666"/>
      <c r="B21" s="639" t="s">
        <v>627</v>
      </c>
      <c r="C21" s="639"/>
      <c r="D21" s="639"/>
      <c r="E21" s="668"/>
      <c r="F21" s="668"/>
      <c r="G21" s="668"/>
      <c r="H21" s="668"/>
      <c r="I21" s="668"/>
      <c r="J21" s="639" t="s">
        <v>627</v>
      </c>
      <c r="K21" s="639"/>
      <c r="L21" s="639"/>
      <c r="M21" s="668"/>
      <c r="N21" s="668"/>
      <c r="O21" s="668"/>
      <c r="P21" s="668"/>
      <c r="Q21" s="668"/>
    </row>
    <row r="22" customFormat="false" ht="14.25" hidden="false" customHeight="true" outlineLevel="0" collapsed="false">
      <c r="A22" s="666"/>
      <c r="B22" s="669"/>
      <c r="C22" s="669"/>
      <c r="D22" s="669"/>
      <c r="E22" s="669"/>
      <c r="F22" s="669"/>
      <c r="G22" s="669"/>
      <c r="H22" s="669"/>
      <c r="I22" s="669"/>
      <c r="J22" s="670" t="s">
        <v>636</v>
      </c>
      <c r="K22" s="670"/>
      <c r="L22" s="670"/>
      <c r="M22" s="670"/>
      <c r="N22" s="670"/>
      <c r="O22" s="670"/>
      <c r="P22" s="671"/>
      <c r="Q22" s="671"/>
    </row>
    <row r="23" customFormat="false" ht="14.25" hidden="false" customHeight="true" outlineLevel="0" collapsed="false">
      <c r="A23" s="666" t="s">
        <v>593</v>
      </c>
      <c r="B23" s="635" t="s">
        <v>627</v>
      </c>
      <c r="C23" s="635"/>
      <c r="D23" s="635"/>
      <c r="E23" s="667"/>
      <c r="F23" s="667"/>
      <c r="G23" s="667"/>
      <c r="H23" s="667"/>
      <c r="I23" s="667"/>
      <c r="J23" s="635" t="s">
        <v>627</v>
      </c>
      <c r="K23" s="635"/>
      <c r="L23" s="635"/>
      <c r="M23" s="667"/>
      <c r="N23" s="667"/>
      <c r="O23" s="667"/>
      <c r="P23" s="667"/>
      <c r="Q23" s="667"/>
    </row>
    <row r="24" customFormat="false" ht="14.25" hidden="false" customHeight="true" outlineLevel="0" collapsed="false">
      <c r="A24" s="666"/>
      <c r="B24" s="639" t="s">
        <v>627</v>
      </c>
      <c r="C24" s="639"/>
      <c r="D24" s="639"/>
      <c r="E24" s="668"/>
      <c r="F24" s="668"/>
      <c r="G24" s="668"/>
      <c r="H24" s="668"/>
      <c r="I24" s="668"/>
      <c r="J24" s="639" t="s">
        <v>627</v>
      </c>
      <c r="K24" s="639"/>
      <c r="L24" s="639"/>
      <c r="M24" s="668"/>
      <c r="N24" s="668"/>
      <c r="O24" s="668"/>
      <c r="P24" s="668"/>
      <c r="Q24" s="668"/>
    </row>
    <row r="25" customFormat="false" ht="14.25" hidden="false" customHeight="true" outlineLevel="0" collapsed="false">
      <c r="A25" s="666"/>
      <c r="B25" s="639" t="s">
        <v>627</v>
      </c>
      <c r="C25" s="639"/>
      <c r="D25" s="639"/>
      <c r="E25" s="668"/>
      <c r="F25" s="668"/>
      <c r="G25" s="668"/>
      <c r="H25" s="668"/>
      <c r="I25" s="668"/>
      <c r="J25" s="639" t="s">
        <v>627</v>
      </c>
      <c r="K25" s="639"/>
      <c r="L25" s="639"/>
      <c r="M25" s="668"/>
      <c r="N25" s="668"/>
      <c r="O25" s="668"/>
      <c r="P25" s="668"/>
      <c r="Q25" s="668"/>
    </row>
    <row r="26" customFormat="false" ht="14.25" hidden="false" customHeight="true" outlineLevel="0" collapsed="false">
      <c r="A26" s="666"/>
      <c r="B26" s="639" t="s">
        <v>627</v>
      </c>
      <c r="C26" s="639"/>
      <c r="D26" s="639"/>
      <c r="E26" s="668"/>
      <c r="F26" s="668"/>
      <c r="G26" s="668"/>
      <c r="H26" s="668"/>
      <c r="I26" s="668"/>
      <c r="J26" s="639" t="s">
        <v>627</v>
      </c>
      <c r="K26" s="639"/>
      <c r="L26" s="639"/>
      <c r="M26" s="668"/>
      <c r="N26" s="668"/>
      <c r="O26" s="668"/>
      <c r="P26" s="668"/>
      <c r="Q26" s="668"/>
    </row>
    <row r="27" customFormat="false" ht="14.25" hidden="false" customHeight="true" outlineLevel="0" collapsed="false">
      <c r="A27" s="666"/>
      <c r="B27" s="639" t="s">
        <v>627</v>
      </c>
      <c r="C27" s="639"/>
      <c r="D27" s="639"/>
      <c r="E27" s="668"/>
      <c r="F27" s="668"/>
      <c r="G27" s="668"/>
      <c r="H27" s="668"/>
      <c r="I27" s="668"/>
      <c r="J27" s="639" t="s">
        <v>627</v>
      </c>
      <c r="K27" s="639"/>
      <c r="L27" s="639"/>
      <c r="M27" s="668"/>
      <c r="N27" s="668"/>
      <c r="O27" s="668"/>
      <c r="P27" s="668"/>
      <c r="Q27" s="668"/>
    </row>
    <row r="28" customFormat="false" ht="14.25" hidden="false" customHeight="true" outlineLevel="0" collapsed="false">
      <c r="A28" s="666"/>
      <c r="B28" s="639" t="s">
        <v>627</v>
      </c>
      <c r="C28" s="639"/>
      <c r="D28" s="639"/>
      <c r="E28" s="668"/>
      <c r="F28" s="668"/>
      <c r="G28" s="668"/>
      <c r="H28" s="668"/>
      <c r="I28" s="668"/>
      <c r="J28" s="639" t="s">
        <v>627</v>
      </c>
      <c r="K28" s="639"/>
      <c r="L28" s="639"/>
      <c r="M28" s="668"/>
      <c r="N28" s="668"/>
      <c r="O28" s="668"/>
      <c r="P28" s="668"/>
      <c r="Q28" s="668"/>
    </row>
    <row r="29" customFormat="false" ht="14.25" hidden="false" customHeight="true" outlineLevel="0" collapsed="false">
      <c r="A29" s="666"/>
      <c r="B29" s="639" t="s">
        <v>627</v>
      </c>
      <c r="C29" s="639"/>
      <c r="D29" s="639"/>
      <c r="E29" s="668"/>
      <c r="F29" s="668"/>
      <c r="G29" s="668"/>
      <c r="H29" s="668"/>
      <c r="I29" s="668"/>
      <c r="J29" s="639" t="s">
        <v>627</v>
      </c>
      <c r="K29" s="639"/>
      <c r="L29" s="639"/>
      <c r="M29" s="668"/>
      <c r="N29" s="668"/>
      <c r="O29" s="668"/>
      <c r="P29" s="668"/>
      <c r="Q29" s="668"/>
    </row>
    <row r="30" customFormat="false" ht="14.25" hidden="false" customHeight="true" outlineLevel="0" collapsed="false">
      <c r="A30" s="666"/>
      <c r="B30" s="669"/>
      <c r="C30" s="669"/>
      <c r="D30" s="669"/>
      <c r="E30" s="669"/>
      <c r="F30" s="669"/>
      <c r="G30" s="669"/>
      <c r="H30" s="669"/>
      <c r="I30" s="669"/>
      <c r="J30" s="670" t="s">
        <v>637</v>
      </c>
      <c r="K30" s="670"/>
      <c r="L30" s="670"/>
      <c r="M30" s="670"/>
      <c r="N30" s="670"/>
      <c r="O30" s="670"/>
      <c r="P30" s="671"/>
      <c r="Q30" s="671"/>
    </row>
    <row r="31" customFormat="false" ht="14.25" hidden="false" customHeight="true" outlineLevel="0" collapsed="false">
      <c r="A31" s="666" t="s">
        <v>594</v>
      </c>
      <c r="B31" s="635" t="s">
        <v>627</v>
      </c>
      <c r="C31" s="635"/>
      <c r="D31" s="635"/>
      <c r="E31" s="667"/>
      <c r="F31" s="667"/>
      <c r="G31" s="667"/>
      <c r="H31" s="667"/>
      <c r="I31" s="667"/>
      <c r="J31" s="635" t="s">
        <v>627</v>
      </c>
      <c r="K31" s="635"/>
      <c r="L31" s="635"/>
      <c r="M31" s="667"/>
      <c r="N31" s="667"/>
      <c r="O31" s="667"/>
      <c r="P31" s="667"/>
      <c r="Q31" s="667"/>
    </row>
    <row r="32" customFormat="false" ht="14.25" hidden="false" customHeight="true" outlineLevel="0" collapsed="false">
      <c r="A32" s="666"/>
      <c r="B32" s="639" t="s">
        <v>627</v>
      </c>
      <c r="C32" s="639"/>
      <c r="D32" s="639"/>
      <c r="E32" s="668"/>
      <c r="F32" s="668"/>
      <c r="G32" s="668"/>
      <c r="H32" s="668"/>
      <c r="I32" s="668"/>
      <c r="J32" s="639" t="s">
        <v>627</v>
      </c>
      <c r="K32" s="639"/>
      <c r="L32" s="639"/>
      <c r="M32" s="668"/>
      <c r="N32" s="668"/>
      <c r="O32" s="668"/>
      <c r="P32" s="668"/>
      <c r="Q32" s="668"/>
    </row>
    <row r="33" customFormat="false" ht="14.25" hidden="false" customHeight="true" outlineLevel="0" collapsed="false">
      <c r="A33" s="666"/>
      <c r="B33" s="639" t="s">
        <v>627</v>
      </c>
      <c r="C33" s="639"/>
      <c r="D33" s="639"/>
      <c r="E33" s="668"/>
      <c r="F33" s="668"/>
      <c r="G33" s="668"/>
      <c r="H33" s="668"/>
      <c r="I33" s="668"/>
      <c r="J33" s="639" t="s">
        <v>627</v>
      </c>
      <c r="K33" s="639"/>
      <c r="L33" s="639"/>
      <c r="M33" s="668"/>
      <c r="N33" s="668"/>
      <c r="O33" s="668"/>
      <c r="P33" s="668"/>
      <c r="Q33" s="668"/>
    </row>
    <row r="34" customFormat="false" ht="14.25" hidden="false" customHeight="true" outlineLevel="0" collapsed="false">
      <c r="A34" s="666"/>
      <c r="B34" s="639" t="s">
        <v>627</v>
      </c>
      <c r="C34" s="639"/>
      <c r="D34" s="639"/>
      <c r="E34" s="668"/>
      <c r="F34" s="668"/>
      <c r="G34" s="668"/>
      <c r="H34" s="668"/>
      <c r="I34" s="668"/>
      <c r="J34" s="639" t="s">
        <v>627</v>
      </c>
      <c r="K34" s="639"/>
      <c r="L34" s="639"/>
      <c r="M34" s="668"/>
      <c r="N34" s="668"/>
      <c r="O34" s="668"/>
      <c r="P34" s="668"/>
      <c r="Q34" s="668"/>
    </row>
    <row r="35" customFormat="false" ht="14.25" hidden="false" customHeight="true" outlineLevel="0" collapsed="false">
      <c r="A35" s="666"/>
      <c r="B35" s="639" t="s">
        <v>627</v>
      </c>
      <c r="C35" s="639"/>
      <c r="D35" s="639"/>
      <c r="E35" s="668"/>
      <c r="F35" s="668"/>
      <c r="G35" s="668"/>
      <c r="H35" s="668"/>
      <c r="I35" s="668"/>
      <c r="J35" s="639" t="s">
        <v>627</v>
      </c>
      <c r="K35" s="639"/>
      <c r="L35" s="639"/>
      <c r="M35" s="668"/>
      <c r="N35" s="668"/>
      <c r="O35" s="668"/>
      <c r="P35" s="668"/>
      <c r="Q35" s="668"/>
    </row>
    <row r="36" customFormat="false" ht="14.25" hidden="false" customHeight="true" outlineLevel="0" collapsed="false">
      <c r="A36" s="666"/>
      <c r="B36" s="639" t="s">
        <v>627</v>
      </c>
      <c r="C36" s="639"/>
      <c r="D36" s="639"/>
      <c r="E36" s="668"/>
      <c r="F36" s="668"/>
      <c r="G36" s="668"/>
      <c r="H36" s="668"/>
      <c r="I36" s="668"/>
      <c r="J36" s="639" t="s">
        <v>627</v>
      </c>
      <c r="K36" s="639"/>
      <c r="L36" s="639"/>
      <c r="M36" s="668"/>
      <c r="N36" s="668"/>
      <c r="O36" s="668"/>
      <c r="P36" s="668"/>
      <c r="Q36" s="668"/>
    </row>
    <row r="37" customFormat="false" ht="14.25" hidden="false" customHeight="true" outlineLevel="0" collapsed="false">
      <c r="A37" s="666"/>
      <c r="B37" s="639" t="s">
        <v>627</v>
      </c>
      <c r="C37" s="639"/>
      <c r="D37" s="639"/>
      <c r="E37" s="668"/>
      <c r="F37" s="668"/>
      <c r="G37" s="668"/>
      <c r="H37" s="668"/>
      <c r="I37" s="668"/>
      <c r="J37" s="639" t="s">
        <v>627</v>
      </c>
      <c r="K37" s="639"/>
      <c r="L37" s="639"/>
      <c r="M37" s="668"/>
      <c r="N37" s="668"/>
      <c r="O37" s="668"/>
      <c r="P37" s="668"/>
      <c r="Q37" s="668"/>
    </row>
    <row r="38" customFormat="false" ht="14.25" hidden="false" customHeight="true" outlineLevel="0" collapsed="false">
      <c r="A38" s="666"/>
      <c r="B38" s="669"/>
      <c r="C38" s="669"/>
      <c r="D38" s="669"/>
      <c r="E38" s="669"/>
      <c r="F38" s="669"/>
      <c r="G38" s="669"/>
      <c r="H38" s="669"/>
      <c r="I38" s="669"/>
      <c r="J38" s="670" t="s">
        <v>638</v>
      </c>
      <c r="K38" s="670"/>
      <c r="L38" s="670"/>
      <c r="M38" s="670"/>
      <c r="N38" s="670"/>
      <c r="O38" s="670"/>
      <c r="P38" s="671"/>
      <c r="Q38" s="671"/>
    </row>
    <row r="39" customFormat="false" ht="14.25" hidden="false" customHeight="true" outlineLevel="0" collapsed="false">
      <c r="A39" s="666" t="s">
        <v>595</v>
      </c>
      <c r="B39" s="635" t="s">
        <v>627</v>
      </c>
      <c r="C39" s="635"/>
      <c r="D39" s="635"/>
      <c r="E39" s="667"/>
      <c r="F39" s="667"/>
      <c r="G39" s="667"/>
      <c r="H39" s="667"/>
      <c r="I39" s="667"/>
      <c r="J39" s="635" t="s">
        <v>627</v>
      </c>
      <c r="K39" s="635"/>
      <c r="L39" s="635"/>
      <c r="M39" s="667"/>
      <c r="N39" s="667"/>
      <c r="O39" s="667"/>
      <c r="P39" s="667"/>
      <c r="Q39" s="667"/>
    </row>
    <row r="40" customFormat="false" ht="14.25" hidden="false" customHeight="true" outlineLevel="0" collapsed="false">
      <c r="A40" s="666"/>
      <c r="B40" s="639" t="s">
        <v>627</v>
      </c>
      <c r="C40" s="639"/>
      <c r="D40" s="639"/>
      <c r="E40" s="668"/>
      <c r="F40" s="668"/>
      <c r="G40" s="668"/>
      <c r="H40" s="668"/>
      <c r="I40" s="668"/>
      <c r="J40" s="639" t="s">
        <v>627</v>
      </c>
      <c r="K40" s="639"/>
      <c r="L40" s="639"/>
      <c r="M40" s="668"/>
      <c r="N40" s="668"/>
      <c r="O40" s="668"/>
      <c r="P40" s="668"/>
      <c r="Q40" s="668"/>
    </row>
    <row r="41" customFormat="false" ht="14.25" hidden="false" customHeight="true" outlineLevel="0" collapsed="false">
      <c r="A41" s="666"/>
      <c r="B41" s="639" t="s">
        <v>627</v>
      </c>
      <c r="C41" s="639"/>
      <c r="D41" s="639"/>
      <c r="E41" s="668"/>
      <c r="F41" s="668"/>
      <c r="G41" s="668"/>
      <c r="H41" s="668"/>
      <c r="I41" s="668"/>
      <c r="J41" s="639" t="s">
        <v>627</v>
      </c>
      <c r="K41" s="639"/>
      <c r="L41" s="639"/>
      <c r="M41" s="668"/>
      <c r="N41" s="668"/>
      <c r="O41" s="668"/>
      <c r="P41" s="668"/>
      <c r="Q41" s="668"/>
    </row>
    <row r="42" customFormat="false" ht="14.25" hidden="false" customHeight="true" outlineLevel="0" collapsed="false">
      <c r="A42" s="666"/>
      <c r="B42" s="639" t="s">
        <v>627</v>
      </c>
      <c r="C42" s="639"/>
      <c r="D42" s="639"/>
      <c r="E42" s="668"/>
      <c r="F42" s="668"/>
      <c r="G42" s="668"/>
      <c r="H42" s="668"/>
      <c r="I42" s="668"/>
      <c r="J42" s="639" t="s">
        <v>627</v>
      </c>
      <c r="K42" s="639"/>
      <c r="L42" s="639"/>
      <c r="M42" s="668"/>
      <c r="N42" s="668"/>
      <c r="O42" s="668"/>
      <c r="P42" s="668"/>
      <c r="Q42" s="668"/>
    </row>
    <row r="43" customFormat="false" ht="14.25" hidden="false" customHeight="true" outlineLevel="0" collapsed="false">
      <c r="A43" s="666"/>
      <c r="B43" s="639" t="s">
        <v>627</v>
      </c>
      <c r="C43" s="639"/>
      <c r="D43" s="639"/>
      <c r="E43" s="668"/>
      <c r="F43" s="668"/>
      <c r="G43" s="668"/>
      <c r="H43" s="668"/>
      <c r="I43" s="668"/>
      <c r="J43" s="639" t="s">
        <v>627</v>
      </c>
      <c r="K43" s="639"/>
      <c r="L43" s="639"/>
      <c r="M43" s="668"/>
      <c r="N43" s="668"/>
      <c r="O43" s="668"/>
      <c r="P43" s="668"/>
      <c r="Q43" s="668"/>
    </row>
    <row r="44" customFormat="false" ht="14.25" hidden="false" customHeight="true" outlineLevel="0" collapsed="false">
      <c r="A44" s="666"/>
      <c r="B44" s="639" t="s">
        <v>627</v>
      </c>
      <c r="C44" s="639"/>
      <c r="D44" s="639"/>
      <c r="E44" s="668"/>
      <c r="F44" s="668"/>
      <c r="G44" s="668"/>
      <c r="H44" s="668"/>
      <c r="I44" s="668"/>
      <c r="J44" s="639" t="s">
        <v>627</v>
      </c>
      <c r="K44" s="639"/>
      <c r="L44" s="639"/>
      <c r="M44" s="668"/>
      <c r="N44" s="668"/>
      <c r="O44" s="668"/>
      <c r="P44" s="668"/>
      <c r="Q44" s="668"/>
    </row>
    <row r="45" customFormat="false" ht="14.25" hidden="false" customHeight="true" outlineLevel="0" collapsed="false">
      <c r="A45" s="666"/>
      <c r="B45" s="639" t="s">
        <v>627</v>
      </c>
      <c r="C45" s="639"/>
      <c r="D45" s="639"/>
      <c r="E45" s="668"/>
      <c r="F45" s="668"/>
      <c r="G45" s="668"/>
      <c r="H45" s="668"/>
      <c r="I45" s="668"/>
      <c r="J45" s="639" t="s">
        <v>627</v>
      </c>
      <c r="K45" s="639"/>
      <c r="L45" s="639"/>
      <c r="M45" s="668"/>
      <c r="N45" s="668"/>
      <c r="O45" s="668"/>
      <c r="P45" s="668"/>
      <c r="Q45" s="668"/>
    </row>
    <row r="46" customFormat="false" ht="14.25" hidden="false" customHeight="true" outlineLevel="0" collapsed="false">
      <c r="A46" s="666"/>
      <c r="B46" s="669"/>
      <c r="C46" s="669"/>
      <c r="D46" s="669"/>
      <c r="E46" s="669"/>
      <c r="F46" s="669"/>
      <c r="G46" s="669"/>
      <c r="H46" s="669"/>
      <c r="I46" s="669"/>
      <c r="J46" s="670" t="s">
        <v>639</v>
      </c>
      <c r="K46" s="670"/>
      <c r="L46" s="670"/>
      <c r="M46" s="670"/>
      <c r="N46" s="670"/>
      <c r="O46" s="670"/>
      <c r="P46" s="671"/>
      <c r="Q46" s="671"/>
    </row>
    <row r="47" customFormat="false" ht="14.25" hidden="false" customHeight="true" outlineLevel="0" collapsed="false">
      <c r="A47" s="666" t="s">
        <v>596</v>
      </c>
      <c r="B47" s="635" t="s">
        <v>627</v>
      </c>
      <c r="C47" s="635"/>
      <c r="D47" s="635"/>
      <c r="E47" s="667"/>
      <c r="F47" s="667"/>
      <c r="G47" s="667"/>
      <c r="H47" s="667"/>
      <c r="I47" s="667"/>
      <c r="J47" s="635" t="s">
        <v>627</v>
      </c>
      <c r="K47" s="635"/>
      <c r="L47" s="635"/>
      <c r="M47" s="667"/>
      <c r="N47" s="667"/>
      <c r="O47" s="667"/>
      <c r="P47" s="667"/>
      <c r="Q47" s="667"/>
    </row>
    <row r="48" customFormat="false" ht="14.25" hidden="false" customHeight="true" outlineLevel="0" collapsed="false">
      <c r="A48" s="666"/>
      <c r="B48" s="639" t="s">
        <v>627</v>
      </c>
      <c r="C48" s="639"/>
      <c r="D48" s="639"/>
      <c r="E48" s="668"/>
      <c r="F48" s="668"/>
      <c r="G48" s="668"/>
      <c r="H48" s="668"/>
      <c r="I48" s="668"/>
      <c r="J48" s="639" t="s">
        <v>627</v>
      </c>
      <c r="K48" s="639"/>
      <c r="L48" s="639"/>
      <c r="M48" s="668"/>
      <c r="N48" s="668"/>
      <c r="O48" s="668"/>
      <c r="P48" s="668"/>
      <c r="Q48" s="668"/>
    </row>
    <row r="49" customFormat="false" ht="14.25" hidden="false" customHeight="true" outlineLevel="0" collapsed="false">
      <c r="A49" s="666"/>
      <c r="B49" s="639" t="s">
        <v>627</v>
      </c>
      <c r="C49" s="639"/>
      <c r="D49" s="639"/>
      <c r="E49" s="668"/>
      <c r="F49" s="668"/>
      <c r="G49" s="668"/>
      <c r="H49" s="668"/>
      <c r="I49" s="668"/>
      <c r="J49" s="639" t="s">
        <v>627</v>
      </c>
      <c r="K49" s="639"/>
      <c r="L49" s="639"/>
      <c r="M49" s="668"/>
      <c r="N49" s="668"/>
      <c r="O49" s="668"/>
      <c r="P49" s="668"/>
      <c r="Q49" s="668"/>
    </row>
    <row r="50" customFormat="false" ht="14.25" hidden="false" customHeight="true" outlineLevel="0" collapsed="false">
      <c r="A50" s="666"/>
      <c r="B50" s="639" t="s">
        <v>627</v>
      </c>
      <c r="C50" s="639"/>
      <c r="D50" s="639"/>
      <c r="E50" s="668"/>
      <c r="F50" s="668"/>
      <c r="G50" s="668"/>
      <c r="H50" s="668"/>
      <c r="I50" s="668"/>
      <c r="J50" s="639" t="s">
        <v>627</v>
      </c>
      <c r="K50" s="639"/>
      <c r="L50" s="639"/>
      <c r="M50" s="668"/>
      <c r="N50" s="668"/>
      <c r="O50" s="668"/>
      <c r="P50" s="668"/>
      <c r="Q50" s="668"/>
    </row>
    <row r="51" customFormat="false" ht="14.25" hidden="false" customHeight="true" outlineLevel="0" collapsed="false">
      <c r="A51" s="666"/>
      <c r="B51" s="639" t="s">
        <v>627</v>
      </c>
      <c r="C51" s="639"/>
      <c r="D51" s="639"/>
      <c r="E51" s="668"/>
      <c r="F51" s="668"/>
      <c r="G51" s="668"/>
      <c r="H51" s="668"/>
      <c r="I51" s="668"/>
      <c r="J51" s="639" t="s">
        <v>627</v>
      </c>
      <c r="K51" s="639"/>
      <c r="L51" s="639"/>
      <c r="M51" s="668"/>
      <c r="N51" s="668"/>
      <c r="O51" s="668"/>
      <c r="P51" s="668"/>
      <c r="Q51" s="668"/>
    </row>
    <row r="52" customFormat="false" ht="14.25" hidden="false" customHeight="true" outlineLevel="0" collapsed="false">
      <c r="A52" s="666"/>
      <c r="B52" s="639" t="s">
        <v>627</v>
      </c>
      <c r="C52" s="639"/>
      <c r="D52" s="639"/>
      <c r="E52" s="668"/>
      <c r="F52" s="668"/>
      <c r="G52" s="668"/>
      <c r="H52" s="668"/>
      <c r="I52" s="668"/>
      <c r="J52" s="639" t="s">
        <v>627</v>
      </c>
      <c r="K52" s="639"/>
      <c r="L52" s="639"/>
      <c r="M52" s="668"/>
      <c r="N52" s="668"/>
      <c r="O52" s="668"/>
      <c r="P52" s="668"/>
      <c r="Q52" s="668"/>
    </row>
    <row r="53" customFormat="false" ht="14.25" hidden="false" customHeight="true" outlineLevel="0" collapsed="false">
      <c r="A53" s="666"/>
      <c r="B53" s="639" t="s">
        <v>627</v>
      </c>
      <c r="C53" s="639"/>
      <c r="D53" s="639"/>
      <c r="E53" s="668"/>
      <c r="F53" s="668"/>
      <c r="G53" s="668"/>
      <c r="H53" s="668"/>
      <c r="I53" s="668"/>
      <c r="J53" s="639" t="s">
        <v>627</v>
      </c>
      <c r="K53" s="639"/>
      <c r="L53" s="639"/>
      <c r="M53" s="668"/>
      <c r="N53" s="668"/>
      <c r="O53" s="668"/>
      <c r="P53" s="668"/>
      <c r="Q53" s="668"/>
    </row>
    <row r="54" customFormat="false" ht="14.25" hidden="false" customHeight="true" outlineLevel="0" collapsed="false">
      <c r="A54" s="666"/>
      <c r="B54" s="669"/>
      <c r="C54" s="669"/>
      <c r="D54" s="669"/>
      <c r="E54" s="669"/>
      <c r="F54" s="669"/>
      <c r="G54" s="669"/>
      <c r="H54" s="669"/>
      <c r="I54" s="669"/>
      <c r="J54" s="670" t="s">
        <v>640</v>
      </c>
      <c r="K54" s="670"/>
      <c r="L54" s="670"/>
      <c r="M54" s="670"/>
      <c r="N54" s="670"/>
      <c r="O54" s="670"/>
      <c r="P54" s="671"/>
      <c r="Q54" s="671"/>
    </row>
    <row r="55" customFormat="false" ht="14.25" hidden="false" customHeight="true" outlineLevel="0" collapsed="false">
      <c r="A55" s="666" t="s">
        <v>597</v>
      </c>
      <c r="B55" s="635" t="s">
        <v>627</v>
      </c>
      <c r="C55" s="635"/>
      <c r="D55" s="635"/>
      <c r="E55" s="667"/>
      <c r="F55" s="667"/>
      <c r="G55" s="667"/>
      <c r="H55" s="667"/>
      <c r="I55" s="667"/>
      <c r="J55" s="635" t="s">
        <v>627</v>
      </c>
      <c r="K55" s="635"/>
      <c r="L55" s="635"/>
      <c r="M55" s="667"/>
      <c r="N55" s="667"/>
      <c r="O55" s="667"/>
      <c r="P55" s="667"/>
      <c r="Q55" s="667"/>
    </row>
    <row r="56" customFormat="false" ht="14.25" hidden="false" customHeight="true" outlineLevel="0" collapsed="false">
      <c r="A56" s="666"/>
      <c r="B56" s="639" t="s">
        <v>627</v>
      </c>
      <c r="C56" s="639"/>
      <c r="D56" s="639"/>
      <c r="E56" s="668"/>
      <c r="F56" s="668"/>
      <c r="G56" s="668"/>
      <c r="H56" s="668"/>
      <c r="I56" s="668"/>
      <c r="J56" s="639" t="s">
        <v>627</v>
      </c>
      <c r="K56" s="639"/>
      <c r="L56" s="639"/>
      <c r="M56" s="668"/>
      <c r="N56" s="668"/>
      <c r="O56" s="668"/>
      <c r="P56" s="668"/>
      <c r="Q56" s="668"/>
    </row>
    <row r="57" customFormat="false" ht="14.25" hidden="false" customHeight="true" outlineLevel="0" collapsed="false">
      <c r="A57" s="666"/>
      <c r="B57" s="639" t="s">
        <v>627</v>
      </c>
      <c r="C57" s="639"/>
      <c r="D57" s="639"/>
      <c r="E57" s="668"/>
      <c r="F57" s="668"/>
      <c r="G57" s="668"/>
      <c r="H57" s="668"/>
      <c r="I57" s="668"/>
      <c r="J57" s="639" t="s">
        <v>627</v>
      </c>
      <c r="K57" s="639"/>
      <c r="L57" s="639"/>
      <c r="M57" s="668"/>
      <c r="N57" s="668"/>
      <c r="O57" s="668"/>
      <c r="P57" s="668"/>
      <c r="Q57" s="668"/>
    </row>
    <row r="58" customFormat="false" ht="14.25" hidden="false" customHeight="true" outlineLevel="0" collapsed="false">
      <c r="A58" s="666"/>
      <c r="B58" s="639" t="s">
        <v>627</v>
      </c>
      <c r="C58" s="639"/>
      <c r="D58" s="639"/>
      <c r="E58" s="668"/>
      <c r="F58" s="668"/>
      <c r="G58" s="668"/>
      <c r="H58" s="668"/>
      <c r="I58" s="668"/>
      <c r="J58" s="639" t="s">
        <v>627</v>
      </c>
      <c r="K58" s="639"/>
      <c r="L58" s="639"/>
      <c r="M58" s="668"/>
      <c r="N58" s="668"/>
      <c r="O58" s="668"/>
      <c r="P58" s="668"/>
      <c r="Q58" s="668"/>
    </row>
    <row r="59" customFormat="false" ht="14.25" hidden="false" customHeight="true" outlineLevel="0" collapsed="false">
      <c r="A59" s="666"/>
      <c r="B59" s="639" t="s">
        <v>627</v>
      </c>
      <c r="C59" s="639"/>
      <c r="D59" s="639"/>
      <c r="E59" s="668"/>
      <c r="F59" s="668"/>
      <c r="G59" s="668"/>
      <c r="H59" s="668"/>
      <c r="I59" s="668"/>
      <c r="J59" s="639" t="s">
        <v>627</v>
      </c>
      <c r="K59" s="639"/>
      <c r="L59" s="639"/>
      <c r="M59" s="668"/>
      <c r="N59" s="668"/>
      <c r="O59" s="668"/>
      <c r="P59" s="668"/>
      <c r="Q59" s="668"/>
    </row>
    <row r="60" customFormat="false" ht="14.25" hidden="false" customHeight="true" outlineLevel="0" collapsed="false">
      <c r="A60" s="666"/>
      <c r="B60" s="639" t="s">
        <v>627</v>
      </c>
      <c r="C60" s="639"/>
      <c r="D60" s="639"/>
      <c r="E60" s="668"/>
      <c r="F60" s="668"/>
      <c r="G60" s="668"/>
      <c r="H60" s="668"/>
      <c r="I60" s="668"/>
      <c r="J60" s="639" t="s">
        <v>627</v>
      </c>
      <c r="K60" s="639"/>
      <c r="L60" s="639"/>
      <c r="M60" s="668"/>
      <c r="N60" s="668"/>
      <c r="O60" s="668"/>
      <c r="P60" s="668"/>
      <c r="Q60" s="668"/>
    </row>
    <row r="61" customFormat="false" ht="14.25" hidden="false" customHeight="true" outlineLevel="0" collapsed="false">
      <c r="A61" s="666"/>
      <c r="B61" s="639" t="s">
        <v>627</v>
      </c>
      <c r="C61" s="639"/>
      <c r="D61" s="639"/>
      <c r="E61" s="668"/>
      <c r="F61" s="668"/>
      <c r="G61" s="668"/>
      <c r="H61" s="668"/>
      <c r="I61" s="668"/>
      <c r="J61" s="639" t="s">
        <v>627</v>
      </c>
      <c r="K61" s="639"/>
      <c r="L61" s="639"/>
      <c r="M61" s="668"/>
      <c r="N61" s="668"/>
      <c r="O61" s="668"/>
      <c r="P61" s="668"/>
      <c r="Q61" s="668"/>
    </row>
    <row r="62" customFormat="false" ht="14.25" hidden="false" customHeight="true" outlineLevel="0" collapsed="false">
      <c r="A62" s="666"/>
      <c r="B62" s="669"/>
      <c r="C62" s="669"/>
      <c r="D62" s="669"/>
      <c r="E62" s="669"/>
      <c r="F62" s="669"/>
      <c r="G62" s="669"/>
      <c r="H62" s="669"/>
      <c r="I62" s="669"/>
      <c r="J62" s="670" t="s">
        <v>641</v>
      </c>
      <c r="K62" s="670"/>
      <c r="L62" s="670"/>
      <c r="M62" s="670"/>
      <c r="N62" s="670"/>
      <c r="O62" s="670"/>
      <c r="P62" s="671"/>
      <c r="Q62" s="671"/>
    </row>
    <row r="63" customFormat="false" ht="15" hidden="false" customHeight="true" outlineLevel="0" collapsed="false"/>
    <row r="64" customFormat="false" ht="15" hidden="false" customHeight="true" outlineLevel="0" collapsed="false">
      <c r="A64" s="630" t="s">
        <v>566</v>
      </c>
      <c r="B64" s="633" t="s">
        <v>625</v>
      </c>
      <c r="C64" s="633"/>
      <c r="D64" s="633"/>
      <c r="E64" s="672" t="s">
        <v>626</v>
      </c>
      <c r="F64" s="672"/>
      <c r="G64" s="672"/>
      <c r="H64" s="672"/>
      <c r="I64" s="672"/>
      <c r="J64" s="673" t="s">
        <v>625</v>
      </c>
      <c r="K64" s="673"/>
      <c r="L64" s="673"/>
      <c r="M64" s="672" t="s">
        <v>626</v>
      </c>
      <c r="N64" s="672"/>
      <c r="O64" s="672"/>
      <c r="P64" s="672"/>
      <c r="Q64" s="672"/>
    </row>
    <row r="65" customFormat="false" ht="14.25" hidden="false" customHeight="true" outlineLevel="0" collapsed="false">
      <c r="A65" s="666" t="s">
        <v>611</v>
      </c>
      <c r="B65" s="635" t="s">
        <v>627</v>
      </c>
      <c r="C65" s="635"/>
      <c r="D65" s="635"/>
      <c r="E65" s="667"/>
      <c r="F65" s="667"/>
      <c r="G65" s="667"/>
      <c r="H65" s="667"/>
      <c r="I65" s="667"/>
      <c r="J65" s="635" t="s">
        <v>627</v>
      </c>
      <c r="K65" s="635"/>
      <c r="L65" s="635"/>
      <c r="M65" s="667"/>
      <c r="N65" s="667"/>
      <c r="O65" s="667"/>
      <c r="P65" s="667"/>
      <c r="Q65" s="667"/>
    </row>
    <row r="66" customFormat="false" ht="14.25" hidden="false" customHeight="true" outlineLevel="0" collapsed="false">
      <c r="A66" s="666"/>
      <c r="B66" s="639" t="s">
        <v>627</v>
      </c>
      <c r="C66" s="639"/>
      <c r="D66" s="639"/>
      <c r="E66" s="668"/>
      <c r="F66" s="668"/>
      <c r="G66" s="668"/>
      <c r="H66" s="668"/>
      <c r="I66" s="668"/>
      <c r="J66" s="639" t="s">
        <v>627</v>
      </c>
      <c r="K66" s="639"/>
      <c r="L66" s="639"/>
      <c r="M66" s="668"/>
      <c r="N66" s="668"/>
      <c r="O66" s="668"/>
      <c r="P66" s="668"/>
      <c r="Q66" s="668"/>
    </row>
    <row r="67" customFormat="false" ht="14.25" hidden="false" customHeight="true" outlineLevel="0" collapsed="false">
      <c r="A67" s="666"/>
      <c r="B67" s="639" t="s">
        <v>627</v>
      </c>
      <c r="C67" s="639"/>
      <c r="D67" s="639"/>
      <c r="E67" s="668"/>
      <c r="F67" s="668"/>
      <c r="G67" s="668"/>
      <c r="H67" s="668"/>
      <c r="I67" s="668"/>
      <c r="J67" s="639" t="s">
        <v>627</v>
      </c>
      <c r="K67" s="639"/>
      <c r="L67" s="639"/>
      <c r="M67" s="668"/>
      <c r="N67" s="668"/>
      <c r="O67" s="668"/>
      <c r="P67" s="668"/>
      <c r="Q67" s="668"/>
    </row>
    <row r="68" customFormat="false" ht="14.25" hidden="false" customHeight="true" outlineLevel="0" collapsed="false">
      <c r="A68" s="666"/>
      <c r="B68" s="639" t="s">
        <v>627</v>
      </c>
      <c r="C68" s="639"/>
      <c r="D68" s="639"/>
      <c r="E68" s="668"/>
      <c r="F68" s="668"/>
      <c r="G68" s="668"/>
      <c r="H68" s="668"/>
      <c r="I68" s="668"/>
      <c r="J68" s="639" t="s">
        <v>627</v>
      </c>
      <c r="K68" s="639"/>
      <c r="L68" s="639"/>
      <c r="M68" s="668"/>
      <c r="N68" s="668"/>
      <c r="O68" s="668"/>
      <c r="P68" s="668"/>
      <c r="Q68" s="668"/>
    </row>
    <row r="69" customFormat="false" ht="14.25" hidden="false" customHeight="true" outlineLevel="0" collapsed="false">
      <c r="A69" s="666"/>
      <c r="B69" s="639" t="s">
        <v>627</v>
      </c>
      <c r="C69" s="639"/>
      <c r="D69" s="639"/>
      <c r="E69" s="668"/>
      <c r="F69" s="668"/>
      <c r="G69" s="668"/>
      <c r="H69" s="668"/>
      <c r="I69" s="668"/>
      <c r="J69" s="639" t="s">
        <v>627</v>
      </c>
      <c r="K69" s="639"/>
      <c r="L69" s="639"/>
      <c r="M69" s="668"/>
      <c r="N69" s="668"/>
      <c r="O69" s="668"/>
      <c r="P69" s="668"/>
      <c r="Q69" s="668"/>
    </row>
    <row r="70" customFormat="false" ht="14.25" hidden="false" customHeight="true" outlineLevel="0" collapsed="false">
      <c r="A70" s="666"/>
      <c r="B70" s="639" t="s">
        <v>627</v>
      </c>
      <c r="C70" s="639"/>
      <c r="D70" s="639"/>
      <c r="E70" s="668"/>
      <c r="F70" s="668"/>
      <c r="G70" s="668"/>
      <c r="H70" s="668"/>
      <c r="I70" s="668"/>
      <c r="J70" s="639" t="s">
        <v>627</v>
      </c>
      <c r="K70" s="639"/>
      <c r="L70" s="639"/>
      <c r="M70" s="668"/>
      <c r="N70" s="668"/>
      <c r="O70" s="668"/>
      <c r="P70" s="668"/>
      <c r="Q70" s="668"/>
    </row>
    <row r="71" customFormat="false" ht="14.25" hidden="false" customHeight="true" outlineLevel="0" collapsed="false">
      <c r="A71" s="666"/>
      <c r="B71" s="639" t="s">
        <v>627</v>
      </c>
      <c r="C71" s="639"/>
      <c r="D71" s="639"/>
      <c r="E71" s="668"/>
      <c r="F71" s="668"/>
      <c r="G71" s="668"/>
      <c r="H71" s="668"/>
      <c r="I71" s="668"/>
      <c r="J71" s="639" t="s">
        <v>627</v>
      </c>
      <c r="K71" s="639"/>
      <c r="L71" s="639"/>
      <c r="M71" s="668"/>
      <c r="N71" s="668"/>
      <c r="O71" s="668"/>
      <c r="P71" s="668"/>
      <c r="Q71" s="668"/>
    </row>
    <row r="72" customFormat="false" ht="14.25" hidden="false" customHeight="true" outlineLevel="0" collapsed="false">
      <c r="A72" s="666"/>
      <c r="B72" s="669"/>
      <c r="C72" s="669"/>
      <c r="D72" s="669"/>
      <c r="E72" s="669"/>
      <c r="F72" s="669"/>
      <c r="G72" s="669"/>
      <c r="H72" s="669"/>
      <c r="I72" s="669"/>
      <c r="J72" s="670" t="s">
        <v>642</v>
      </c>
      <c r="K72" s="670"/>
      <c r="L72" s="670"/>
      <c r="M72" s="670"/>
      <c r="N72" s="670"/>
      <c r="O72" s="670"/>
      <c r="P72" s="671"/>
      <c r="Q72" s="671"/>
    </row>
    <row r="73" customFormat="false" ht="14.25" hidden="false" customHeight="true" outlineLevel="0" collapsed="false">
      <c r="A73" s="666" t="s">
        <v>613</v>
      </c>
      <c r="B73" s="635" t="s">
        <v>627</v>
      </c>
      <c r="C73" s="635"/>
      <c r="D73" s="635"/>
      <c r="E73" s="667"/>
      <c r="F73" s="667"/>
      <c r="G73" s="667"/>
      <c r="H73" s="667"/>
      <c r="I73" s="667"/>
      <c r="J73" s="635" t="s">
        <v>627</v>
      </c>
      <c r="K73" s="635"/>
      <c r="L73" s="635"/>
      <c r="M73" s="667"/>
      <c r="N73" s="667"/>
      <c r="O73" s="667"/>
      <c r="P73" s="667"/>
      <c r="Q73" s="667"/>
    </row>
    <row r="74" customFormat="false" ht="14.25" hidden="false" customHeight="true" outlineLevel="0" collapsed="false">
      <c r="A74" s="666"/>
      <c r="B74" s="639" t="s">
        <v>627</v>
      </c>
      <c r="C74" s="639"/>
      <c r="D74" s="639"/>
      <c r="E74" s="668"/>
      <c r="F74" s="668"/>
      <c r="G74" s="668"/>
      <c r="H74" s="668"/>
      <c r="I74" s="668"/>
      <c r="J74" s="639" t="s">
        <v>627</v>
      </c>
      <c r="K74" s="639"/>
      <c r="L74" s="639"/>
      <c r="M74" s="668"/>
      <c r="N74" s="668"/>
      <c r="O74" s="668"/>
      <c r="P74" s="668"/>
      <c r="Q74" s="668"/>
    </row>
    <row r="75" customFormat="false" ht="14.25" hidden="false" customHeight="true" outlineLevel="0" collapsed="false">
      <c r="A75" s="666"/>
      <c r="B75" s="639" t="s">
        <v>627</v>
      </c>
      <c r="C75" s="639"/>
      <c r="D75" s="639"/>
      <c r="E75" s="668"/>
      <c r="F75" s="668"/>
      <c r="G75" s="668"/>
      <c r="H75" s="668"/>
      <c r="I75" s="668"/>
      <c r="J75" s="639" t="s">
        <v>627</v>
      </c>
      <c r="K75" s="639"/>
      <c r="L75" s="639"/>
      <c r="M75" s="668"/>
      <c r="N75" s="668"/>
      <c r="O75" s="668"/>
      <c r="P75" s="668"/>
      <c r="Q75" s="668"/>
    </row>
    <row r="76" customFormat="false" ht="14.25" hidden="false" customHeight="true" outlineLevel="0" collapsed="false">
      <c r="A76" s="666"/>
      <c r="B76" s="639" t="s">
        <v>627</v>
      </c>
      <c r="C76" s="639"/>
      <c r="D76" s="639"/>
      <c r="E76" s="668"/>
      <c r="F76" s="668"/>
      <c r="G76" s="668"/>
      <c r="H76" s="668"/>
      <c r="I76" s="668"/>
      <c r="J76" s="639" t="s">
        <v>627</v>
      </c>
      <c r="K76" s="639"/>
      <c r="L76" s="639"/>
      <c r="M76" s="668"/>
      <c r="N76" s="668"/>
      <c r="O76" s="668"/>
      <c r="P76" s="668"/>
      <c r="Q76" s="668"/>
    </row>
    <row r="77" customFormat="false" ht="14.25" hidden="false" customHeight="true" outlineLevel="0" collapsed="false">
      <c r="A77" s="666"/>
      <c r="B77" s="639" t="s">
        <v>627</v>
      </c>
      <c r="C77" s="639"/>
      <c r="D77" s="639"/>
      <c r="E77" s="668"/>
      <c r="F77" s="668"/>
      <c r="G77" s="668"/>
      <c r="H77" s="668"/>
      <c r="I77" s="668"/>
      <c r="J77" s="639" t="s">
        <v>627</v>
      </c>
      <c r="K77" s="639"/>
      <c r="L77" s="639"/>
      <c r="M77" s="668"/>
      <c r="N77" s="668"/>
      <c r="O77" s="668"/>
      <c r="P77" s="668"/>
      <c r="Q77" s="668"/>
    </row>
    <row r="78" customFormat="false" ht="14.25" hidden="false" customHeight="true" outlineLevel="0" collapsed="false">
      <c r="A78" s="666"/>
      <c r="B78" s="639" t="s">
        <v>627</v>
      </c>
      <c r="C78" s="639"/>
      <c r="D78" s="639"/>
      <c r="E78" s="668"/>
      <c r="F78" s="668"/>
      <c r="G78" s="668"/>
      <c r="H78" s="668"/>
      <c r="I78" s="668"/>
      <c r="J78" s="639" t="s">
        <v>627</v>
      </c>
      <c r="K78" s="639"/>
      <c r="L78" s="639"/>
      <c r="M78" s="668"/>
      <c r="N78" s="668"/>
      <c r="O78" s="668"/>
      <c r="P78" s="668"/>
      <c r="Q78" s="668"/>
    </row>
    <row r="79" customFormat="false" ht="14.25" hidden="false" customHeight="true" outlineLevel="0" collapsed="false">
      <c r="A79" s="666"/>
      <c r="B79" s="639" t="s">
        <v>627</v>
      </c>
      <c r="C79" s="639"/>
      <c r="D79" s="639"/>
      <c r="E79" s="668"/>
      <c r="F79" s="668"/>
      <c r="G79" s="668"/>
      <c r="H79" s="668"/>
      <c r="I79" s="668"/>
      <c r="J79" s="639" t="s">
        <v>627</v>
      </c>
      <c r="K79" s="639"/>
      <c r="L79" s="639"/>
      <c r="M79" s="668"/>
      <c r="N79" s="668"/>
      <c r="O79" s="668"/>
      <c r="P79" s="668"/>
      <c r="Q79" s="668"/>
    </row>
    <row r="80" customFormat="false" ht="14.25" hidden="false" customHeight="true" outlineLevel="0" collapsed="false">
      <c r="A80" s="666"/>
      <c r="B80" s="669"/>
      <c r="C80" s="669"/>
      <c r="D80" s="669"/>
      <c r="E80" s="669"/>
      <c r="F80" s="669"/>
      <c r="G80" s="669"/>
      <c r="H80" s="669"/>
      <c r="I80" s="669"/>
      <c r="J80" s="670" t="s">
        <v>643</v>
      </c>
      <c r="K80" s="670"/>
      <c r="L80" s="670"/>
      <c r="M80" s="670"/>
      <c r="N80" s="670"/>
      <c r="O80" s="670"/>
      <c r="P80" s="671"/>
      <c r="Q80" s="671"/>
    </row>
    <row r="81" customFormat="false" ht="14.25" hidden="false" customHeight="true" outlineLevel="0" collapsed="false">
      <c r="A81" s="666" t="s">
        <v>615</v>
      </c>
      <c r="B81" s="635" t="s">
        <v>627</v>
      </c>
      <c r="C81" s="635"/>
      <c r="D81" s="635"/>
      <c r="E81" s="667"/>
      <c r="F81" s="667"/>
      <c r="G81" s="667"/>
      <c r="H81" s="667"/>
      <c r="I81" s="667"/>
      <c r="J81" s="635" t="s">
        <v>627</v>
      </c>
      <c r="K81" s="635"/>
      <c r="L81" s="635"/>
      <c r="M81" s="667"/>
      <c r="N81" s="667"/>
      <c r="O81" s="667"/>
      <c r="P81" s="667"/>
      <c r="Q81" s="667"/>
    </row>
    <row r="82" customFormat="false" ht="14.25" hidden="false" customHeight="true" outlineLevel="0" collapsed="false">
      <c r="A82" s="666"/>
      <c r="B82" s="639" t="s">
        <v>627</v>
      </c>
      <c r="C82" s="639"/>
      <c r="D82" s="639"/>
      <c r="E82" s="668"/>
      <c r="F82" s="668"/>
      <c r="G82" s="668"/>
      <c r="H82" s="668"/>
      <c r="I82" s="668"/>
      <c r="J82" s="639" t="s">
        <v>627</v>
      </c>
      <c r="K82" s="639"/>
      <c r="L82" s="639"/>
      <c r="M82" s="668"/>
      <c r="N82" s="668"/>
      <c r="O82" s="668"/>
      <c r="P82" s="668"/>
      <c r="Q82" s="668"/>
    </row>
    <row r="83" customFormat="false" ht="14.25" hidden="false" customHeight="true" outlineLevel="0" collapsed="false">
      <c r="A83" s="666"/>
      <c r="B83" s="639" t="s">
        <v>627</v>
      </c>
      <c r="C83" s="639"/>
      <c r="D83" s="639"/>
      <c r="E83" s="668"/>
      <c r="F83" s="668"/>
      <c r="G83" s="668"/>
      <c r="H83" s="668"/>
      <c r="I83" s="668"/>
      <c r="J83" s="639" t="s">
        <v>627</v>
      </c>
      <c r="K83" s="639"/>
      <c r="L83" s="639"/>
      <c r="M83" s="668"/>
      <c r="N83" s="668"/>
      <c r="O83" s="668"/>
      <c r="P83" s="668"/>
      <c r="Q83" s="668"/>
    </row>
    <row r="84" customFormat="false" ht="14.25" hidden="false" customHeight="true" outlineLevel="0" collapsed="false">
      <c r="A84" s="666"/>
      <c r="B84" s="639" t="s">
        <v>627</v>
      </c>
      <c r="C84" s="639"/>
      <c r="D84" s="639"/>
      <c r="E84" s="668"/>
      <c r="F84" s="668"/>
      <c r="G84" s="668"/>
      <c r="H84" s="668"/>
      <c r="I84" s="668"/>
      <c r="J84" s="639" t="s">
        <v>627</v>
      </c>
      <c r="K84" s="639"/>
      <c r="L84" s="639"/>
      <c r="M84" s="668"/>
      <c r="N84" s="668"/>
      <c r="O84" s="668"/>
      <c r="P84" s="668"/>
      <c r="Q84" s="668"/>
    </row>
    <row r="85" customFormat="false" ht="14.25" hidden="false" customHeight="true" outlineLevel="0" collapsed="false">
      <c r="A85" s="666"/>
      <c r="B85" s="639" t="s">
        <v>627</v>
      </c>
      <c r="C85" s="639"/>
      <c r="D85" s="639"/>
      <c r="E85" s="668"/>
      <c r="F85" s="668"/>
      <c r="G85" s="668"/>
      <c r="H85" s="668"/>
      <c r="I85" s="668"/>
      <c r="J85" s="639" t="s">
        <v>627</v>
      </c>
      <c r="K85" s="639"/>
      <c r="L85" s="639"/>
      <c r="M85" s="668"/>
      <c r="N85" s="668"/>
      <c r="O85" s="668"/>
      <c r="P85" s="668"/>
      <c r="Q85" s="668"/>
    </row>
    <row r="86" customFormat="false" ht="14.25" hidden="false" customHeight="true" outlineLevel="0" collapsed="false">
      <c r="A86" s="666"/>
      <c r="B86" s="639" t="s">
        <v>627</v>
      </c>
      <c r="C86" s="639"/>
      <c r="D86" s="639"/>
      <c r="E86" s="668"/>
      <c r="F86" s="668"/>
      <c r="G86" s="668"/>
      <c r="H86" s="668"/>
      <c r="I86" s="668"/>
      <c r="J86" s="639" t="s">
        <v>627</v>
      </c>
      <c r="K86" s="639"/>
      <c r="L86" s="639"/>
      <c r="M86" s="668"/>
      <c r="N86" s="668"/>
      <c r="O86" s="668"/>
      <c r="P86" s="668"/>
      <c r="Q86" s="668"/>
    </row>
    <row r="87" customFormat="false" ht="14.25" hidden="false" customHeight="true" outlineLevel="0" collapsed="false">
      <c r="A87" s="666"/>
      <c r="B87" s="639" t="s">
        <v>627</v>
      </c>
      <c r="C87" s="639"/>
      <c r="D87" s="639"/>
      <c r="E87" s="668"/>
      <c r="F87" s="668"/>
      <c r="G87" s="668"/>
      <c r="H87" s="668"/>
      <c r="I87" s="668"/>
      <c r="J87" s="639" t="s">
        <v>627</v>
      </c>
      <c r="K87" s="639"/>
      <c r="L87" s="639"/>
      <c r="M87" s="668"/>
      <c r="N87" s="668"/>
      <c r="O87" s="668"/>
      <c r="P87" s="668"/>
      <c r="Q87" s="668"/>
    </row>
    <row r="88" customFormat="false" ht="14.25" hidden="false" customHeight="true" outlineLevel="0" collapsed="false">
      <c r="A88" s="666"/>
      <c r="B88" s="669"/>
      <c r="C88" s="669"/>
      <c r="D88" s="669"/>
      <c r="E88" s="669"/>
      <c r="F88" s="669"/>
      <c r="G88" s="669"/>
      <c r="H88" s="669"/>
      <c r="I88" s="669"/>
      <c r="J88" s="670" t="s">
        <v>644</v>
      </c>
      <c r="K88" s="670"/>
      <c r="L88" s="670"/>
      <c r="M88" s="670"/>
      <c r="N88" s="670"/>
      <c r="O88" s="670"/>
      <c r="P88" s="671"/>
      <c r="Q88" s="671"/>
    </row>
    <row r="89" customFormat="false" ht="14.25" hidden="false" customHeight="true" outlineLevel="0" collapsed="false">
      <c r="A89" s="666" t="s">
        <v>601</v>
      </c>
      <c r="B89" s="635" t="s">
        <v>627</v>
      </c>
      <c r="C89" s="635"/>
      <c r="D89" s="635"/>
      <c r="E89" s="667"/>
      <c r="F89" s="667"/>
      <c r="G89" s="667"/>
      <c r="H89" s="667"/>
      <c r="I89" s="667"/>
      <c r="J89" s="635" t="s">
        <v>627</v>
      </c>
      <c r="K89" s="635"/>
      <c r="L89" s="635"/>
      <c r="M89" s="667"/>
      <c r="N89" s="667"/>
      <c r="O89" s="667"/>
      <c r="P89" s="667"/>
      <c r="Q89" s="667"/>
    </row>
    <row r="90" customFormat="false" ht="14.25" hidden="false" customHeight="true" outlineLevel="0" collapsed="false">
      <c r="A90" s="666"/>
      <c r="B90" s="639" t="s">
        <v>627</v>
      </c>
      <c r="C90" s="639"/>
      <c r="D90" s="639"/>
      <c r="E90" s="668"/>
      <c r="F90" s="668"/>
      <c r="G90" s="668"/>
      <c r="H90" s="668"/>
      <c r="I90" s="668"/>
      <c r="J90" s="639" t="s">
        <v>627</v>
      </c>
      <c r="K90" s="639"/>
      <c r="L90" s="639"/>
      <c r="M90" s="668"/>
      <c r="N90" s="668"/>
      <c r="O90" s="668"/>
      <c r="P90" s="668"/>
      <c r="Q90" s="668"/>
    </row>
    <row r="91" customFormat="false" ht="14.25" hidden="false" customHeight="true" outlineLevel="0" collapsed="false">
      <c r="A91" s="666"/>
      <c r="B91" s="639" t="s">
        <v>627</v>
      </c>
      <c r="C91" s="639"/>
      <c r="D91" s="639"/>
      <c r="E91" s="668"/>
      <c r="F91" s="668"/>
      <c r="G91" s="668"/>
      <c r="H91" s="668"/>
      <c r="I91" s="668"/>
      <c r="J91" s="639" t="s">
        <v>627</v>
      </c>
      <c r="K91" s="639"/>
      <c r="L91" s="639"/>
      <c r="M91" s="668"/>
      <c r="N91" s="668"/>
      <c r="O91" s="668"/>
      <c r="P91" s="668"/>
      <c r="Q91" s="668"/>
    </row>
    <row r="92" customFormat="false" ht="14.25" hidden="false" customHeight="true" outlineLevel="0" collapsed="false">
      <c r="A92" s="666"/>
      <c r="B92" s="639" t="s">
        <v>627</v>
      </c>
      <c r="C92" s="639"/>
      <c r="D92" s="639"/>
      <c r="E92" s="668"/>
      <c r="F92" s="668"/>
      <c r="G92" s="668"/>
      <c r="H92" s="668"/>
      <c r="I92" s="668"/>
      <c r="J92" s="639" t="s">
        <v>627</v>
      </c>
      <c r="K92" s="639"/>
      <c r="L92" s="639"/>
      <c r="M92" s="668"/>
      <c r="N92" s="668"/>
      <c r="O92" s="668"/>
      <c r="P92" s="668"/>
      <c r="Q92" s="668"/>
    </row>
    <row r="93" customFormat="false" ht="14.25" hidden="false" customHeight="true" outlineLevel="0" collapsed="false">
      <c r="A93" s="666"/>
      <c r="B93" s="639" t="s">
        <v>627</v>
      </c>
      <c r="C93" s="639"/>
      <c r="D93" s="639"/>
      <c r="E93" s="668"/>
      <c r="F93" s="668"/>
      <c r="G93" s="668"/>
      <c r="H93" s="668"/>
      <c r="I93" s="668"/>
      <c r="J93" s="639" t="s">
        <v>627</v>
      </c>
      <c r="K93" s="639"/>
      <c r="L93" s="639"/>
      <c r="M93" s="668"/>
      <c r="N93" s="668"/>
      <c r="O93" s="668"/>
      <c r="P93" s="668"/>
      <c r="Q93" s="668"/>
    </row>
    <row r="94" customFormat="false" ht="14.25" hidden="false" customHeight="true" outlineLevel="0" collapsed="false">
      <c r="A94" s="666"/>
      <c r="B94" s="639" t="s">
        <v>627</v>
      </c>
      <c r="C94" s="639"/>
      <c r="D94" s="639"/>
      <c r="E94" s="668"/>
      <c r="F94" s="668"/>
      <c r="G94" s="668"/>
      <c r="H94" s="668"/>
      <c r="I94" s="668"/>
      <c r="J94" s="639" t="s">
        <v>627</v>
      </c>
      <c r="K94" s="639"/>
      <c r="L94" s="639"/>
      <c r="M94" s="668"/>
      <c r="N94" s="668"/>
      <c r="O94" s="668"/>
      <c r="P94" s="668"/>
      <c r="Q94" s="668"/>
    </row>
    <row r="95" customFormat="false" ht="14.25" hidden="false" customHeight="true" outlineLevel="0" collapsed="false">
      <c r="A95" s="666"/>
      <c r="B95" s="639" t="s">
        <v>627</v>
      </c>
      <c r="C95" s="639"/>
      <c r="D95" s="639"/>
      <c r="E95" s="668"/>
      <c r="F95" s="668"/>
      <c r="G95" s="668"/>
      <c r="H95" s="668"/>
      <c r="I95" s="668"/>
      <c r="J95" s="639" t="s">
        <v>627</v>
      </c>
      <c r="K95" s="639"/>
      <c r="L95" s="639"/>
      <c r="M95" s="668"/>
      <c r="N95" s="668"/>
      <c r="O95" s="668"/>
      <c r="P95" s="668"/>
      <c r="Q95" s="668"/>
    </row>
    <row r="96" customFormat="false" ht="14.25" hidden="false" customHeight="true" outlineLevel="0" collapsed="false">
      <c r="A96" s="666"/>
      <c r="B96" s="669"/>
      <c r="C96" s="669"/>
      <c r="D96" s="669"/>
      <c r="E96" s="669"/>
      <c r="F96" s="669"/>
      <c r="G96" s="669"/>
      <c r="H96" s="669"/>
      <c r="I96" s="669"/>
      <c r="J96" s="670" t="s">
        <v>645</v>
      </c>
      <c r="K96" s="670"/>
      <c r="L96" s="670"/>
      <c r="M96" s="670"/>
      <c r="N96" s="670"/>
      <c r="O96" s="670"/>
      <c r="P96" s="671"/>
      <c r="Q96" s="671"/>
    </row>
    <row r="97" customFormat="false" ht="14.25" hidden="false" customHeight="true" outlineLevel="0" collapsed="false">
      <c r="A97" s="666" t="s">
        <v>602</v>
      </c>
      <c r="B97" s="635" t="s">
        <v>627</v>
      </c>
      <c r="C97" s="635"/>
      <c r="D97" s="635"/>
      <c r="E97" s="667"/>
      <c r="F97" s="667"/>
      <c r="G97" s="667"/>
      <c r="H97" s="667"/>
      <c r="I97" s="667"/>
      <c r="J97" s="635" t="s">
        <v>627</v>
      </c>
      <c r="K97" s="635"/>
      <c r="L97" s="635"/>
      <c r="M97" s="667"/>
      <c r="N97" s="667"/>
      <c r="O97" s="667"/>
      <c r="P97" s="667"/>
      <c r="Q97" s="667"/>
    </row>
    <row r="98" customFormat="false" ht="14.25" hidden="false" customHeight="true" outlineLevel="0" collapsed="false">
      <c r="A98" s="666"/>
      <c r="B98" s="639" t="s">
        <v>627</v>
      </c>
      <c r="C98" s="639"/>
      <c r="D98" s="639"/>
      <c r="E98" s="668"/>
      <c r="F98" s="668"/>
      <c r="G98" s="668"/>
      <c r="H98" s="668"/>
      <c r="I98" s="668"/>
      <c r="J98" s="639" t="s">
        <v>627</v>
      </c>
      <c r="K98" s="639"/>
      <c r="L98" s="639"/>
      <c r="M98" s="668"/>
      <c r="N98" s="668"/>
      <c r="O98" s="668"/>
      <c r="P98" s="668"/>
      <c r="Q98" s="668"/>
    </row>
    <row r="99" customFormat="false" ht="14.25" hidden="false" customHeight="true" outlineLevel="0" collapsed="false">
      <c r="A99" s="666"/>
      <c r="B99" s="639" t="s">
        <v>627</v>
      </c>
      <c r="C99" s="639"/>
      <c r="D99" s="639"/>
      <c r="E99" s="668"/>
      <c r="F99" s="668"/>
      <c r="G99" s="668"/>
      <c r="H99" s="668"/>
      <c r="I99" s="668"/>
      <c r="J99" s="639" t="s">
        <v>627</v>
      </c>
      <c r="K99" s="639"/>
      <c r="L99" s="639"/>
      <c r="M99" s="668"/>
      <c r="N99" s="668"/>
      <c r="O99" s="668"/>
      <c r="P99" s="668"/>
      <c r="Q99" s="668"/>
    </row>
    <row r="100" customFormat="false" ht="14.25" hidden="false" customHeight="true" outlineLevel="0" collapsed="false">
      <c r="A100" s="666"/>
      <c r="B100" s="639" t="s">
        <v>627</v>
      </c>
      <c r="C100" s="639"/>
      <c r="D100" s="639"/>
      <c r="E100" s="668"/>
      <c r="F100" s="668"/>
      <c r="G100" s="668"/>
      <c r="H100" s="668"/>
      <c r="I100" s="668"/>
      <c r="J100" s="639" t="s">
        <v>627</v>
      </c>
      <c r="K100" s="639"/>
      <c r="L100" s="639"/>
      <c r="M100" s="668"/>
      <c r="N100" s="668"/>
      <c r="O100" s="668"/>
      <c r="P100" s="668"/>
      <c r="Q100" s="668"/>
    </row>
    <row r="101" customFormat="false" ht="14.25" hidden="false" customHeight="true" outlineLevel="0" collapsed="false">
      <c r="A101" s="666"/>
      <c r="B101" s="639" t="s">
        <v>627</v>
      </c>
      <c r="C101" s="639"/>
      <c r="D101" s="639"/>
      <c r="E101" s="668"/>
      <c r="F101" s="668"/>
      <c r="G101" s="668"/>
      <c r="H101" s="668"/>
      <c r="I101" s="668"/>
      <c r="J101" s="639" t="s">
        <v>627</v>
      </c>
      <c r="K101" s="639"/>
      <c r="L101" s="639"/>
      <c r="M101" s="668"/>
      <c r="N101" s="668"/>
      <c r="O101" s="668"/>
      <c r="P101" s="668"/>
      <c r="Q101" s="668"/>
    </row>
    <row r="102" customFormat="false" ht="14.25" hidden="false" customHeight="true" outlineLevel="0" collapsed="false">
      <c r="A102" s="666"/>
      <c r="B102" s="639" t="s">
        <v>627</v>
      </c>
      <c r="C102" s="639"/>
      <c r="D102" s="639"/>
      <c r="E102" s="668"/>
      <c r="F102" s="668"/>
      <c r="G102" s="668"/>
      <c r="H102" s="668"/>
      <c r="I102" s="668"/>
      <c r="J102" s="639" t="s">
        <v>627</v>
      </c>
      <c r="K102" s="639"/>
      <c r="L102" s="639"/>
      <c r="M102" s="668"/>
      <c r="N102" s="668"/>
      <c r="O102" s="668"/>
      <c r="P102" s="668"/>
      <c r="Q102" s="668"/>
    </row>
    <row r="103" customFormat="false" ht="14.25" hidden="false" customHeight="true" outlineLevel="0" collapsed="false">
      <c r="A103" s="666"/>
      <c r="B103" s="639" t="s">
        <v>627</v>
      </c>
      <c r="C103" s="639"/>
      <c r="D103" s="639"/>
      <c r="E103" s="668"/>
      <c r="F103" s="668"/>
      <c r="G103" s="668"/>
      <c r="H103" s="668"/>
      <c r="I103" s="668"/>
      <c r="J103" s="639" t="s">
        <v>627</v>
      </c>
      <c r="K103" s="639"/>
      <c r="L103" s="639"/>
      <c r="M103" s="668"/>
      <c r="N103" s="668"/>
      <c r="O103" s="668"/>
      <c r="P103" s="668"/>
      <c r="Q103" s="668"/>
    </row>
    <row r="104" customFormat="false" ht="14.25" hidden="false" customHeight="true" outlineLevel="0" collapsed="false">
      <c r="A104" s="666"/>
      <c r="B104" s="669"/>
      <c r="C104" s="669"/>
      <c r="D104" s="669"/>
      <c r="E104" s="669"/>
      <c r="F104" s="669"/>
      <c r="G104" s="669"/>
      <c r="H104" s="669"/>
      <c r="I104" s="669"/>
      <c r="J104" s="670" t="s">
        <v>646</v>
      </c>
      <c r="K104" s="670"/>
      <c r="L104" s="670"/>
      <c r="M104" s="670"/>
      <c r="N104" s="670"/>
      <c r="O104" s="670"/>
      <c r="P104" s="671"/>
      <c r="Q104" s="671"/>
    </row>
    <row r="105" customFormat="false" ht="15" hidden="false" customHeight="true" outlineLevel="0" collapsed="false">
      <c r="F105" s="674" t="s">
        <v>647</v>
      </c>
      <c r="G105" s="674"/>
      <c r="H105" s="674"/>
      <c r="I105" s="674"/>
      <c r="J105" s="674"/>
      <c r="K105" s="674"/>
      <c r="L105" s="674"/>
      <c r="M105" s="674"/>
      <c r="N105" s="674"/>
      <c r="O105" s="674"/>
      <c r="P105" s="652"/>
      <c r="Q105" s="652"/>
    </row>
    <row r="106" customFormat="false" ht="15" hidden="false" customHeight="true" outlineLevel="0" collapsed="false">
      <c r="F106" s="674"/>
      <c r="G106" s="674"/>
      <c r="H106" s="674"/>
      <c r="I106" s="674"/>
      <c r="J106" s="674"/>
      <c r="K106" s="674"/>
      <c r="L106" s="674"/>
      <c r="M106" s="674"/>
      <c r="N106" s="674"/>
      <c r="O106" s="674"/>
      <c r="P106" s="652"/>
      <c r="Q106" s="652"/>
    </row>
    <row r="107" s="606" customFormat="true" ht="13.5" hidden="false" customHeight="true" outlineLevel="0" collapsed="false">
      <c r="A107" s="607" t="s">
        <v>577</v>
      </c>
      <c r="B107" s="648" t="s">
        <v>648</v>
      </c>
      <c r="C107" s="648"/>
      <c r="D107" s="648"/>
      <c r="E107" s="648"/>
      <c r="F107" s="648"/>
      <c r="G107" s="648"/>
      <c r="H107" s="648"/>
      <c r="I107" s="648"/>
      <c r="J107" s="648"/>
      <c r="K107" s="648"/>
      <c r="L107" s="648"/>
      <c r="M107" s="648"/>
      <c r="N107" s="648"/>
      <c r="O107" s="648"/>
      <c r="P107" s="648"/>
      <c r="Q107" s="648"/>
    </row>
    <row r="108" s="606" customFormat="true" ht="13.5" hidden="false" customHeight="true" outlineLevel="0" collapsed="false">
      <c r="A108" s="607" t="s">
        <v>577</v>
      </c>
      <c r="B108" s="648" t="s">
        <v>579</v>
      </c>
      <c r="C108" s="648"/>
      <c r="D108" s="648"/>
      <c r="E108" s="648"/>
      <c r="F108" s="648"/>
      <c r="G108" s="648"/>
      <c r="H108" s="648"/>
      <c r="I108" s="648"/>
      <c r="J108" s="648"/>
      <c r="K108" s="648"/>
      <c r="L108" s="648"/>
      <c r="M108" s="648"/>
      <c r="N108" s="648"/>
      <c r="O108" s="648"/>
      <c r="P108" s="648"/>
      <c r="Q108" s="648"/>
    </row>
    <row r="109" s="654" customFormat="true" ht="13.5" hidden="false" customHeight="true" outlineLevel="0" collapsed="false"/>
    <row r="110" customFormat="false" ht="15" hidden="false" customHeight="true" outlineLevel="0" collapsed="false">
      <c r="A110" s="608" t="s">
        <v>628</v>
      </c>
    </row>
    <row r="111" customFormat="false" ht="15" hidden="false" customHeight="true" outlineLevel="0" collapsed="false">
      <c r="A111" s="650" t="s">
        <v>582</v>
      </c>
      <c r="B111" s="650"/>
      <c r="C111" s="650"/>
      <c r="D111" s="650"/>
    </row>
    <row r="112" customFormat="false" ht="15" hidden="false" customHeight="true" outlineLevel="0" collapsed="false">
      <c r="A112" s="650"/>
      <c r="B112" s="650"/>
      <c r="C112" s="650"/>
      <c r="D112" s="650"/>
    </row>
    <row r="113" customFormat="false" ht="15" hidden="false" customHeight="true" outlineLevel="0" collapsed="false">
      <c r="A113" s="651"/>
      <c r="B113" s="651"/>
      <c r="C113" s="651"/>
      <c r="D113" s="652" t="s">
        <v>277</v>
      </c>
      <c r="E113" s="650" t="s">
        <v>583</v>
      </c>
      <c r="F113" s="650"/>
      <c r="G113" s="650"/>
      <c r="H113" s="675" t="s">
        <v>584</v>
      </c>
      <c r="I113" s="617" t="s">
        <v>629</v>
      </c>
      <c r="J113" s="617"/>
      <c r="K113" s="617"/>
      <c r="L113" s="617"/>
      <c r="M113" s="617"/>
      <c r="N113" s="617"/>
      <c r="O113" s="617"/>
      <c r="P113" s="617"/>
      <c r="Q113" s="617"/>
    </row>
    <row r="114" customFormat="false" ht="15" hidden="false" customHeight="true" outlineLevel="0" collapsed="false">
      <c r="A114" s="651"/>
      <c r="B114" s="651"/>
      <c r="C114" s="651"/>
      <c r="D114" s="652"/>
      <c r="E114" s="650"/>
      <c r="F114" s="650"/>
      <c r="G114" s="650"/>
      <c r="H114" s="675"/>
      <c r="I114" s="617"/>
      <c r="J114" s="617"/>
      <c r="K114" s="617"/>
      <c r="L114" s="617"/>
      <c r="M114" s="617"/>
      <c r="N114" s="617"/>
      <c r="O114" s="617"/>
      <c r="P114" s="617"/>
      <c r="Q114" s="617"/>
    </row>
    <row r="115" s="654" customFormat="true" ht="13.5" hidden="false" customHeight="true" outlineLevel="0" collapsed="false"/>
    <row r="116" s="606" customFormat="true" ht="13.5" hidden="false" customHeight="true" outlineLevel="0" collapsed="false">
      <c r="A116" s="606" t="s">
        <v>557</v>
      </c>
    </row>
    <row r="117" s="606" customFormat="true" ht="13.5" hidden="false" customHeight="true" outlineLevel="0" collapsed="false">
      <c r="A117" s="607" t="n">
        <v>1</v>
      </c>
      <c r="B117" s="606" t="s">
        <v>620</v>
      </c>
    </row>
    <row r="118" s="606" customFormat="true" ht="13.5" hidden="false" customHeight="true" outlineLevel="0" collapsed="false">
      <c r="A118" s="607" t="n">
        <v>2</v>
      </c>
      <c r="B118" s="606" t="s">
        <v>621</v>
      </c>
    </row>
    <row r="119" s="654" customFormat="true" ht="13.5" hidden="false" customHeight="true" outlineLevel="0" collapsed="false"/>
    <row r="120" s="649" customFormat="true" ht="15" hidden="false" customHeight="true" outlineLevel="0" collapsed="false"/>
    <row r="121" s="649" customFormat="true" ht="15" hidden="false" customHeight="true" outlineLevel="0" collapsed="false"/>
    <row r="122" s="649" customFormat="true" ht="15" hidden="false" customHeight="true" outlineLevel="0" collapsed="false"/>
    <row r="123" s="649" customFormat="true" ht="15" hidden="false" customHeight="true" outlineLevel="0" collapsed="false"/>
    <row r="124" customFormat="false" ht="15" hidden="false" customHeight="true" outlineLevel="0" collapsed="false"/>
    <row r="125" customFormat="false" ht="15" hidden="false" customHeight="true" outlineLevel="0" collapsed="false"/>
    <row r="126" customFormat="false" ht="15" hidden="false" customHeight="true" outlineLevel="0" collapsed="false"/>
    <row r="127" customFormat="false" ht="15" hidden="false" customHeight="true" outlineLevel="0" collapsed="false"/>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row r="132" customFormat="false" ht="15" hidden="false" customHeight="true" outlineLevel="0" collapsed="false"/>
    <row r="133" customFormat="false" ht="15" hidden="false" customHeight="true" outlineLevel="0" collapsed="false"/>
    <row r="134" customFormat="false" ht="15" hidden="false" customHeight="true" outlineLevel="0" collapsed="false"/>
    <row r="135" customFormat="false" ht="15" hidden="false" customHeight="true" outlineLevel="0" collapsed="false"/>
    <row r="136" customFormat="false" ht="15" hidden="false" customHeight="true" outlineLevel="0" collapsed="false"/>
    <row r="137" customFormat="false" ht="15" hidden="false" customHeight="true" outlineLevel="0" collapsed="false"/>
    <row r="138" customFormat="false" ht="15" hidden="false" customHeight="true" outlineLevel="0" collapsed="false"/>
    <row r="139" customFormat="false" ht="15" hidden="false" customHeight="true" outlineLevel="0" collapsed="false"/>
    <row r="140" customFormat="false" ht="15" hidden="false" customHeight="true" outlineLevel="0" collapsed="false"/>
    <row r="141" customFormat="false" ht="15" hidden="false" customHeight="true" outlineLevel="0" collapsed="false"/>
    <row r="142" customFormat="false" ht="15" hidden="false" customHeight="true" outlineLevel="0" collapsed="false"/>
    <row r="143" customFormat="false" ht="15" hidden="false" customHeight="true" outlineLevel="0" collapsed="false"/>
    <row r="144" customFormat="false" ht="15" hidden="false" customHeight="true" outlineLevel="0" collapsed="false"/>
    <row r="145" customFormat="false" ht="15" hidden="false" customHeight="true" outlineLevel="0" collapsed="false"/>
    <row r="146" customFormat="false" ht="15" hidden="false" customHeight="true" outlineLevel="0" collapsed="false"/>
    <row r="147" customFormat="false" ht="15" hidden="false" customHeight="true" outlineLevel="0" collapsed="false"/>
    <row r="148" customFormat="false" ht="15" hidden="false" customHeight="true" outlineLevel="0" collapsed="false"/>
    <row r="149" customFormat="false" ht="15" hidden="false" customHeight="true" outlineLevel="0" collapsed="false"/>
    <row r="150" customFormat="false" ht="15" hidden="false" customHeight="true" outlineLevel="0" collapsed="false"/>
    <row r="151" customFormat="false" ht="15" hidden="false" customHeight="true" outlineLevel="0" collapsed="false"/>
    <row r="152" customFormat="false" ht="15" hidden="false" customHeight="true" outlineLevel="0" collapsed="false"/>
    <row r="153" customFormat="false" ht="15" hidden="false" customHeight="true" outlineLevel="0" collapsed="false"/>
    <row r="154" customFormat="false" ht="15" hidden="false" customHeight="true" outlineLevel="0" collapsed="false"/>
    <row r="155" customFormat="false" ht="15" hidden="false" customHeight="true" outlineLevel="0" collapsed="false"/>
    <row r="156" customFormat="false" ht="15" hidden="false" customHeight="true" outlineLevel="0" collapsed="false"/>
    <row r="157" customFormat="false" ht="15" hidden="false" customHeight="true" outlineLevel="0" collapsed="false"/>
  </sheetData>
  <mergeCells count="382">
    <mergeCell ref="A3:Q3"/>
    <mergeCell ref="A4:Q4"/>
    <mergeCell ref="A6:B6"/>
    <mergeCell ref="C6:G6"/>
    <mergeCell ref="I6:K6"/>
    <mergeCell ref="L6:Q6"/>
    <mergeCell ref="A9:Q9"/>
    <mergeCell ref="A10:B10"/>
    <mergeCell ref="N10:Q10"/>
    <mergeCell ref="A11:B11"/>
    <mergeCell ref="N11:Q11"/>
    <mergeCell ref="A13:Q13"/>
    <mergeCell ref="B14:D14"/>
    <mergeCell ref="E14:I14"/>
    <mergeCell ref="J14:L14"/>
    <mergeCell ref="M14:Q14"/>
    <mergeCell ref="A15:A22"/>
    <mergeCell ref="B15:D15"/>
    <mergeCell ref="E15:I15"/>
    <mergeCell ref="J15:L15"/>
    <mergeCell ref="M15:Q15"/>
    <mergeCell ref="B16:D16"/>
    <mergeCell ref="E16:I16"/>
    <mergeCell ref="J16:L16"/>
    <mergeCell ref="M16:Q16"/>
    <mergeCell ref="B17:D17"/>
    <mergeCell ref="E17:I17"/>
    <mergeCell ref="J17:L17"/>
    <mergeCell ref="M17:Q17"/>
    <mergeCell ref="B18:D18"/>
    <mergeCell ref="E18:I18"/>
    <mergeCell ref="J18:L18"/>
    <mergeCell ref="M18:Q18"/>
    <mergeCell ref="B19:D19"/>
    <mergeCell ref="E19:I19"/>
    <mergeCell ref="J19:L19"/>
    <mergeCell ref="M19:Q19"/>
    <mergeCell ref="B20:D20"/>
    <mergeCell ref="E20:I20"/>
    <mergeCell ref="J20:L20"/>
    <mergeCell ref="M20:Q20"/>
    <mergeCell ref="B21:D21"/>
    <mergeCell ref="E21:I21"/>
    <mergeCell ref="J21:L21"/>
    <mergeCell ref="M21:Q21"/>
    <mergeCell ref="B22:I22"/>
    <mergeCell ref="J22:O22"/>
    <mergeCell ref="P22:Q22"/>
    <mergeCell ref="A23:A30"/>
    <mergeCell ref="B23:D23"/>
    <mergeCell ref="E23:I23"/>
    <mergeCell ref="J23:L23"/>
    <mergeCell ref="M23:Q23"/>
    <mergeCell ref="B24:D24"/>
    <mergeCell ref="E24:I24"/>
    <mergeCell ref="J24:L24"/>
    <mergeCell ref="M24:Q24"/>
    <mergeCell ref="B25:D25"/>
    <mergeCell ref="E25:I25"/>
    <mergeCell ref="J25:L25"/>
    <mergeCell ref="M25:Q25"/>
    <mergeCell ref="B26:D26"/>
    <mergeCell ref="E26:I26"/>
    <mergeCell ref="J26:L26"/>
    <mergeCell ref="M26:Q26"/>
    <mergeCell ref="B27:D27"/>
    <mergeCell ref="E27:I27"/>
    <mergeCell ref="J27:L27"/>
    <mergeCell ref="M27:Q27"/>
    <mergeCell ref="B28:D28"/>
    <mergeCell ref="E28:I28"/>
    <mergeCell ref="J28:L28"/>
    <mergeCell ref="M28:Q28"/>
    <mergeCell ref="B29:D29"/>
    <mergeCell ref="E29:I29"/>
    <mergeCell ref="J29:L29"/>
    <mergeCell ref="M29:Q29"/>
    <mergeCell ref="B30:I30"/>
    <mergeCell ref="J30:O30"/>
    <mergeCell ref="P30:Q30"/>
    <mergeCell ref="A31:A38"/>
    <mergeCell ref="B31:D31"/>
    <mergeCell ref="E31:I31"/>
    <mergeCell ref="J31:L31"/>
    <mergeCell ref="M31:Q31"/>
    <mergeCell ref="B32:D32"/>
    <mergeCell ref="E32:I32"/>
    <mergeCell ref="J32:L32"/>
    <mergeCell ref="M32:Q32"/>
    <mergeCell ref="B33:D33"/>
    <mergeCell ref="E33:I33"/>
    <mergeCell ref="J33:L33"/>
    <mergeCell ref="M33:Q33"/>
    <mergeCell ref="B34:D34"/>
    <mergeCell ref="E34:I34"/>
    <mergeCell ref="J34:L34"/>
    <mergeCell ref="M34:Q34"/>
    <mergeCell ref="B35:D35"/>
    <mergeCell ref="E35:I35"/>
    <mergeCell ref="J35:L35"/>
    <mergeCell ref="M35:Q35"/>
    <mergeCell ref="B36:D36"/>
    <mergeCell ref="E36:I36"/>
    <mergeCell ref="J36:L36"/>
    <mergeCell ref="M36:Q36"/>
    <mergeCell ref="B37:D37"/>
    <mergeCell ref="E37:I37"/>
    <mergeCell ref="J37:L37"/>
    <mergeCell ref="M37:Q37"/>
    <mergeCell ref="B38:I38"/>
    <mergeCell ref="J38:O38"/>
    <mergeCell ref="P38:Q38"/>
    <mergeCell ref="A39:A46"/>
    <mergeCell ref="B39:D39"/>
    <mergeCell ref="E39:I39"/>
    <mergeCell ref="J39:L39"/>
    <mergeCell ref="M39:Q39"/>
    <mergeCell ref="B40:D40"/>
    <mergeCell ref="E40:I40"/>
    <mergeCell ref="J40:L40"/>
    <mergeCell ref="M40:Q40"/>
    <mergeCell ref="B41:D41"/>
    <mergeCell ref="E41:I41"/>
    <mergeCell ref="J41:L41"/>
    <mergeCell ref="M41:Q41"/>
    <mergeCell ref="B42:D42"/>
    <mergeCell ref="E42:I42"/>
    <mergeCell ref="J42:L42"/>
    <mergeCell ref="M42:Q42"/>
    <mergeCell ref="B43:D43"/>
    <mergeCell ref="E43:I43"/>
    <mergeCell ref="J43:L43"/>
    <mergeCell ref="M43:Q43"/>
    <mergeCell ref="B44:D44"/>
    <mergeCell ref="E44:I44"/>
    <mergeCell ref="J44:L44"/>
    <mergeCell ref="M44:Q44"/>
    <mergeCell ref="B45:D45"/>
    <mergeCell ref="E45:I45"/>
    <mergeCell ref="J45:L45"/>
    <mergeCell ref="M45:Q45"/>
    <mergeCell ref="B46:I46"/>
    <mergeCell ref="J46:O46"/>
    <mergeCell ref="P46:Q46"/>
    <mergeCell ref="A47:A54"/>
    <mergeCell ref="B47:D47"/>
    <mergeCell ref="E47:I47"/>
    <mergeCell ref="J47:L47"/>
    <mergeCell ref="M47:Q47"/>
    <mergeCell ref="B48:D48"/>
    <mergeCell ref="E48:I48"/>
    <mergeCell ref="J48:L48"/>
    <mergeCell ref="M48:Q48"/>
    <mergeCell ref="B49:D49"/>
    <mergeCell ref="E49:I49"/>
    <mergeCell ref="J49:L49"/>
    <mergeCell ref="M49:Q49"/>
    <mergeCell ref="B50:D50"/>
    <mergeCell ref="E50:I50"/>
    <mergeCell ref="J50:L50"/>
    <mergeCell ref="M50:Q50"/>
    <mergeCell ref="B51:D51"/>
    <mergeCell ref="E51:I51"/>
    <mergeCell ref="J51:L51"/>
    <mergeCell ref="M51:Q51"/>
    <mergeCell ref="B52:D52"/>
    <mergeCell ref="E52:I52"/>
    <mergeCell ref="J52:L52"/>
    <mergeCell ref="M52:Q52"/>
    <mergeCell ref="B53:D53"/>
    <mergeCell ref="E53:I53"/>
    <mergeCell ref="J53:L53"/>
    <mergeCell ref="M53:Q53"/>
    <mergeCell ref="B54:I54"/>
    <mergeCell ref="J54:O54"/>
    <mergeCell ref="P54:Q54"/>
    <mergeCell ref="A55:A62"/>
    <mergeCell ref="B55:D55"/>
    <mergeCell ref="E55:I55"/>
    <mergeCell ref="J55:L55"/>
    <mergeCell ref="M55:Q55"/>
    <mergeCell ref="B56:D56"/>
    <mergeCell ref="E56:I56"/>
    <mergeCell ref="J56:L56"/>
    <mergeCell ref="M56:Q56"/>
    <mergeCell ref="B57:D57"/>
    <mergeCell ref="E57:I57"/>
    <mergeCell ref="J57:L57"/>
    <mergeCell ref="M57:Q57"/>
    <mergeCell ref="B58:D58"/>
    <mergeCell ref="E58:I58"/>
    <mergeCell ref="J58:L58"/>
    <mergeCell ref="M58:Q58"/>
    <mergeCell ref="B59:D59"/>
    <mergeCell ref="E59:I59"/>
    <mergeCell ref="J59:L59"/>
    <mergeCell ref="M59:Q59"/>
    <mergeCell ref="B60:D60"/>
    <mergeCell ref="E60:I60"/>
    <mergeCell ref="J60:L60"/>
    <mergeCell ref="M60:Q60"/>
    <mergeCell ref="B61:D61"/>
    <mergeCell ref="E61:I61"/>
    <mergeCell ref="J61:L61"/>
    <mergeCell ref="M61:Q61"/>
    <mergeCell ref="B62:I62"/>
    <mergeCell ref="J62:O62"/>
    <mergeCell ref="P62:Q62"/>
    <mergeCell ref="B64:D64"/>
    <mergeCell ref="E64:I64"/>
    <mergeCell ref="J64:L64"/>
    <mergeCell ref="M64:Q64"/>
    <mergeCell ref="A65:A72"/>
    <mergeCell ref="B65:D65"/>
    <mergeCell ref="E65:I65"/>
    <mergeCell ref="J65:L65"/>
    <mergeCell ref="M65:Q65"/>
    <mergeCell ref="B66:D66"/>
    <mergeCell ref="E66:I66"/>
    <mergeCell ref="J66:L66"/>
    <mergeCell ref="M66:Q66"/>
    <mergeCell ref="B67:D67"/>
    <mergeCell ref="E67:I67"/>
    <mergeCell ref="J67:L67"/>
    <mergeCell ref="M67:Q67"/>
    <mergeCell ref="B68:D68"/>
    <mergeCell ref="E68:I68"/>
    <mergeCell ref="J68:L68"/>
    <mergeCell ref="M68:Q68"/>
    <mergeCell ref="B69:D69"/>
    <mergeCell ref="E69:I69"/>
    <mergeCell ref="J69:L69"/>
    <mergeCell ref="M69:Q69"/>
    <mergeCell ref="B70:D70"/>
    <mergeCell ref="E70:I70"/>
    <mergeCell ref="J70:L70"/>
    <mergeCell ref="M70:Q70"/>
    <mergeCell ref="B71:D71"/>
    <mergeCell ref="E71:I71"/>
    <mergeCell ref="J71:L71"/>
    <mergeCell ref="M71:Q71"/>
    <mergeCell ref="B72:I72"/>
    <mergeCell ref="J72:O72"/>
    <mergeCell ref="P72:Q72"/>
    <mergeCell ref="A73:A80"/>
    <mergeCell ref="B73:D73"/>
    <mergeCell ref="E73:I73"/>
    <mergeCell ref="J73:L73"/>
    <mergeCell ref="M73:Q73"/>
    <mergeCell ref="B74:D74"/>
    <mergeCell ref="E74:I74"/>
    <mergeCell ref="J74:L74"/>
    <mergeCell ref="M74:Q74"/>
    <mergeCell ref="B75:D75"/>
    <mergeCell ref="E75:I75"/>
    <mergeCell ref="J75:L75"/>
    <mergeCell ref="M75:Q75"/>
    <mergeCell ref="B76:D76"/>
    <mergeCell ref="E76:I76"/>
    <mergeCell ref="J76:L76"/>
    <mergeCell ref="M76:Q76"/>
    <mergeCell ref="B77:D77"/>
    <mergeCell ref="E77:I77"/>
    <mergeCell ref="J77:L77"/>
    <mergeCell ref="M77:Q77"/>
    <mergeCell ref="B78:D78"/>
    <mergeCell ref="E78:I78"/>
    <mergeCell ref="J78:L78"/>
    <mergeCell ref="M78:Q78"/>
    <mergeCell ref="B79:D79"/>
    <mergeCell ref="E79:I79"/>
    <mergeCell ref="J79:L79"/>
    <mergeCell ref="M79:Q79"/>
    <mergeCell ref="B80:I80"/>
    <mergeCell ref="J80:O80"/>
    <mergeCell ref="P80:Q80"/>
    <mergeCell ref="A81:A88"/>
    <mergeCell ref="B81:D81"/>
    <mergeCell ref="E81:I81"/>
    <mergeCell ref="J81:L81"/>
    <mergeCell ref="M81:Q81"/>
    <mergeCell ref="B82:D82"/>
    <mergeCell ref="E82:I82"/>
    <mergeCell ref="J82:L82"/>
    <mergeCell ref="M82:Q82"/>
    <mergeCell ref="B83:D83"/>
    <mergeCell ref="E83:I83"/>
    <mergeCell ref="J83:L83"/>
    <mergeCell ref="M83:Q83"/>
    <mergeCell ref="B84:D84"/>
    <mergeCell ref="E84:I84"/>
    <mergeCell ref="J84:L84"/>
    <mergeCell ref="M84:Q84"/>
    <mergeCell ref="B85:D85"/>
    <mergeCell ref="E85:I85"/>
    <mergeCell ref="J85:L85"/>
    <mergeCell ref="M85:Q85"/>
    <mergeCell ref="B86:D86"/>
    <mergeCell ref="E86:I86"/>
    <mergeCell ref="J86:L86"/>
    <mergeCell ref="M86:Q86"/>
    <mergeCell ref="B87:D87"/>
    <mergeCell ref="E87:I87"/>
    <mergeCell ref="J87:L87"/>
    <mergeCell ref="M87:Q87"/>
    <mergeCell ref="B88:I88"/>
    <mergeCell ref="J88:O88"/>
    <mergeCell ref="P88:Q88"/>
    <mergeCell ref="A89:A96"/>
    <mergeCell ref="B89:D89"/>
    <mergeCell ref="E89:I89"/>
    <mergeCell ref="J89:L89"/>
    <mergeCell ref="M89:Q89"/>
    <mergeCell ref="B90:D90"/>
    <mergeCell ref="E90:I90"/>
    <mergeCell ref="J90:L90"/>
    <mergeCell ref="M90:Q90"/>
    <mergeCell ref="B91:D91"/>
    <mergeCell ref="E91:I91"/>
    <mergeCell ref="J91:L91"/>
    <mergeCell ref="M91:Q91"/>
    <mergeCell ref="B92:D92"/>
    <mergeCell ref="E92:I92"/>
    <mergeCell ref="J92:L92"/>
    <mergeCell ref="M92:Q92"/>
    <mergeCell ref="B93:D93"/>
    <mergeCell ref="E93:I93"/>
    <mergeCell ref="J93:L93"/>
    <mergeCell ref="M93:Q93"/>
    <mergeCell ref="B94:D94"/>
    <mergeCell ref="E94:I94"/>
    <mergeCell ref="J94:L94"/>
    <mergeCell ref="M94:Q94"/>
    <mergeCell ref="B95:D95"/>
    <mergeCell ref="E95:I95"/>
    <mergeCell ref="J95:L95"/>
    <mergeCell ref="M95:Q95"/>
    <mergeCell ref="B96:I96"/>
    <mergeCell ref="J96:O96"/>
    <mergeCell ref="P96:Q96"/>
    <mergeCell ref="A97:A104"/>
    <mergeCell ref="B97:D97"/>
    <mergeCell ref="E97:I97"/>
    <mergeCell ref="J97:L97"/>
    <mergeCell ref="M97:Q97"/>
    <mergeCell ref="B98:D98"/>
    <mergeCell ref="E98:I98"/>
    <mergeCell ref="J98:L98"/>
    <mergeCell ref="M98:Q98"/>
    <mergeCell ref="B99:D99"/>
    <mergeCell ref="E99:I99"/>
    <mergeCell ref="J99:L99"/>
    <mergeCell ref="M99:Q99"/>
    <mergeCell ref="B100:D100"/>
    <mergeCell ref="E100:I100"/>
    <mergeCell ref="J100:L100"/>
    <mergeCell ref="M100:Q100"/>
    <mergeCell ref="B101:D101"/>
    <mergeCell ref="E101:I101"/>
    <mergeCell ref="J101:L101"/>
    <mergeCell ref="M101:Q101"/>
    <mergeCell ref="B102:D102"/>
    <mergeCell ref="E102:I102"/>
    <mergeCell ref="J102:L102"/>
    <mergeCell ref="M102:Q102"/>
    <mergeCell ref="B103:D103"/>
    <mergeCell ref="E103:I103"/>
    <mergeCell ref="J103:L103"/>
    <mergeCell ref="M103:Q103"/>
    <mergeCell ref="B104:I104"/>
    <mergeCell ref="J104:O104"/>
    <mergeCell ref="P104:Q104"/>
    <mergeCell ref="F105:O106"/>
    <mergeCell ref="P105:Q106"/>
    <mergeCell ref="B107:Q107"/>
    <mergeCell ref="B108:Q108"/>
    <mergeCell ref="A111:D112"/>
    <mergeCell ref="A113:C114"/>
    <mergeCell ref="D113:D114"/>
    <mergeCell ref="E113:G114"/>
    <mergeCell ref="H113:H114"/>
    <mergeCell ref="I113:Q114"/>
  </mergeCells>
  <printOptions headings="false" gridLines="false" gridLinesSet="true" horizontalCentered="true" verticalCentered="false"/>
  <pageMargins left="0.39375" right="0.39375" top="0.590972222222222" bottom="0.39375" header="0.275694444444444" footer="0.433333333333333"/>
  <pageSetup paperSize="9" scale="95" fitToWidth="1" fitToHeight="1" pageOrder="downThenOver" orientation="portrait" blackAndWhite="false" draft="false" cellComments="none" horizontalDpi="300" verticalDpi="300" copies="1"/>
  <headerFooter differentFirst="false" differentOddEven="false">
    <oddHeader>&amp;R&amp;A</oddHeader>
    <oddFooter>&amp;C&amp;P ページ</oddFooter>
  </headerFooter>
  <rowBreaks count="1" manualBreakCount="1">
    <brk id="62"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33984375" defaultRowHeight="12.75" customHeight="false" zeroHeight="false" outlineLevelRow="0" outlineLevelCol="0"/>
  <cols>
    <col collapsed="false" customWidth="true" hidden="false" outlineLevel="0" max="14" min="1" style="676" width="5.78"/>
    <col collapsed="false" customWidth="true" hidden="false" outlineLevel="0" max="15" min="15" style="676" width="9.66"/>
    <col collapsed="false" customWidth="true" hidden="false" outlineLevel="0" max="16" min="16" style="676" width="1.66"/>
    <col collapsed="false" customWidth="false" hidden="false" outlineLevel="0" max="16384" min="17" style="676" width="9.34"/>
  </cols>
  <sheetData>
    <row r="1" customFormat="false" ht="15" hidden="false" customHeight="true" outlineLevel="0" collapsed="false">
      <c r="O1" s="677"/>
      <c r="P1" s="678"/>
      <c r="Q1" s="678"/>
      <c r="R1" s="678"/>
      <c r="S1" s="678"/>
      <c r="T1" s="678"/>
    </row>
    <row r="2" customFormat="false" ht="9" hidden="false" customHeight="true" outlineLevel="0" collapsed="false">
      <c r="P2" s="678"/>
      <c r="Q2" s="678"/>
      <c r="R2" s="678"/>
      <c r="S2" s="678"/>
      <c r="T2" s="678"/>
    </row>
    <row r="3" customFormat="false" ht="17.35" hidden="false" customHeight="false" outlineLevel="0" collapsed="false">
      <c r="A3" s="679" t="s">
        <v>649</v>
      </c>
      <c r="B3" s="679"/>
      <c r="C3" s="679"/>
      <c r="D3" s="679"/>
      <c r="E3" s="679"/>
      <c r="F3" s="679"/>
      <c r="G3" s="679"/>
      <c r="H3" s="679"/>
      <c r="I3" s="679"/>
      <c r="J3" s="679"/>
      <c r="K3" s="679"/>
      <c r="L3" s="679"/>
      <c r="M3" s="679"/>
      <c r="N3" s="679"/>
      <c r="O3" s="679"/>
      <c r="P3" s="680"/>
    </row>
    <row r="4" customFormat="false" ht="17.35" hidden="false" customHeight="false" outlineLevel="0" collapsed="false">
      <c r="A4" s="536" t="s">
        <v>564</v>
      </c>
      <c r="B4" s="536"/>
      <c r="C4" s="536"/>
      <c r="D4" s="536"/>
      <c r="E4" s="536"/>
      <c r="F4" s="536"/>
      <c r="G4" s="536"/>
      <c r="H4" s="536"/>
      <c r="I4" s="536"/>
      <c r="J4" s="536"/>
      <c r="K4" s="536"/>
      <c r="L4" s="536"/>
      <c r="M4" s="536"/>
      <c r="N4" s="536"/>
      <c r="O4" s="536"/>
      <c r="P4" s="680"/>
    </row>
    <row r="5" customFormat="false" ht="7.5" hidden="false" customHeight="true" outlineLevel="0" collapsed="false">
      <c r="P5" s="681"/>
    </row>
    <row r="6" customFormat="false" ht="19.5" hidden="false" customHeight="true" outlineLevel="0" collapsed="false">
      <c r="A6" s="682" t="s">
        <v>273</v>
      </c>
      <c r="B6" s="682"/>
      <c r="C6" s="683"/>
      <c r="D6" s="683"/>
      <c r="E6" s="683"/>
      <c r="F6" s="683"/>
      <c r="G6" s="683"/>
      <c r="H6" s="681"/>
      <c r="I6" s="682" t="s">
        <v>288</v>
      </c>
      <c r="J6" s="682"/>
      <c r="K6" s="682"/>
      <c r="L6" s="683"/>
      <c r="M6" s="683"/>
      <c r="N6" s="683"/>
      <c r="O6" s="683"/>
      <c r="P6" s="681"/>
    </row>
    <row r="7" customFormat="false" ht="7.5" hidden="false" customHeight="true" outlineLevel="0" collapsed="false">
      <c r="A7" s="681"/>
      <c r="B7" s="681"/>
      <c r="C7" s="681"/>
      <c r="D7" s="681"/>
      <c r="E7" s="681"/>
      <c r="F7" s="681"/>
      <c r="G7" s="681"/>
      <c r="H7" s="681"/>
      <c r="I7" s="681"/>
      <c r="J7" s="681"/>
      <c r="K7" s="681"/>
      <c r="L7" s="681"/>
      <c r="M7" s="681"/>
      <c r="N7" s="681"/>
      <c r="O7" s="681"/>
      <c r="P7" s="681"/>
    </row>
    <row r="8" s="515" customFormat="true" ht="15" hidden="false" customHeight="true" outlineLevel="0" collapsed="false">
      <c r="A8" s="540" t="s">
        <v>565</v>
      </c>
      <c r="B8" s="540"/>
      <c r="C8" s="540"/>
      <c r="D8" s="540"/>
      <c r="E8" s="540"/>
      <c r="F8" s="540"/>
      <c r="G8" s="540"/>
      <c r="H8" s="540"/>
      <c r="I8" s="540"/>
      <c r="J8" s="540"/>
      <c r="K8" s="540"/>
      <c r="L8" s="540"/>
      <c r="M8" s="540"/>
      <c r="N8" s="540"/>
    </row>
    <row r="9" s="515" customFormat="true" ht="22.5" hidden="false" customHeight="true" outlineLevel="0" collapsed="false">
      <c r="A9" s="541" t="s">
        <v>566</v>
      </c>
      <c r="B9" s="541"/>
      <c r="C9" s="541"/>
      <c r="D9" s="542"/>
      <c r="E9" s="542"/>
      <c r="F9" s="543" t="s">
        <v>65</v>
      </c>
      <c r="G9" s="544"/>
      <c r="H9" s="544"/>
      <c r="I9" s="543" t="s">
        <v>65</v>
      </c>
      <c r="J9" s="544"/>
      <c r="K9" s="544"/>
      <c r="L9" s="545" t="s">
        <v>65</v>
      </c>
      <c r="M9" s="546" t="s">
        <v>567</v>
      </c>
      <c r="N9" s="546"/>
    </row>
    <row r="10" s="515" customFormat="true" ht="22.5" hidden="false" customHeight="true" outlineLevel="0" collapsed="false">
      <c r="A10" s="547" t="s">
        <v>568</v>
      </c>
      <c r="B10" s="547"/>
      <c r="C10" s="547"/>
      <c r="D10" s="548"/>
      <c r="E10" s="548"/>
      <c r="F10" s="548"/>
      <c r="G10" s="549"/>
      <c r="H10" s="549"/>
      <c r="I10" s="549"/>
      <c r="J10" s="550"/>
      <c r="K10" s="550"/>
      <c r="L10" s="550"/>
      <c r="M10" s="547"/>
      <c r="N10" s="547"/>
    </row>
    <row r="11" customFormat="false" ht="7.5" hidden="false" customHeight="true" outlineLevel="0" collapsed="false"/>
    <row r="12" customFormat="false" ht="15" hidden="false" customHeight="true" outlineLevel="0" collapsed="false">
      <c r="A12" s="684" t="s">
        <v>650</v>
      </c>
      <c r="B12" s="684"/>
      <c r="C12" s="684"/>
      <c r="D12" s="684"/>
      <c r="E12" s="684"/>
      <c r="F12" s="684"/>
      <c r="G12" s="684"/>
      <c r="H12" s="684"/>
      <c r="I12" s="684"/>
      <c r="J12" s="684"/>
      <c r="K12" s="684"/>
      <c r="L12" s="684"/>
      <c r="M12" s="684"/>
      <c r="N12" s="684"/>
      <c r="O12" s="684"/>
    </row>
    <row r="13" customFormat="false" ht="15" hidden="false" customHeight="true" outlineLevel="0" collapsed="false">
      <c r="A13" s="685" t="s">
        <v>566</v>
      </c>
      <c r="B13" s="686" t="s">
        <v>572</v>
      </c>
      <c r="C13" s="686"/>
      <c r="D13" s="686"/>
      <c r="E13" s="686" t="s">
        <v>573</v>
      </c>
      <c r="F13" s="686"/>
      <c r="G13" s="686"/>
      <c r="H13" s="686"/>
      <c r="I13" s="687" t="s">
        <v>651</v>
      </c>
      <c r="J13" s="687"/>
      <c r="K13" s="687"/>
      <c r="L13" s="687"/>
      <c r="M13" s="687"/>
      <c r="N13" s="688" t="s">
        <v>652</v>
      </c>
      <c r="O13" s="688"/>
    </row>
    <row r="14" customFormat="false" ht="14.25" hidden="false" customHeight="true" outlineLevel="0" collapsed="false">
      <c r="A14" s="689"/>
      <c r="B14" s="690"/>
      <c r="C14" s="690"/>
      <c r="D14" s="690"/>
      <c r="E14" s="690"/>
      <c r="F14" s="690"/>
      <c r="G14" s="690"/>
      <c r="H14" s="690"/>
      <c r="I14" s="691"/>
      <c r="J14" s="691"/>
      <c r="K14" s="692" t="s">
        <v>361</v>
      </c>
      <c r="L14" s="692"/>
      <c r="M14" s="692"/>
      <c r="N14" s="693"/>
      <c r="O14" s="693"/>
    </row>
    <row r="15" customFormat="false" ht="14.25" hidden="false" customHeight="true" outlineLevel="0" collapsed="false">
      <c r="A15" s="694"/>
      <c r="B15" s="683"/>
      <c r="C15" s="683"/>
      <c r="D15" s="683"/>
      <c r="E15" s="683"/>
      <c r="F15" s="683"/>
      <c r="G15" s="683"/>
      <c r="H15" s="683"/>
      <c r="I15" s="695"/>
      <c r="J15" s="695"/>
      <c r="K15" s="696" t="s">
        <v>361</v>
      </c>
      <c r="L15" s="696"/>
      <c r="M15" s="696"/>
      <c r="N15" s="697"/>
      <c r="O15" s="697"/>
    </row>
    <row r="16" customFormat="false" ht="14.25" hidden="false" customHeight="true" outlineLevel="0" collapsed="false">
      <c r="A16" s="694"/>
      <c r="B16" s="683"/>
      <c r="C16" s="683"/>
      <c r="D16" s="683"/>
      <c r="E16" s="683"/>
      <c r="F16" s="683"/>
      <c r="G16" s="683"/>
      <c r="H16" s="683"/>
      <c r="I16" s="695"/>
      <c r="J16" s="695"/>
      <c r="K16" s="696" t="s">
        <v>361</v>
      </c>
      <c r="L16" s="696"/>
      <c r="M16" s="696"/>
      <c r="N16" s="697"/>
      <c r="O16" s="697"/>
    </row>
    <row r="17" customFormat="false" ht="14.25" hidden="false" customHeight="true" outlineLevel="0" collapsed="false">
      <c r="A17" s="694"/>
      <c r="B17" s="683"/>
      <c r="C17" s="683"/>
      <c r="D17" s="683"/>
      <c r="E17" s="683"/>
      <c r="F17" s="683"/>
      <c r="G17" s="683"/>
      <c r="H17" s="683"/>
      <c r="I17" s="695"/>
      <c r="J17" s="695"/>
      <c r="K17" s="696" t="s">
        <v>361</v>
      </c>
      <c r="L17" s="696"/>
      <c r="M17" s="696"/>
      <c r="N17" s="697"/>
      <c r="O17" s="697"/>
    </row>
    <row r="18" customFormat="false" ht="14.25" hidden="false" customHeight="true" outlineLevel="0" collapsed="false">
      <c r="A18" s="698"/>
      <c r="B18" s="683"/>
      <c r="C18" s="683"/>
      <c r="D18" s="683"/>
      <c r="E18" s="683"/>
      <c r="F18" s="683"/>
      <c r="G18" s="683"/>
      <c r="H18" s="683"/>
      <c r="I18" s="695"/>
      <c r="J18" s="695"/>
      <c r="K18" s="696" t="s">
        <v>361</v>
      </c>
      <c r="L18" s="696"/>
      <c r="M18" s="696"/>
      <c r="N18" s="697"/>
      <c r="O18" s="697"/>
    </row>
    <row r="19" customFormat="false" ht="14.25" hidden="false" customHeight="true" outlineLevel="0" collapsed="false">
      <c r="A19" s="698"/>
      <c r="B19" s="683"/>
      <c r="C19" s="683"/>
      <c r="D19" s="683"/>
      <c r="E19" s="683"/>
      <c r="F19" s="683"/>
      <c r="G19" s="683"/>
      <c r="H19" s="683"/>
      <c r="I19" s="695"/>
      <c r="J19" s="695"/>
      <c r="K19" s="696" t="s">
        <v>361</v>
      </c>
      <c r="L19" s="696"/>
      <c r="M19" s="696"/>
      <c r="N19" s="697"/>
      <c r="O19" s="697"/>
    </row>
    <row r="20" customFormat="false" ht="14.25" hidden="false" customHeight="true" outlineLevel="0" collapsed="false">
      <c r="A20" s="698"/>
      <c r="B20" s="683"/>
      <c r="C20" s="683"/>
      <c r="D20" s="683"/>
      <c r="E20" s="683"/>
      <c r="F20" s="683"/>
      <c r="G20" s="683"/>
      <c r="H20" s="683"/>
      <c r="I20" s="695"/>
      <c r="J20" s="695"/>
      <c r="K20" s="696" t="s">
        <v>361</v>
      </c>
      <c r="L20" s="696"/>
      <c r="M20" s="696"/>
      <c r="N20" s="697"/>
      <c r="O20" s="697"/>
    </row>
    <row r="21" customFormat="false" ht="14.25" hidden="false" customHeight="true" outlineLevel="0" collapsed="false">
      <c r="A21" s="699" t="s">
        <v>65</v>
      </c>
      <c r="B21" s="683"/>
      <c r="C21" s="683"/>
      <c r="D21" s="683"/>
      <c r="E21" s="683"/>
      <c r="F21" s="683"/>
      <c r="G21" s="683"/>
      <c r="H21" s="683"/>
      <c r="I21" s="695"/>
      <c r="J21" s="695"/>
      <c r="K21" s="696" t="s">
        <v>361</v>
      </c>
      <c r="L21" s="696"/>
      <c r="M21" s="696"/>
      <c r="N21" s="697"/>
      <c r="O21" s="697"/>
    </row>
    <row r="22" customFormat="false" ht="14.25" hidden="false" customHeight="true" outlineLevel="0" collapsed="false">
      <c r="A22" s="694"/>
      <c r="B22" s="683"/>
      <c r="C22" s="683"/>
      <c r="D22" s="683"/>
      <c r="E22" s="683"/>
      <c r="F22" s="683"/>
      <c r="G22" s="683"/>
      <c r="H22" s="683"/>
      <c r="I22" s="695"/>
      <c r="J22" s="695"/>
      <c r="K22" s="696" t="s">
        <v>361</v>
      </c>
      <c r="L22" s="696"/>
      <c r="M22" s="696"/>
      <c r="N22" s="697"/>
      <c r="O22" s="697"/>
    </row>
    <row r="23" customFormat="false" ht="14.25" hidden="false" customHeight="true" outlineLevel="0" collapsed="false">
      <c r="A23" s="694"/>
      <c r="B23" s="700"/>
      <c r="C23" s="700"/>
      <c r="D23" s="700"/>
      <c r="E23" s="700"/>
      <c r="F23" s="700"/>
      <c r="G23" s="700"/>
      <c r="H23" s="700"/>
      <c r="I23" s="695"/>
      <c r="J23" s="695"/>
      <c r="K23" s="696" t="s">
        <v>361</v>
      </c>
      <c r="L23" s="696"/>
      <c r="M23" s="696"/>
      <c r="N23" s="697"/>
      <c r="O23" s="697"/>
    </row>
    <row r="24" customFormat="false" ht="15" hidden="false" customHeight="true" outlineLevel="0" collapsed="false">
      <c r="A24" s="701"/>
      <c r="B24" s="702"/>
      <c r="C24" s="702"/>
      <c r="D24" s="702"/>
      <c r="E24" s="702"/>
      <c r="F24" s="702"/>
      <c r="G24" s="702"/>
      <c r="H24" s="702"/>
      <c r="I24" s="602" t="s">
        <v>575</v>
      </c>
      <c r="J24" s="602"/>
      <c r="K24" s="602"/>
      <c r="L24" s="602"/>
      <c r="M24" s="602"/>
      <c r="N24" s="703"/>
      <c r="O24" s="703"/>
    </row>
    <row r="25" customFormat="false" ht="14.25" hidden="false" customHeight="true" outlineLevel="0" collapsed="false">
      <c r="A25" s="689"/>
      <c r="B25" s="690"/>
      <c r="C25" s="690"/>
      <c r="D25" s="690"/>
      <c r="E25" s="690"/>
      <c r="F25" s="690"/>
      <c r="G25" s="690"/>
      <c r="H25" s="690"/>
      <c r="I25" s="691"/>
      <c r="J25" s="691"/>
      <c r="K25" s="692" t="s">
        <v>361</v>
      </c>
      <c r="L25" s="692"/>
      <c r="M25" s="692"/>
      <c r="N25" s="693"/>
      <c r="O25" s="693"/>
    </row>
    <row r="26" customFormat="false" ht="14.25" hidden="false" customHeight="true" outlineLevel="0" collapsed="false">
      <c r="A26" s="694"/>
      <c r="B26" s="683"/>
      <c r="C26" s="683"/>
      <c r="D26" s="683"/>
      <c r="E26" s="683"/>
      <c r="F26" s="683"/>
      <c r="G26" s="683"/>
      <c r="H26" s="683"/>
      <c r="I26" s="695"/>
      <c r="J26" s="695"/>
      <c r="K26" s="696" t="s">
        <v>361</v>
      </c>
      <c r="L26" s="696"/>
      <c r="M26" s="696"/>
      <c r="N26" s="697"/>
      <c r="O26" s="697"/>
    </row>
    <row r="27" customFormat="false" ht="14.25" hidden="false" customHeight="true" outlineLevel="0" collapsed="false">
      <c r="A27" s="694"/>
      <c r="B27" s="683"/>
      <c r="C27" s="683"/>
      <c r="D27" s="683"/>
      <c r="E27" s="683"/>
      <c r="F27" s="683"/>
      <c r="G27" s="683"/>
      <c r="H27" s="683"/>
      <c r="I27" s="695"/>
      <c r="J27" s="695"/>
      <c r="K27" s="696" t="s">
        <v>361</v>
      </c>
      <c r="L27" s="696"/>
      <c r="M27" s="696"/>
      <c r="N27" s="697"/>
      <c r="O27" s="697"/>
    </row>
    <row r="28" customFormat="false" ht="14.25" hidden="false" customHeight="true" outlineLevel="0" collapsed="false">
      <c r="A28" s="694"/>
      <c r="B28" s="683"/>
      <c r="C28" s="683"/>
      <c r="D28" s="683"/>
      <c r="E28" s="683"/>
      <c r="F28" s="683"/>
      <c r="G28" s="683"/>
      <c r="H28" s="683"/>
      <c r="I28" s="695"/>
      <c r="J28" s="695"/>
      <c r="K28" s="696" t="s">
        <v>361</v>
      </c>
      <c r="L28" s="696"/>
      <c r="M28" s="696"/>
      <c r="N28" s="697"/>
      <c r="O28" s="697"/>
    </row>
    <row r="29" customFormat="false" ht="14.25" hidden="false" customHeight="true" outlineLevel="0" collapsed="false">
      <c r="A29" s="698"/>
      <c r="B29" s="683"/>
      <c r="C29" s="683"/>
      <c r="D29" s="683"/>
      <c r="E29" s="683"/>
      <c r="F29" s="683"/>
      <c r="G29" s="683"/>
      <c r="H29" s="683"/>
      <c r="I29" s="695"/>
      <c r="J29" s="695"/>
      <c r="K29" s="696" t="s">
        <v>361</v>
      </c>
      <c r="L29" s="696"/>
      <c r="M29" s="696"/>
      <c r="N29" s="697"/>
      <c r="O29" s="697"/>
    </row>
    <row r="30" customFormat="false" ht="14.25" hidden="false" customHeight="true" outlineLevel="0" collapsed="false">
      <c r="A30" s="698"/>
      <c r="B30" s="683"/>
      <c r="C30" s="683"/>
      <c r="D30" s="683"/>
      <c r="E30" s="683"/>
      <c r="F30" s="683"/>
      <c r="G30" s="683"/>
      <c r="H30" s="683"/>
      <c r="I30" s="695"/>
      <c r="J30" s="695"/>
      <c r="K30" s="696" t="s">
        <v>361</v>
      </c>
      <c r="L30" s="696"/>
      <c r="M30" s="696"/>
      <c r="N30" s="697"/>
      <c r="O30" s="697"/>
    </row>
    <row r="31" customFormat="false" ht="14.25" hidden="false" customHeight="true" outlineLevel="0" collapsed="false">
      <c r="A31" s="698"/>
      <c r="B31" s="683"/>
      <c r="C31" s="683"/>
      <c r="D31" s="683"/>
      <c r="E31" s="683"/>
      <c r="F31" s="683"/>
      <c r="G31" s="683"/>
      <c r="H31" s="683"/>
      <c r="I31" s="695"/>
      <c r="J31" s="695"/>
      <c r="K31" s="696" t="s">
        <v>361</v>
      </c>
      <c r="L31" s="696"/>
      <c r="M31" s="696"/>
      <c r="N31" s="697"/>
      <c r="O31" s="697"/>
    </row>
    <row r="32" customFormat="false" ht="14.25" hidden="false" customHeight="true" outlineLevel="0" collapsed="false">
      <c r="A32" s="699" t="s">
        <v>65</v>
      </c>
      <c r="B32" s="683"/>
      <c r="C32" s="683"/>
      <c r="D32" s="683"/>
      <c r="E32" s="683"/>
      <c r="F32" s="683"/>
      <c r="G32" s="683"/>
      <c r="H32" s="683"/>
      <c r="I32" s="695"/>
      <c r="J32" s="695"/>
      <c r="K32" s="696" t="s">
        <v>361</v>
      </c>
      <c r="L32" s="696"/>
      <c r="M32" s="696"/>
      <c r="N32" s="697"/>
      <c r="O32" s="697"/>
    </row>
    <row r="33" customFormat="false" ht="14.25" hidden="false" customHeight="true" outlineLevel="0" collapsed="false">
      <c r="A33" s="694"/>
      <c r="B33" s="683"/>
      <c r="C33" s="683"/>
      <c r="D33" s="683"/>
      <c r="E33" s="683"/>
      <c r="F33" s="683"/>
      <c r="G33" s="683"/>
      <c r="H33" s="683"/>
      <c r="I33" s="695"/>
      <c r="J33" s="695"/>
      <c r="K33" s="696" t="s">
        <v>361</v>
      </c>
      <c r="L33" s="696"/>
      <c r="M33" s="696"/>
      <c r="N33" s="697"/>
      <c r="O33" s="697"/>
    </row>
    <row r="34" customFormat="false" ht="14.25" hidden="false" customHeight="true" outlineLevel="0" collapsed="false">
      <c r="A34" s="694"/>
      <c r="B34" s="700"/>
      <c r="C34" s="700"/>
      <c r="D34" s="700"/>
      <c r="E34" s="700"/>
      <c r="F34" s="700"/>
      <c r="G34" s="700"/>
      <c r="H34" s="700"/>
      <c r="I34" s="695"/>
      <c r="J34" s="695"/>
      <c r="K34" s="696" t="s">
        <v>361</v>
      </c>
      <c r="L34" s="696"/>
      <c r="M34" s="696"/>
      <c r="N34" s="697"/>
      <c r="O34" s="697"/>
    </row>
    <row r="35" customFormat="false" ht="15" hidden="false" customHeight="true" outlineLevel="0" collapsed="false">
      <c r="A35" s="701"/>
      <c r="B35" s="702"/>
      <c r="C35" s="702"/>
      <c r="D35" s="702"/>
      <c r="E35" s="702"/>
      <c r="F35" s="702"/>
      <c r="G35" s="702"/>
      <c r="H35" s="702"/>
      <c r="I35" s="602" t="s">
        <v>575</v>
      </c>
      <c r="J35" s="602"/>
      <c r="K35" s="602"/>
      <c r="L35" s="602"/>
      <c r="M35" s="602"/>
      <c r="N35" s="703"/>
      <c r="O35" s="703"/>
    </row>
    <row r="36" customFormat="false" ht="14.25" hidden="false" customHeight="true" outlineLevel="0" collapsed="false">
      <c r="A36" s="689"/>
      <c r="B36" s="690"/>
      <c r="C36" s="690"/>
      <c r="D36" s="690"/>
      <c r="E36" s="690"/>
      <c r="F36" s="690"/>
      <c r="G36" s="690"/>
      <c r="H36" s="690"/>
      <c r="I36" s="691"/>
      <c r="J36" s="691"/>
      <c r="K36" s="692" t="s">
        <v>361</v>
      </c>
      <c r="L36" s="692"/>
      <c r="M36" s="692"/>
      <c r="N36" s="693"/>
      <c r="O36" s="693"/>
    </row>
    <row r="37" customFormat="false" ht="14.25" hidden="false" customHeight="true" outlineLevel="0" collapsed="false">
      <c r="A37" s="694"/>
      <c r="B37" s="683"/>
      <c r="C37" s="683"/>
      <c r="D37" s="683"/>
      <c r="E37" s="683"/>
      <c r="F37" s="683"/>
      <c r="G37" s="683"/>
      <c r="H37" s="683"/>
      <c r="I37" s="695"/>
      <c r="J37" s="695"/>
      <c r="K37" s="696" t="s">
        <v>361</v>
      </c>
      <c r="L37" s="696"/>
      <c r="M37" s="696"/>
      <c r="N37" s="697"/>
      <c r="O37" s="697"/>
    </row>
    <row r="38" customFormat="false" ht="14.25" hidden="false" customHeight="true" outlineLevel="0" collapsed="false">
      <c r="A38" s="694"/>
      <c r="B38" s="683"/>
      <c r="C38" s="683"/>
      <c r="D38" s="683"/>
      <c r="E38" s="683"/>
      <c r="F38" s="683"/>
      <c r="G38" s="683"/>
      <c r="H38" s="683"/>
      <c r="I38" s="695"/>
      <c r="J38" s="695"/>
      <c r="K38" s="696" t="s">
        <v>361</v>
      </c>
      <c r="L38" s="696"/>
      <c r="M38" s="696"/>
      <c r="N38" s="697"/>
      <c r="O38" s="697"/>
    </row>
    <row r="39" customFormat="false" ht="14.25" hidden="false" customHeight="true" outlineLevel="0" collapsed="false">
      <c r="A39" s="694"/>
      <c r="B39" s="683"/>
      <c r="C39" s="683"/>
      <c r="D39" s="683"/>
      <c r="E39" s="683"/>
      <c r="F39" s="683"/>
      <c r="G39" s="683"/>
      <c r="H39" s="683"/>
      <c r="I39" s="695"/>
      <c r="J39" s="695"/>
      <c r="K39" s="696" t="s">
        <v>361</v>
      </c>
      <c r="L39" s="696"/>
      <c r="M39" s="696"/>
      <c r="N39" s="697"/>
      <c r="O39" s="697"/>
    </row>
    <row r="40" customFormat="false" ht="14.25" hidden="false" customHeight="true" outlineLevel="0" collapsed="false">
      <c r="A40" s="698"/>
      <c r="B40" s="683"/>
      <c r="C40" s="683"/>
      <c r="D40" s="683"/>
      <c r="E40" s="683"/>
      <c r="F40" s="683"/>
      <c r="G40" s="683"/>
      <c r="H40" s="683"/>
      <c r="I40" s="695"/>
      <c r="J40" s="695"/>
      <c r="K40" s="696" t="s">
        <v>361</v>
      </c>
      <c r="L40" s="696"/>
      <c r="M40" s="696"/>
      <c r="N40" s="697"/>
      <c r="O40" s="697"/>
    </row>
    <row r="41" customFormat="false" ht="14.25" hidden="false" customHeight="true" outlineLevel="0" collapsed="false">
      <c r="A41" s="698"/>
      <c r="B41" s="683"/>
      <c r="C41" s="683"/>
      <c r="D41" s="683"/>
      <c r="E41" s="683"/>
      <c r="F41" s="683"/>
      <c r="G41" s="683"/>
      <c r="H41" s="683"/>
      <c r="I41" s="695"/>
      <c r="J41" s="695"/>
      <c r="K41" s="696" t="s">
        <v>361</v>
      </c>
      <c r="L41" s="696"/>
      <c r="M41" s="696"/>
      <c r="N41" s="697"/>
      <c r="O41" s="697"/>
    </row>
    <row r="42" customFormat="false" ht="14.25" hidden="false" customHeight="true" outlineLevel="0" collapsed="false">
      <c r="A42" s="698"/>
      <c r="B42" s="683"/>
      <c r="C42" s="683"/>
      <c r="D42" s="683"/>
      <c r="E42" s="683"/>
      <c r="F42" s="683"/>
      <c r="G42" s="683"/>
      <c r="H42" s="683"/>
      <c r="I42" s="695"/>
      <c r="J42" s="695"/>
      <c r="K42" s="696" t="s">
        <v>361</v>
      </c>
      <c r="L42" s="696"/>
      <c r="M42" s="696"/>
      <c r="N42" s="697"/>
      <c r="O42" s="697"/>
    </row>
    <row r="43" customFormat="false" ht="14.25" hidden="false" customHeight="true" outlineLevel="0" collapsed="false">
      <c r="A43" s="699" t="s">
        <v>65</v>
      </c>
      <c r="B43" s="683"/>
      <c r="C43" s="683"/>
      <c r="D43" s="683"/>
      <c r="E43" s="683"/>
      <c r="F43" s="683"/>
      <c r="G43" s="683"/>
      <c r="H43" s="683"/>
      <c r="I43" s="695"/>
      <c r="J43" s="695"/>
      <c r="K43" s="696" t="s">
        <v>361</v>
      </c>
      <c r="L43" s="696"/>
      <c r="M43" s="696"/>
      <c r="N43" s="697"/>
      <c r="O43" s="697"/>
    </row>
    <row r="44" customFormat="false" ht="14.25" hidden="false" customHeight="true" outlineLevel="0" collapsed="false">
      <c r="A44" s="694"/>
      <c r="B44" s="683"/>
      <c r="C44" s="683"/>
      <c r="D44" s="683"/>
      <c r="E44" s="683"/>
      <c r="F44" s="683"/>
      <c r="G44" s="683"/>
      <c r="H44" s="683"/>
      <c r="I44" s="695"/>
      <c r="J44" s="695"/>
      <c r="K44" s="696" t="s">
        <v>361</v>
      </c>
      <c r="L44" s="696"/>
      <c r="M44" s="696"/>
      <c r="N44" s="697"/>
      <c r="O44" s="697"/>
    </row>
    <row r="45" customFormat="false" ht="14.25" hidden="false" customHeight="true" outlineLevel="0" collapsed="false">
      <c r="A45" s="694"/>
      <c r="B45" s="700"/>
      <c r="C45" s="700"/>
      <c r="D45" s="700"/>
      <c r="E45" s="700"/>
      <c r="F45" s="700"/>
      <c r="G45" s="700"/>
      <c r="H45" s="700"/>
      <c r="I45" s="695"/>
      <c r="J45" s="695"/>
      <c r="K45" s="696" t="s">
        <v>361</v>
      </c>
      <c r="L45" s="696"/>
      <c r="M45" s="696"/>
      <c r="N45" s="697"/>
      <c r="O45" s="697"/>
    </row>
    <row r="46" customFormat="false" ht="15" hidden="false" customHeight="true" outlineLevel="0" collapsed="false">
      <c r="A46" s="701"/>
      <c r="B46" s="702"/>
      <c r="C46" s="702"/>
      <c r="D46" s="702"/>
      <c r="E46" s="702"/>
      <c r="F46" s="702"/>
      <c r="G46" s="702"/>
      <c r="H46" s="702"/>
      <c r="I46" s="602" t="s">
        <v>575</v>
      </c>
      <c r="J46" s="602"/>
      <c r="K46" s="602"/>
      <c r="L46" s="602"/>
      <c r="M46" s="602"/>
      <c r="N46" s="703"/>
      <c r="O46" s="703"/>
    </row>
    <row r="47" customFormat="false" ht="11.25" hidden="false" customHeight="true" outlineLevel="0" collapsed="false">
      <c r="I47" s="592" t="s">
        <v>653</v>
      </c>
      <c r="J47" s="592"/>
      <c r="K47" s="592"/>
      <c r="L47" s="592"/>
      <c r="M47" s="592"/>
      <c r="N47" s="704"/>
      <c r="O47" s="704"/>
    </row>
    <row r="48" customFormat="false" ht="11.25" hidden="false" customHeight="true" outlineLevel="0" collapsed="false">
      <c r="I48" s="592"/>
      <c r="J48" s="592"/>
      <c r="K48" s="592"/>
      <c r="L48" s="592"/>
      <c r="M48" s="592"/>
      <c r="N48" s="704"/>
      <c r="O48" s="704"/>
    </row>
    <row r="49" s="8" customFormat="true" ht="12" hidden="false" customHeight="true" outlineLevel="0" collapsed="false">
      <c r="A49" s="705" t="s">
        <v>577</v>
      </c>
      <c r="B49" s="706" t="s">
        <v>579</v>
      </c>
      <c r="C49" s="706"/>
      <c r="D49" s="706"/>
      <c r="E49" s="706"/>
      <c r="F49" s="706"/>
      <c r="G49" s="706"/>
      <c r="H49" s="706"/>
      <c r="I49" s="706"/>
      <c r="J49" s="706"/>
      <c r="K49" s="706"/>
      <c r="L49" s="706"/>
      <c r="M49" s="706"/>
      <c r="N49" s="706"/>
      <c r="O49" s="706"/>
    </row>
    <row r="50" s="709" customFormat="true" ht="12" hidden="false" customHeight="true" outlineLevel="0" collapsed="false">
      <c r="A50" s="707" t="s">
        <v>577</v>
      </c>
      <c r="B50" s="708" t="s">
        <v>580</v>
      </c>
      <c r="C50" s="708"/>
      <c r="D50" s="708"/>
      <c r="E50" s="708"/>
      <c r="F50" s="708"/>
      <c r="G50" s="708"/>
      <c r="H50" s="708"/>
      <c r="I50" s="708"/>
      <c r="J50" s="708"/>
      <c r="K50" s="708"/>
      <c r="L50" s="708"/>
      <c r="M50" s="708"/>
      <c r="N50" s="708"/>
      <c r="O50" s="708"/>
    </row>
    <row r="51" customFormat="false" ht="6.75" hidden="false" customHeight="true" outlineLevel="0" collapsed="false"/>
    <row r="52" customFormat="false" ht="15" hidden="false" customHeight="true" outlineLevel="0" collapsed="false">
      <c r="A52" s="676" t="s">
        <v>654</v>
      </c>
    </row>
    <row r="53" customFormat="false" ht="11.25" hidden="false" customHeight="true" outlineLevel="0" collapsed="false">
      <c r="A53" s="710" t="s">
        <v>582</v>
      </c>
      <c r="B53" s="710"/>
      <c r="C53" s="710"/>
      <c r="D53" s="710"/>
    </row>
    <row r="54" customFormat="false" ht="11.25" hidden="false" customHeight="true" outlineLevel="0" collapsed="false">
      <c r="A54" s="710"/>
      <c r="B54" s="710"/>
      <c r="C54" s="710"/>
      <c r="D54" s="710"/>
    </row>
    <row r="55" customFormat="false" ht="11.25" hidden="false" customHeight="true" outlineLevel="0" collapsed="false">
      <c r="A55" s="711"/>
      <c r="B55" s="711"/>
      <c r="C55" s="711"/>
      <c r="D55" s="712" t="s">
        <v>277</v>
      </c>
      <c r="E55" s="710" t="s">
        <v>583</v>
      </c>
      <c r="F55" s="710"/>
      <c r="G55" s="710"/>
      <c r="H55" s="713" t="s">
        <v>584</v>
      </c>
      <c r="I55" s="679" t="s">
        <v>655</v>
      </c>
      <c r="J55" s="679"/>
      <c r="K55" s="679"/>
      <c r="L55" s="679"/>
      <c r="M55" s="679"/>
    </row>
    <row r="56" customFormat="false" ht="11.25" hidden="false" customHeight="true" outlineLevel="0" collapsed="false">
      <c r="A56" s="711"/>
      <c r="B56" s="711"/>
      <c r="C56" s="711"/>
      <c r="D56" s="712"/>
      <c r="E56" s="710"/>
      <c r="F56" s="710"/>
      <c r="G56" s="710"/>
      <c r="H56" s="713"/>
      <c r="I56" s="679"/>
      <c r="J56" s="679"/>
      <c r="K56" s="679"/>
      <c r="L56" s="679"/>
      <c r="M56" s="679"/>
    </row>
    <row r="57" s="714" customFormat="true" ht="7.5" hidden="false" customHeight="true" outlineLevel="0" collapsed="false"/>
    <row r="58" s="709" customFormat="true" ht="12" hidden="false" customHeight="true" outlineLevel="0" collapsed="false">
      <c r="A58" s="709" t="s">
        <v>557</v>
      </c>
    </row>
    <row r="59" s="709" customFormat="true" ht="13.5" hidden="false" customHeight="true" outlineLevel="0" collapsed="false">
      <c r="A59" s="707" t="n">
        <v>1</v>
      </c>
      <c r="B59" s="709" t="s">
        <v>630</v>
      </c>
    </row>
    <row r="60" s="709" customFormat="true" ht="13.5" hidden="false" customHeight="true" outlineLevel="0" collapsed="false">
      <c r="A60" s="707" t="n">
        <v>2</v>
      </c>
      <c r="B60" s="715" t="s">
        <v>631</v>
      </c>
      <c r="C60" s="715"/>
      <c r="D60" s="715"/>
      <c r="E60" s="715"/>
      <c r="F60" s="715"/>
      <c r="G60" s="715"/>
      <c r="H60" s="715"/>
      <c r="I60" s="715"/>
      <c r="J60" s="715"/>
      <c r="K60" s="715"/>
      <c r="L60" s="715"/>
      <c r="M60" s="715"/>
      <c r="N60" s="715"/>
      <c r="O60" s="715"/>
    </row>
    <row r="61" s="709" customFormat="true" ht="13.5" hidden="false" customHeight="true" outlineLevel="0" collapsed="false">
      <c r="B61" s="715"/>
      <c r="C61" s="715"/>
      <c r="D61" s="715"/>
      <c r="E61" s="715"/>
      <c r="F61" s="715"/>
      <c r="G61" s="715"/>
      <c r="H61" s="715"/>
      <c r="I61" s="715"/>
      <c r="J61" s="715"/>
      <c r="K61" s="715"/>
      <c r="L61" s="715"/>
      <c r="M61" s="715"/>
      <c r="N61" s="715"/>
      <c r="O61" s="715"/>
    </row>
    <row r="62" s="709" customFormat="true" ht="13.5" hidden="false" customHeight="true" outlineLevel="0" collapsed="false">
      <c r="A62" s="707" t="n">
        <v>3</v>
      </c>
      <c r="B62" s="709" t="s">
        <v>656</v>
      </c>
    </row>
    <row r="63" s="709" customFormat="true" ht="13.5" hidden="false" customHeight="true" outlineLevel="0" collapsed="false">
      <c r="B63" s="709" t="s">
        <v>657</v>
      </c>
    </row>
    <row r="64" s="709" customFormat="true" ht="13.5" hidden="false" customHeight="true" outlineLevel="0" collapsed="false">
      <c r="A64" s="707" t="n">
        <v>4</v>
      </c>
      <c r="B64" s="715" t="s">
        <v>658</v>
      </c>
      <c r="C64" s="715"/>
      <c r="D64" s="715"/>
      <c r="E64" s="715"/>
      <c r="F64" s="715"/>
      <c r="G64" s="715"/>
      <c r="H64" s="715"/>
      <c r="I64" s="715"/>
      <c r="J64" s="715"/>
      <c r="K64" s="715"/>
      <c r="L64" s="715"/>
      <c r="M64" s="715"/>
      <c r="N64" s="715"/>
      <c r="O64" s="715"/>
    </row>
    <row r="65" s="709" customFormat="true" ht="13.5" hidden="false" customHeight="true" outlineLevel="0" collapsed="false">
      <c r="B65" s="715"/>
      <c r="C65" s="715"/>
      <c r="D65" s="715"/>
      <c r="E65" s="715"/>
      <c r="F65" s="715"/>
      <c r="G65" s="715"/>
      <c r="H65" s="715"/>
      <c r="I65" s="715"/>
      <c r="J65" s="715"/>
      <c r="K65" s="715"/>
      <c r="L65" s="715"/>
      <c r="M65" s="715"/>
      <c r="N65" s="715"/>
      <c r="O65" s="715"/>
    </row>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100" customFormat="false" ht="12.75" hidden="false" customHeight="false" outlineLevel="0" collapsed="false">
      <c r="I100" s="679"/>
      <c r="J100" s="679"/>
      <c r="K100" s="679"/>
    </row>
    <row r="101" customFormat="false" ht="12.75" hidden="false" customHeight="false" outlineLevel="0" collapsed="false">
      <c r="I101" s="679"/>
      <c r="J101" s="679"/>
      <c r="K101" s="679"/>
    </row>
  </sheetData>
  <mergeCells count="197">
    <mergeCell ref="A3:O3"/>
    <mergeCell ref="A4:O4"/>
    <mergeCell ref="A6:B6"/>
    <mergeCell ref="C6:G6"/>
    <mergeCell ref="I6:K6"/>
    <mergeCell ref="L6:O6"/>
    <mergeCell ref="A8:N8"/>
    <mergeCell ref="A9:C9"/>
    <mergeCell ref="D9:E9"/>
    <mergeCell ref="G9:H9"/>
    <mergeCell ref="J9:K9"/>
    <mergeCell ref="M9:N9"/>
    <mergeCell ref="A10:C10"/>
    <mergeCell ref="D10:F10"/>
    <mergeCell ref="G10:I10"/>
    <mergeCell ref="J10:L10"/>
    <mergeCell ref="M10:N10"/>
    <mergeCell ref="A12:O12"/>
    <mergeCell ref="B13:D13"/>
    <mergeCell ref="E13:H13"/>
    <mergeCell ref="I13:M13"/>
    <mergeCell ref="N13:O13"/>
    <mergeCell ref="B14:D14"/>
    <mergeCell ref="E14:H14"/>
    <mergeCell ref="I14:J14"/>
    <mergeCell ref="L14:M14"/>
    <mergeCell ref="N14:O14"/>
    <mergeCell ref="B15:D15"/>
    <mergeCell ref="E15:H15"/>
    <mergeCell ref="I15:J15"/>
    <mergeCell ref="L15:M15"/>
    <mergeCell ref="N15:O15"/>
    <mergeCell ref="B16:D16"/>
    <mergeCell ref="E16:H16"/>
    <mergeCell ref="I16:J16"/>
    <mergeCell ref="L16:M16"/>
    <mergeCell ref="N16:O16"/>
    <mergeCell ref="B17:D17"/>
    <mergeCell ref="E17:H17"/>
    <mergeCell ref="I17:J17"/>
    <mergeCell ref="L17:M17"/>
    <mergeCell ref="N17:O17"/>
    <mergeCell ref="A18:A20"/>
    <mergeCell ref="B18:D18"/>
    <mergeCell ref="E18:H18"/>
    <mergeCell ref="I18:J18"/>
    <mergeCell ref="L18:M18"/>
    <mergeCell ref="N18:O18"/>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H24"/>
    <mergeCell ref="I24:M24"/>
    <mergeCell ref="N24:O24"/>
    <mergeCell ref="B25:D25"/>
    <mergeCell ref="E25:H25"/>
    <mergeCell ref="I25:J25"/>
    <mergeCell ref="L25:M25"/>
    <mergeCell ref="N25:O25"/>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A29:A31"/>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H35"/>
    <mergeCell ref="I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A40:A42"/>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H46"/>
    <mergeCell ref="I46:M46"/>
    <mergeCell ref="N46:O46"/>
    <mergeCell ref="I47:M48"/>
    <mergeCell ref="N47:O48"/>
    <mergeCell ref="B49:O49"/>
    <mergeCell ref="B50:O50"/>
    <mergeCell ref="A53:D54"/>
    <mergeCell ref="A55:C56"/>
    <mergeCell ref="D55:D56"/>
    <mergeCell ref="E55:G56"/>
    <mergeCell ref="H55:H56"/>
    <mergeCell ref="I55:M56"/>
    <mergeCell ref="B60:O61"/>
    <mergeCell ref="B64:O65"/>
    <mergeCell ref="I100:K101"/>
  </mergeCells>
  <printOptions headings="false" gridLines="false" gridLinesSet="true" horizontalCentered="true" verticalCentered="false"/>
  <pageMargins left="0.39375" right="0.39375" top="0.590972222222222" bottom="0.39375" header="0.275694444444444" footer="0.511811023622047"/>
  <pageSetup paperSize="9" scale="95"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17" activeCellId="0" sqref="S17"/>
    </sheetView>
  </sheetViews>
  <sheetFormatPr defaultColWidth="9.33984375" defaultRowHeight="12.75" customHeight="false" zeroHeight="false" outlineLevelRow="0" outlineLevelCol="0"/>
  <cols>
    <col collapsed="false" customWidth="true" hidden="false" outlineLevel="0" max="13" min="1" style="676" width="6.89"/>
    <col collapsed="false" customWidth="true" hidden="false" outlineLevel="0" max="14" min="14" style="676" width="8.33"/>
    <col collapsed="false" customWidth="true" hidden="false" outlineLevel="0" max="15" min="15" style="676" width="10"/>
    <col collapsed="false" customWidth="true" hidden="false" outlineLevel="0" max="16" min="16" style="676" width="1.66"/>
    <col collapsed="false" customWidth="false" hidden="false" outlineLevel="0" max="16384" min="17" style="676" width="9.34"/>
  </cols>
  <sheetData>
    <row r="1" customFormat="false" ht="15" hidden="false" customHeight="true" outlineLevel="0" collapsed="false">
      <c r="O1" s="677"/>
    </row>
    <row r="2" customFormat="false" ht="17.35" hidden="false" customHeight="false" outlineLevel="0" collapsed="false">
      <c r="A2" s="679" t="s">
        <v>659</v>
      </c>
      <c r="B2" s="679"/>
      <c r="C2" s="679"/>
      <c r="D2" s="679"/>
      <c r="E2" s="679"/>
      <c r="F2" s="679"/>
      <c r="G2" s="679"/>
      <c r="H2" s="679"/>
      <c r="I2" s="679"/>
      <c r="J2" s="679"/>
      <c r="K2" s="679"/>
      <c r="L2" s="679"/>
      <c r="M2" s="679"/>
      <c r="N2" s="679"/>
      <c r="O2" s="679"/>
      <c r="P2" s="680"/>
    </row>
    <row r="3" customFormat="false" ht="17.35" hidden="false" customHeight="false" outlineLevel="0" collapsed="false">
      <c r="A3" s="679" t="s">
        <v>633</v>
      </c>
      <c r="B3" s="679"/>
      <c r="C3" s="679"/>
      <c r="D3" s="679"/>
      <c r="E3" s="679"/>
      <c r="F3" s="679"/>
      <c r="G3" s="679"/>
      <c r="H3" s="679"/>
      <c r="I3" s="679"/>
      <c r="J3" s="679"/>
      <c r="K3" s="679"/>
      <c r="L3" s="679"/>
      <c r="M3" s="679"/>
      <c r="N3" s="679"/>
      <c r="O3" s="679"/>
      <c r="P3" s="680"/>
    </row>
    <row r="4" customFormat="false" ht="7.5" hidden="false" customHeight="true" outlineLevel="0" collapsed="false">
      <c r="A4" s="681"/>
      <c r="B4" s="681"/>
      <c r="C4" s="681"/>
      <c r="D4" s="681"/>
      <c r="E4" s="681"/>
      <c r="F4" s="681"/>
      <c r="G4" s="681"/>
      <c r="H4" s="681"/>
      <c r="I4" s="681"/>
      <c r="J4" s="681"/>
      <c r="K4" s="681"/>
      <c r="L4" s="681"/>
      <c r="M4" s="681"/>
      <c r="N4" s="681"/>
      <c r="O4" s="681"/>
      <c r="P4" s="681"/>
    </row>
    <row r="5" customFormat="false" ht="22.5" hidden="false" customHeight="true" outlineLevel="0" collapsed="false">
      <c r="A5" s="682" t="s">
        <v>273</v>
      </c>
      <c r="B5" s="682"/>
      <c r="C5" s="683"/>
      <c r="D5" s="683"/>
      <c r="E5" s="683"/>
      <c r="F5" s="683"/>
      <c r="G5" s="683"/>
      <c r="H5" s="681"/>
      <c r="I5" s="682" t="s">
        <v>288</v>
      </c>
      <c r="J5" s="682"/>
      <c r="K5" s="682"/>
      <c r="L5" s="683"/>
      <c r="M5" s="683"/>
      <c r="N5" s="683"/>
      <c r="O5" s="683"/>
      <c r="P5" s="681"/>
    </row>
    <row r="6" customFormat="false" ht="7.5" hidden="false" customHeight="true" outlineLevel="0" collapsed="false">
      <c r="A6" s="681"/>
      <c r="B6" s="681"/>
      <c r="C6" s="681"/>
      <c r="D6" s="681"/>
      <c r="E6" s="681"/>
      <c r="F6" s="681"/>
      <c r="G6" s="681"/>
      <c r="H6" s="681"/>
      <c r="I6" s="681"/>
      <c r="J6" s="681"/>
      <c r="K6" s="681"/>
      <c r="L6" s="681"/>
      <c r="M6" s="681"/>
      <c r="N6" s="681"/>
      <c r="O6" s="681"/>
      <c r="P6" s="681"/>
    </row>
    <row r="7" s="515" customFormat="true" ht="16.5" hidden="false" customHeight="true" outlineLevel="0" collapsed="false">
      <c r="A7" s="540" t="s">
        <v>591</v>
      </c>
      <c r="B7" s="540"/>
      <c r="C7" s="540"/>
      <c r="D7" s="540"/>
      <c r="E7" s="540"/>
      <c r="F7" s="540"/>
      <c r="G7" s="540"/>
      <c r="H7" s="540"/>
      <c r="I7" s="540"/>
      <c r="J7" s="540"/>
      <c r="K7" s="540"/>
      <c r="L7" s="540"/>
      <c r="M7" s="540"/>
      <c r="N7" s="540"/>
    </row>
    <row r="8" s="585" customFormat="true" ht="18" hidden="false" customHeight="true" outlineLevel="0" collapsed="false">
      <c r="A8" s="582" t="s">
        <v>566</v>
      </c>
      <c r="B8" s="582"/>
      <c r="C8" s="582" t="s">
        <v>592</v>
      </c>
      <c r="D8" s="582" t="s">
        <v>593</v>
      </c>
      <c r="E8" s="582" t="s">
        <v>594</v>
      </c>
      <c r="F8" s="582" t="s">
        <v>595</v>
      </c>
      <c r="G8" s="582" t="s">
        <v>596</v>
      </c>
      <c r="H8" s="582" t="s">
        <v>597</v>
      </c>
      <c r="I8" s="582" t="s">
        <v>598</v>
      </c>
      <c r="J8" s="582" t="s">
        <v>599</v>
      </c>
      <c r="K8" s="582" t="s">
        <v>600</v>
      </c>
      <c r="L8" s="582" t="s">
        <v>601</v>
      </c>
      <c r="M8" s="583" t="s">
        <v>602</v>
      </c>
      <c r="N8" s="716" t="s">
        <v>603</v>
      </c>
      <c r="O8" s="716"/>
    </row>
    <row r="9" s="585" customFormat="true" ht="18" hidden="false" customHeight="true" outlineLevel="0" collapsed="false">
      <c r="A9" s="582" t="s">
        <v>568</v>
      </c>
      <c r="B9" s="582"/>
      <c r="C9" s="586"/>
      <c r="D9" s="586"/>
      <c r="E9" s="586"/>
      <c r="F9" s="586"/>
      <c r="G9" s="586"/>
      <c r="H9" s="586"/>
      <c r="I9" s="586"/>
      <c r="J9" s="586"/>
      <c r="K9" s="586"/>
      <c r="L9" s="586"/>
      <c r="M9" s="587"/>
      <c r="N9" s="717"/>
      <c r="O9" s="717"/>
    </row>
    <row r="10" customFormat="false" ht="7.5" hidden="false" customHeight="true" outlineLevel="0" collapsed="false"/>
    <row r="11" customFormat="false" ht="15" hidden="false" customHeight="true" outlineLevel="0" collapsed="false">
      <c r="A11" s="684" t="s">
        <v>660</v>
      </c>
      <c r="B11" s="684"/>
      <c r="C11" s="684"/>
      <c r="D11" s="684"/>
      <c r="E11" s="684"/>
      <c r="F11" s="684"/>
      <c r="G11" s="684"/>
      <c r="H11" s="684"/>
      <c r="I11" s="684"/>
      <c r="J11" s="684"/>
      <c r="K11" s="684"/>
      <c r="L11" s="684"/>
      <c r="M11" s="684"/>
      <c r="N11" s="684"/>
      <c r="O11" s="684"/>
    </row>
    <row r="12" customFormat="false" ht="15" hidden="false" customHeight="true" outlineLevel="0" collapsed="false">
      <c r="A12" s="685" t="s">
        <v>566</v>
      </c>
      <c r="B12" s="686" t="s">
        <v>572</v>
      </c>
      <c r="C12" s="686"/>
      <c r="D12" s="686"/>
      <c r="E12" s="686" t="s">
        <v>573</v>
      </c>
      <c r="F12" s="686"/>
      <c r="G12" s="686"/>
      <c r="H12" s="686"/>
      <c r="I12" s="687" t="s">
        <v>651</v>
      </c>
      <c r="J12" s="687"/>
      <c r="K12" s="687"/>
      <c r="L12" s="687"/>
      <c r="M12" s="687"/>
      <c r="N12" s="718" t="s">
        <v>652</v>
      </c>
      <c r="O12" s="718"/>
    </row>
    <row r="13" customFormat="false" ht="14.25" hidden="false" customHeight="true" outlineLevel="0" collapsed="false">
      <c r="A13" s="591" t="s">
        <v>592</v>
      </c>
      <c r="B13" s="592"/>
      <c r="C13" s="592"/>
      <c r="D13" s="592"/>
      <c r="E13" s="592"/>
      <c r="F13" s="592"/>
      <c r="G13" s="592"/>
      <c r="H13" s="592"/>
      <c r="I13" s="719"/>
      <c r="J13" s="719"/>
      <c r="K13" s="720" t="s">
        <v>361</v>
      </c>
      <c r="L13" s="720"/>
      <c r="M13" s="720"/>
      <c r="N13" s="721"/>
      <c r="O13" s="721"/>
    </row>
    <row r="14" customFormat="false" ht="14.25" hidden="false" customHeight="true" outlineLevel="0" collapsed="false">
      <c r="A14" s="591"/>
      <c r="B14" s="593"/>
      <c r="C14" s="593"/>
      <c r="D14" s="593"/>
      <c r="E14" s="593"/>
      <c r="F14" s="593"/>
      <c r="G14" s="593"/>
      <c r="H14" s="593"/>
      <c r="I14" s="722"/>
      <c r="J14" s="722"/>
      <c r="K14" s="723" t="s">
        <v>361</v>
      </c>
      <c r="L14" s="723"/>
      <c r="M14" s="723"/>
      <c r="N14" s="724"/>
      <c r="O14" s="724"/>
    </row>
    <row r="15" customFormat="false" ht="14.25" hidden="false" customHeight="true" outlineLevel="0" collapsed="false">
      <c r="A15" s="591"/>
      <c r="B15" s="593"/>
      <c r="C15" s="593"/>
      <c r="D15" s="593"/>
      <c r="E15" s="593"/>
      <c r="F15" s="593"/>
      <c r="G15" s="593"/>
      <c r="H15" s="593"/>
      <c r="I15" s="722"/>
      <c r="J15" s="722"/>
      <c r="K15" s="723" t="s">
        <v>361</v>
      </c>
      <c r="L15" s="723"/>
      <c r="M15" s="723"/>
      <c r="N15" s="724"/>
      <c r="O15" s="724"/>
    </row>
    <row r="16" customFormat="false" ht="14.25" hidden="false" customHeight="true" outlineLevel="0" collapsed="false">
      <c r="A16" s="591"/>
      <c r="B16" s="593"/>
      <c r="C16" s="593"/>
      <c r="D16" s="593"/>
      <c r="E16" s="593"/>
      <c r="F16" s="593"/>
      <c r="G16" s="593"/>
      <c r="H16" s="593"/>
      <c r="I16" s="722"/>
      <c r="J16" s="722"/>
      <c r="K16" s="723" t="s">
        <v>361</v>
      </c>
      <c r="L16" s="723"/>
      <c r="M16" s="723"/>
      <c r="N16" s="724"/>
      <c r="O16" s="724"/>
    </row>
    <row r="17" customFormat="false" ht="14.25" hidden="false" customHeight="true" outlineLevel="0" collapsed="false">
      <c r="A17" s="591"/>
      <c r="B17" s="593"/>
      <c r="C17" s="593"/>
      <c r="D17" s="593"/>
      <c r="E17" s="593"/>
      <c r="F17" s="593"/>
      <c r="G17" s="593"/>
      <c r="H17" s="593"/>
      <c r="I17" s="722"/>
      <c r="J17" s="722"/>
      <c r="K17" s="723" t="s">
        <v>361</v>
      </c>
      <c r="L17" s="723"/>
      <c r="M17" s="723"/>
      <c r="N17" s="724"/>
      <c r="O17" s="724"/>
    </row>
    <row r="18" customFormat="false" ht="14.25" hidden="false" customHeight="true" outlineLevel="0" collapsed="false">
      <c r="A18" s="591"/>
      <c r="B18" s="595"/>
      <c r="C18" s="595"/>
      <c r="D18" s="595"/>
      <c r="E18" s="595"/>
      <c r="F18" s="595"/>
      <c r="G18" s="595"/>
      <c r="H18" s="595"/>
      <c r="I18" s="722"/>
      <c r="J18" s="722"/>
      <c r="K18" s="723" t="s">
        <v>361</v>
      </c>
      <c r="L18" s="723"/>
      <c r="M18" s="723"/>
      <c r="N18" s="724"/>
      <c r="O18" s="724"/>
    </row>
    <row r="19" customFormat="false" ht="14.25" hidden="false" customHeight="true" outlineLevel="0" collapsed="false">
      <c r="A19" s="591"/>
      <c r="B19" s="596"/>
      <c r="C19" s="596"/>
      <c r="D19" s="596"/>
      <c r="E19" s="596"/>
      <c r="F19" s="596"/>
      <c r="G19" s="596"/>
      <c r="H19" s="596"/>
      <c r="I19" s="725" t="s">
        <v>636</v>
      </c>
      <c r="J19" s="725"/>
      <c r="K19" s="725"/>
      <c r="L19" s="725"/>
      <c r="M19" s="725"/>
      <c r="N19" s="703"/>
      <c r="O19" s="703"/>
    </row>
    <row r="20" customFormat="false" ht="14.25" hidden="false" customHeight="true" outlineLevel="0" collapsed="false">
      <c r="A20" s="591" t="s">
        <v>593</v>
      </c>
      <c r="B20" s="592"/>
      <c r="C20" s="592"/>
      <c r="D20" s="592"/>
      <c r="E20" s="592"/>
      <c r="F20" s="592"/>
      <c r="G20" s="592"/>
      <c r="H20" s="592"/>
      <c r="I20" s="719"/>
      <c r="J20" s="719"/>
      <c r="K20" s="720" t="s">
        <v>361</v>
      </c>
      <c r="L20" s="720"/>
      <c r="M20" s="720"/>
      <c r="N20" s="721"/>
      <c r="O20" s="721"/>
    </row>
    <row r="21" customFormat="false" ht="14.25" hidden="false" customHeight="true" outlineLevel="0" collapsed="false">
      <c r="A21" s="591"/>
      <c r="B21" s="593"/>
      <c r="C21" s="593"/>
      <c r="D21" s="593"/>
      <c r="E21" s="593"/>
      <c r="F21" s="593"/>
      <c r="G21" s="593"/>
      <c r="H21" s="593"/>
      <c r="I21" s="722"/>
      <c r="J21" s="722"/>
      <c r="K21" s="723" t="s">
        <v>361</v>
      </c>
      <c r="L21" s="723"/>
      <c r="M21" s="723"/>
      <c r="N21" s="724"/>
      <c r="O21" s="724"/>
    </row>
    <row r="22" customFormat="false" ht="14.25" hidden="false" customHeight="true" outlineLevel="0" collapsed="false">
      <c r="A22" s="591"/>
      <c r="B22" s="593"/>
      <c r="C22" s="593"/>
      <c r="D22" s="593"/>
      <c r="E22" s="593"/>
      <c r="F22" s="593"/>
      <c r="G22" s="593"/>
      <c r="H22" s="593"/>
      <c r="I22" s="722"/>
      <c r="J22" s="722"/>
      <c r="K22" s="723" t="s">
        <v>361</v>
      </c>
      <c r="L22" s="723"/>
      <c r="M22" s="723"/>
      <c r="N22" s="724"/>
      <c r="O22" s="724"/>
    </row>
    <row r="23" customFormat="false" ht="14.25" hidden="false" customHeight="true" outlineLevel="0" collapsed="false">
      <c r="A23" s="591"/>
      <c r="B23" s="593"/>
      <c r="C23" s="593"/>
      <c r="D23" s="593"/>
      <c r="E23" s="593"/>
      <c r="F23" s="593"/>
      <c r="G23" s="593"/>
      <c r="H23" s="593"/>
      <c r="I23" s="722"/>
      <c r="J23" s="722"/>
      <c r="K23" s="723" t="s">
        <v>361</v>
      </c>
      <c r="L23" s="723"/>
      <c r="M23" s="723"/>
      <c r="N23" s="724"/>
      <c r="O23" s="724"/>
    </row>
    <row r="24" customFormat="false" ht="14.25" hidden="false" customHeight="true" outlineLevel="0" collapsed="false">
      <c r="A24" s="591"/>
      <c r="B24" s="593"/>
      <c r="C24" s="593"/>
      <c r="D24" s="593"/>
      <c r="E24" s="593"/>
      <c r="F24" s="593"/>
      <c r="G24" s="593"/>
      <c r="H24" s="593"/>
      <c r="I24" s="722"/>
      <c r="J24" s="722"/>
      <c r="K24" s="723" t="s">
        <v>361</v>
      </c>
      <c r="L24" s="723"/>
      <c r="M24" s="723"/>
      <c r="N24" s="724"/>
      <c r="O24" s="724"/>
    </row>
    <row r="25" customFormat="false" ht="14.25" hidden="false" customHeight="true" outlineLevel="0" collapsed="false">
      <c r="A25" s="591"/>
      <c r="B25" s="595"/>
      <c r="C25" s="595"/>
      <c r="D25" s="595"/>
      <c r="E25" s="595"/>
      <c r="F25" s="595"/>
      <c r="G25" s="595"/>
      <c r="H25" s="595"/>
      <c r="I25" s="722"/>
      <c r="J25" s="722"/>
      <c r="K25" s="723" t="s">
        <v>361</v>
      </c>
      <c r="L25" s="723"/>
      <c r="M25" s="723"/>
      <c r="N25" s="724"/>
      <c r="O25" s="724"/>
    </row>
    <row r="26" customFormat="false" ht="14.25" hidden="false" customHeight="true" outlineLevel="0" collapsed="false">
      <c r="A26" s="591"/>
      <c r="B26" s="596"/>
      <c r="C26" s="596"/>
      <c r="D26" s="596"/>
      <c r="E26" s="596"/>
      <c r="F26" s="596"/>
      <c r="G26" s="596"/>
      <c r="H26" s="596"/>
      <c r="I26" s="725" t="s">
        <v>637</v>
      </c>
      <c r="J26" s="725"/>
      <c r="K26" s="725"/>
      <c r="L26" s="725"/>
      <c r="M26" s="725"/>
      <c r="N26" s="703"/>
      <c r="O26" s="703"/>
    </row>
    <row r="27" customFormat="false" ht="14.25" hidden="false" customHeight="true" outlineLevel="0" collapsed="false">
      <c r="A27" s="591" t="s">
        <v>594</v>
      </c>
      <c r="B27" s="592"/>
      <c r="C27" s="592"/>
      <c r="D27" s="592"/>
      <c r="E27" s="592"/>
      <c r="F27" s="592"/>
      <c r="G27" s="592"/>
      <c r="H27" s="592"/>
      <c r="I27" s="719"/>
      <c r="J27" s="719"/>
      <c r="K27" s="720" t="s">
        <v>361</v>
      </c>
      <c r="L27" s="720"/>
      <c r="M27" s="720"/>
      <c r="N27" s="721"/>
      <c r="O27" s="721"/>
    </row>
    <row r="28" customFormat="false" ht="14.25" hidden="false" customHeight="true" outlineLevel="0" collapsed="false">
      <c r="A28" s="591"/>
      <c r="B28" s="593"/>
      <c r="C28" s="593"/>
      <c r="D28" s="593"/>
      <c r="E28" s="593"/>
      <c r="F28" s="593"/>
      <c r="G28" s="593"/>
      <c r="H28" s="593"/>
      <c r="I28" s="722"/>
      <c r="J28" s="722"/>
      <c r="K28" s="723" t="s">
        <v>361</v>
      </c>
      <c r="L28" s="723"/>
      <c r="M28" s="723"/>
      <c r="N28" s="724"/>
      <c r="O28" s="724"/>
    </row>
    <row r="29" customFormat="false" ht="14.25" hidden="false" customHeight="true" outlineLevel="0" collapsed="false">
      <c r="A29" s="591"/>
      <c r="B29" s="593"/>
      <c r="C29" s="593"/>
      <c r="D29" s="593"/>
      <c r="E29" s="593"/>
      <c r="F29" s="593"/>
      <c r="G29" s="593"/>
      <c r="H29" s="593"/>
      <c r="I29" s="722"/>
      <c r="J29" s="722"/>
      <c r="K29" s="723" t="s">
        <v>361</v>
      </c>
      <c r="L29" s="723"/>
      <c r="M29" s="723"/>
      <c r="N29" s="724"/>
      <c r="O29" s="724"/>
    </row>
    <row r="30" customFormat="false" ht="14.25" hidden="false" customHeight="true" outlineLevel="0" collapsed="false">
      <c r="A30" s="591"/>
      <c r="B30" s="593"/>
      <c r="C30" s="593"/>
      <c r="D30" s="593"/>
      <c r="E30" s="593"/>
      <c r="F30" s="593"/>
      <c r="G30" s="593"/>
      <c r="H30" s="593"/>
      <c r="I30" s="722"/>
      <c r="J30" s="722"/>
      <c r="K30" s="723" t="s">
        <v>361</v>
      </c>
      <c r="L30" s="723"/>
      <c r="M30" s="723"/>
      <c r="N30" s="724"/>
      <c r="O30" s="724"/>
    </row>
    <row r="31" customFormat="false" ht="14.25" hidden="false" customHeight="true" outlineLevel="0" collapsed="false">
      <c r="A31" s="591"/>
      <c r="B31" s="593"/>
      <c r="C31" s="593"/>
      <c r="D31" s="593"/>
      <c r="E31" s="593"/>
      <c r="F31" s="593"/>
      <c r="G31" s="593"/>
      <c r="H31" s="593"/>
      <c r="I31" s="722"/>
      <c r="J31" s="722"/>
      <c r="K31" s="723" t="s">
        <v>361</v>
      </c>
      <c r="L31" s="723"/>
      <c r="M31" s="723"/>
      <c r="N31" s="724"/>
      <c r="O31" s="724"/>
    </row>
    <row r="32" customFormat="false" ht="14.25" hidden="false" customHeight="true" outlineLevel="0" collapsed="false">
      <c r="A32" s="591"/>
      <c r="B32" s="595"/>
      <c r="C32" s="595"/>
      <c r="D32" s="595"/>
      <c r="E32" s="595"/>
      <c r="F32" s="595"/>
      <c r="G32" s="595"/>
      <c r="H32" s="595"/>
      <c r="I32" s="722"/>
      <c r="J32" s="722"/>
      <c r="K32" s="723" t="s">
        <v>361</v>
      </c>
      <c r="L32" s="723"/>
      <c r="M32" s="723"/>
      <c r="N32" s="724"/>
      <c r="O32" s="724"/>
    </row>
    <row r="33" customFormat="false" ht="14.25" hidden="false" customHeight="true" outlineLevel="0" collapsed="false">
      <c r="A33" s="591"/>
      <c r="B33" s="596"/>
      <c r="C33" s="596"/>
      <c r="D33" s="596"/>
      <c r="E33" s="596"/>
      <c r="F33" s="596"/>
      <c r="G33" s="596"/>
      <c r="H33" s="596"/>
      <c r="I33" s="725" t="s">
        <v>638</v>
      </c>
      <c r="J33" s="725"/>
      <c r="K33" s="725"/>
      <c r="L33" s="725"/>
      <c r="M33" s="725"/>
      <c r="N33" s="703"/>
      <c r="O33" s="703"/>
    </row>
    <row r="34" customFormat="false" ht="14.25" hidden="false" customHeight="true" outlineLevel="0" collapsed="false">
      <c r="A34" s="591" t="s">
        <v>595</v>
      </c>
      <c r="B34" s="592"/>
      <c r="C34" s="592"/>
      <c r="D34" s="592"/>
      <c r="E34" s="592"/>
      <c r="F34" s="592"/>
      <c r="G34" s="592"/>
      <c r="H34" s="592"/>
      <c r="I34" s="719"/>
      <c r="J34" s="719"/>
      <c r="K34" s="720" t="s">
        <v>361</v>
      </c>
      <c r="L34" s="720"/>
      <c r="M34" s="720"/>
      <c r="N34" s="721"/>
      <c r="O34" s="721"/>
    </row>
    <row r="35" customFormat="false" ht="14.25" hidden="false" customHeight="true" outlineLevel="0" collapsed="false">
      <c r="A35" s="591"/>
      <c r="B35" s="593"/>
      <c r="C35" s="593"/>
      <c r="D35" s="593"/>
      <c r="E35" s="593"/>
      <c r="F35" s="593"/>
      <c r="G35" s="593"/>
      <c r="H35" s="593"/>
      <c r="I35" s="722"/>
      <c r="J35" s="722"/>
      <c r="K35" s="723" t="s">
        <v>361</v>
      </c>
      <c r="L35" s="723"/>
      <c r="M35" s="723"/>
      <c r="N35" s="724"/>
      <c r="O35" s="724"/>
    </row>
    <row r="36" customFormat="false" ht="14.25" hidden="false" customHeight="true" outlineLevel="0" collapsed="false">
      <c r="A36" s="591"/>
      <c r="B36" s="593"/>
      <c r="C36" s="593"/>
      <c r="D36" s="593"/>
      <c r="E36" s="593"/>
      <c r="F36" s="593"/>
      <c r="G36" s="593"/>
      <c r="H36" s="593"/>
      <c r="I36" s="722"/>
      <c r="J36" s="722"/>
      <c r="K36" s="723" t="s">
        <v>361</v>
      </c>
      <c r="L36" s="723"/>
      <c r="M36" s="723"/>
      <c r="N36" s="724"/>
      <c r="O36" s="724"/>
    </row>
    <row r="37" customFormat="false" ht="14.25" hidden="false" customHeight="true" outlineLevel="0" collapsed="false">
      <c r="A37" s="591"/>
      <c r="B37" s="593"/>
      <c r="C37" s="593"/>
      <c r="D37" s="593"/>
      <c r="E37" s="593"/>
      <c r="F37" s="593"/>
      <c r="G37" s="593"/>
      <c r="H37" s="593"/>
      <c r="I37" s="722"/>
      <c r="J37" s="722"/>
      <c r="K37" s="723" t="s">
        <v>361</v>
      </c>
      <c r="L37" s="723"/>
      <c r="M37" s="723"/>
      <c r="N37" s="724"/>
      <c r="O37" s="724"/>
    </row>
    <row r="38" customFormat="false" ht="14.25" hidden="false" customHeight="true" outlineLevel="0" collapsed="false">
      <c r="A38" s="591"/>
      <c r="B38" s="593"/>
      <c r="C38" s="593"/>
      <c r="D38" s="593"/>
      <c r="E38" s="593"/>
      <c r="F38" s="593"/>
      <c r="G38" s="593"/>
      <c r="H38" s="593"/>
      <c r="I38" s="722"/>
      <c r="J38" s="722"/>
      <c r="K38" s="723" t="s">
        <v>361</v>
      </c>
      <c r="L38" s="723"/>
      <c r="M38" s="723"/>
      <c r="N38" s="724"/>
      <c r="O38" s="724"/>
    </row>
    <row r="39" customFormat="false" ht="14.25" hidden="false" customHeight="true" outlineLevel="0" collapsed="false">
      <c r="A39" s="591"/>
      <c r="B39" s="595"/>
      <c r="C39" s="595"/>
      <c r="D39" s="595"/>
      <c r="E39" s="595"/>
      <c r="F39" s="595"/>
      <c r="G39" s="595"/>
      <c r="H39" s="595"/>
      <c r="I39" s="722"/>
      <c r="J39" s="722"/>
      <c r="K39" s="723" t="s">
        <v>361</v>
      </c>
      <c r="L39" s="723"/>
      <c r="M39" s="723"/>
      <c r="N39" s="724"/>
      <c r="O39" s="724"/>
    </row>
    <row r="40" customFormat="false" ht="14.25" hidden="false" customHeight="true" outlineLevel="0" collapsed="false">
      <c r="A40" s="591"/>
      <c r="B40" s="596"/>
      <c r="C40" s="596"/>
      <c r="D40" s="596"/>
      <c r="E40" s="596"/>
      <c r="F40" s="596"/>
      <c r="G40" s="596"/>
      <c r="H40" s="596"/>
      <c r="I40" s="725" t="s">
        <v>639</v>
      </c>
      <c r="J40" s="725"/>
      <c r="K40" s="725"/>
      <c r="L40" s="725"/>
      <c r="M40" s="725"/>
      <c r="N40" s="703"/>
      <c r="O40" s="703"/>
    </row>
    <row r="41" customFormat="false" ht="14.25" hidden="false" customHeight="true" outlineLevel="0" collapsed="false">
      <c r="A41" s="591" t="s">
        <v>596</v>
      </c>
      <c r="B41" s="592"/>
      <c r="C41" s="592"/>
      <c r="D41" s="592"/>
      <c r="E41" s="592"/>
      <c r="F41" s="592"/>
      <c r="G41" s="592"/>
      <c r="H41" s="592"/>
      <c r="I41" s="719"/>
      <c r="J41" s="719"/>
      <c r="K41" s="720" t="s">
        <v>361</v>
      </c>
      <c r="L41" s="720"/>
      <c r="M41" s="720"/>
      <c r="N41" s="721"/>
      <c r="O41" s="721"/>
    </row>
    <row r="42" customFormat="false" ht="14.25" hidden="false" customHeight="true" outlineLevel="0" collapsed="false">
      <c r="A42" s="591"/>
      <c r="B42" s="593"/>
      <c r="C42" s="593"/>
      <c r="D42" s="593"/>
      <c r="E42" s="593"/>
      <c r="F42" s="593"/>
      <c r="G42" s="593"/>
      <c r="H42" s="593"/>
      <c r="I42" s="722"/>
      <c r="J42" s="722"/>
      <c r="K42" s="723" t="s">
        <v>361</v>
      </c>
      <c r="L42" s="723"/>
      <c r="M42" s="723"/>
      <c r="N42" s="724"/>
      <c r="O42" s="724"/>
    </row>
    <row r="43" customFormat="false" ht="14.25" hidden="false" customHeight="true" outlineLevel="0" collapsed="false">
      <c r="A43" s="591"/>
      <c r="B43" s="593"/>
      <c r="C43" s="593"/>
      <c r="D43" s="593"/>
      <c r="E43" s="593"/>
      <c r="F43" s="593"/>
      <c r="G43" s="593"/>
      <c r="H43" s="593"/>
      <c r="I43" s="722"/>
      <c r="J43" s="722"/>
      <c r="K43" s="723" t="s">
        <v>361</v>
      </c>
      <c r="L43" s="723"/>
      <c r="M43" s="723"/>
      <c r="N43" s="724"/>
      <c r="O43" s="724"/>
    </row>
    <row r="44" customFormat="false" ht="14.25" hidden="false" customHeight="true" outlineLevel="0" collapsed="false">
      <c r="A44" s="591"/>
      <c r="B44" s="593"/>
      <c r="C44" s="593"/>
      <c r="D44" s="593"/>
      <c r="E44" s="593"/>
      <c r="F44" s="593"/>
      <c r="G44" s="593"/>
      <c r="H44" s="593"/>
      <c r="I44" s="722"/>
      <c r="J44" s="722"/>
      <c r="K44" s="723" t="s">
        <v>361</v>
      </c>
      <c r="L44" s="723"/>
      <c r="M44" s="723"/>
      <c r="N44" s="724"/>
      <c r="O44" s="724"/>
    </row>
    <row r="45" customFormat="false" ht="14.25" hidden="false" customHeight="true" outlineLevel="0" collapsed="false">
      <c r="A45" s="591"/>
      <c r="B45" s="593"/>
      <c r="C45" s="593"/>
      <c r="D45" s="593"/>
      <c r="E45" s="593"/>
      <c r="F45" s="593"/>
      <c r="G45" s="593"/>
      <c r="H45" s="593"/>
      <c r="I45" s="722"/>
      <c r="J45" s="722"/>
      <c r="K45" s="723" t="s">
        <v>361</v>
      </c>
      <c r="L45" s="723"/>
      <c r="M45" s="723"/>
      <c r="N45" s="724"/>
      <c r="O45" s="724"/>
    </row>
    <row r="46" customFormat="false" ht="14.25" hidden="false" customHeight="true" outlineLevel="0" collapsed="false">
      <c r="A46" s="591"/>
      <c r="B46" s="595"/>
      <c r="C46" s="595"/>
      <c r="D46" s="595"/>
      <c r="E46" s="595"/>
      <c r="F46" s="595"/>
      <c r="G46" s="595"/>
      <c r="H46" s="595"/>
      <c r="I46" s="722"/>
      <c r="J46" s="722"/>
      <c r="K46" s="723" t="s">
        <v>361</v>
      </c>
      <c r="L46" s="723"/>
      <c r="M46" s="723"/>
      <c r="N46" s="724"/>
      <c r="O46" s="724"/>
    </row>
    <row r="47" customFormat="false" ht="14.25" hidden="false" customHeight="true" outlineLevel="0" collapsed="false">
      <c r="A47" s="591"/>
      <c r="B47" s="596"/>
      <c r="C47" s="596"/>
      <c r="D47" s="596"/>
      <c r="E47" s="596"/>
      <c r="F47" s="596"/>
      <c r="G47" s="596"/>
      <c r="H47" s="596"/>
      <c r="I47" s="725" t="s">
        <v>640</v>
      </c>
      <c r="J47" s="725"/>
      <c r="K47" s="725"/>
      <c r="L47" s="725"/>
      <c r="M47" s="725"/>
      <c r="N47" s="703"/>
      <c r="O47" s="703"/>
    </row>
    <row r="48" customFormat="false" ht="14.25" hidden="false" customHeight="true" outlineLevel="0" collapsed="false">
      <c r="A48" s="591" t="s">
        <v>597</v>
      </c>
      <c r="B48" s="592"/>
      <c r="C48" s="592"/>
      <c r="D48" s="592"/>
      <c r="E48" s="592"/>
      <c r="F48" s="592"/>
      <c r="G48" s="592"/>
      <c r="H48" s="592"/>
      <c r="I48" s="719"/>
      <c r="J48" s="719"/>
      <c r="K48" s="720" t="s">
        <v>361</v>
      </c>
      <c r="L48" s="720"/>
      <c r="M48" s="720"/>
      <c r="N48" s="721"/>
      <c r="O48" s="721"/>
    </row>
    <row r="49" customFormat="false" ht="14.25" hidden="false" customHeight="true" outlineLevel="0" collapsed="false">
      <c r="A49" s="591"/>
      <c r="B49" s="593"/>
      <c r="C49" s="593"/>
      <c r="D49" s="593"/>
      <c r="E49" s="593"/>
      <c r="F49" s="593"/>
      <c r="G49" s="593"/>
      <c r="H49" s="593"/>
      <c r="I49" s="722"/>
      <c r="J49" s="722"/>
      <c r="K49" s="723" t="s">
        <v>361</v>
      </c>
      <c r="L49" s="723"/>
      <c r="M49" s="723"/>
      <c r="N49" s="724"/>
      <c r="O49" s="724"/>
    </row>
    <row r="50" customFormat="false" ht="14.25" hidden="false" customHeight="true" outlineLevel="0" collapsed="false">
      <c r="A50" s="591"/>
      <c r="B50" s="593"/>
      <c r="C50" s="593"/>
      <c r="D50" s="593"/>
      <c r="E50" s="593"/>
      <c r="F50" s="593"/>
      <c r="G50" s="593"/>
      <c r="H50" s="593"/>
      <c r="I50" s="722"/>
      <c r="J50" s="722"/>
      <c r="K50" s="723" t="s">
        <v>361</v>
      </c>
      <c r="L50" s="723"/>
      <c r="M50" s="723"/>
      <c r="N50" s="724"/>
      <c r="O50" s="724"/>
    </row>
    <row r="51" customFormat="false" ht="14.25" hidden="false" customHeight="true" outlineLevel="0" collapsed="false">
      <c r="A51" s="591"/>
      <c r="B51" s="593"/>
      <c r="C51" s="593"/>
      <c r="D51" s="593"/>
      <c r="E51" s="593"/>
      <c r="F51" s="593"/>
      <c r="G51" s="593"/>
      <c r="H51" s="593"/>
      <c r="I51" s="722"/>
      <c r="J51" s="722"/>
      <c r="K51" s="723" t="s">
        <v>361</v>
      </c>
      <c r="L51" s="723"/>
      <c r="M51" s="723"/>
      <c r="N51" s="724"/>
      <c r="O51" s="724"/>
    </row>
    <row r="52" customFormat="false" ht="14.25" hidden="false" customHeight="true" outlineLevel="0" collapsed="false">
      <c r="A52" s="591"/>
      <c r="B52" s="593"/>
      <c r="C52" s="593"/>
      <c r="D52" s="593"/>
      <c r="E52" s="593"/>
      <c r="F52" s="593"/>
      <c r="G52" s="593"/>
      <c r="H52" s="593"/>
      <c r="I52" s="722"/>
      <c r="J52" s="722"/>
      <c r="K52" s="723" t="s">
        <v>361</v>
      </c>
      <c r="L52" s="723"/>
      <c r="M52" s="723"/>
      <c r="N52" s="724"/>
      <c r="O52" s="724"/>
    </row>
    <row r="53" customFormat="false" ht="14.25" hidden="false" customHeight="true" outlineLevel="0" collapsed="false">
      <c r="A53" s="591"/>
      <c r="B53" s="595"/>
      <c r="C53" s="595"/>
      <c r="D53" s="595"/>
      <c r="E53" s="595"/>
      <c r="F53" s="595"/>
      <c r="G53" s="595"/>
      <c r="H53" s="595"/>
      <c r="I53" s="722"/>
      <c r="J53" s="722"/>
      <c r="K53" s="723" t="s">
        <v>361</v>
      </c>
      <c r="L53" s="723"/>
      <c r="M53" s="723"/>
      <c r="N53" s="724"/>
      <c r="O53" s="724"/>
    </row>
    <row r="54" customFormat="false" ht="14.25" hidden="false" customHeight="true" outlineLevel="0" collapsed="false">
      <c r="A54" s="591"/>
      <c r="B54" s="596"/>
      <c r="C54" s="596"/>
      <c r="D54" s="596"/>
      <c r="E54" s="596"/>
      <c r="F54" s="596"/>
      <c r="G54" s="596"/>
      <c r="H54" s="596"/>
      <c r="I54" s="725" t="s">
        <v>641</v>
      </c>
      <c r="J54" s="725"/>
      <c r="K54" s="725"/>
      <c r="L54" s="725"/>
      <c r="M54" s="725"/>
      <c r="N54" s="703"/>
      <c r="O54" s="703"/>
    </row>
    <row r="55" customFormat="false" ht="15" hidden="false" customHeight="true" outlineLevel="0" collapsed="false">
      <c r="I55" s="726"/>
      <c r="J55" s="726"/>
      <c r="K55" s="726"/>
      <c r="L55" s="726"/>
      <c r="M55" s="726"/>
    </row>
    <row r="56" customFormat="false" ht="15" hidden="false" customHeight="true" outlineLevel="0" collapsed="false">
      <c r="A56" s="685" t="s">
        <v>566</v>
      </c>
      <c r="B56" s="686" t="s">
        <v>572</v>
      </c>
      <c r="C56" s="686"/>
      <c r="D56" s="686"/>
      <c r="E56" s="686" t="s">
        <v>573</v>
      </c>
      <c r="F56" s="686"/>
      <c r="G56" s="686"/>
      <c r="H56" s="686"/>
      <c r="I56" s="687" t="s">
        <v>651</v>
      </c>
      <c r="J56" s="687"/>
      <c r="K56" s="687"/>
      <c r="L56" s="687"/>
      <c r="M56" s="687"/>
      <c r="N56" s="718" t="s">
        <v>652</v>
      </c>
      <c r="O56" s="718"/>
    </row>
    <row r="57" customFormat="false" ht="14.25" hidden="false" customHeight="true" outlineLevel="0" collapsed="false">
      <c r="A57" s="591" t="s">
        <v>611</v>
      </c>
      <c r="B57" s="592"/>
      <c r="C57" s="592"/>
      <c r="D57" s="592"/>
      <c r="E57" s="592"/>
      <c r="F57" s="592"/>
      <c r="G57" s="592"/>
      <c r="H57" s="592"/>
      <c r="I57" s="719"/>
      <c r="J57" s="719"/>
      <c r="K57" s="720" t="s">
        <v>361</v>
      </c>
      <c r="L57" s="720"/>
      <c r="M57" s="720"/>
      <c r="N57" s="721"/>
      <c r="O57" s="721"/>
    </row>
    <row r="58" customFormat="false" ht="14.25" hidden="false" customHeight="true" outlineLevel="0" collapsed="false">
      <c r="A58" s="591"/>
      <c r="B58" s="593"/>
      <c r="C58" s="593"/>
      <c r="D58" s="593"/>
      <c r="E58" s="593"/>
      <c r="F58" s="593"/>
      <c r="G58" s="593"/>
      <c r="H58" s="593"/>
      <c r="I58" s="722"/>
      <c r="J58" s="722"/>
      <c r="K58" s="723" t="s">
        <v>361</v>
      </c>
      <c r="L58" s="723"/>
      <c r="M58" s="723"/>
      <c r="N58" s="724"/>
      <c r="O58" s="724"/>
    </row>
    <row r="59" customFormat="false" ht="14.25" hidden="false" customHeight="true" outlineLevel="0" collapsed="false">
      <c r="A59" s="591"/>
      <c r="B59" s="593"/>
      <c r="C59" s="593"/>
      <c r="D59" s="593"/>
      <c r="E59" s="593"/>
      <c r="F59" s="593"/>
      <c r="G59" s="593"/>
      <c r="H59" s="593"/>
      <c r="I59" s="722"/>
      <c r="J59" s="722"/>
      <c r="K59" s="723" t="s">
        <v>361</v>
      </c>
      <c r="L59" s="723"/>
      <c r="M59" s="723"/>
      <c r="N59" s="724"/>
      <c r="O59" s="724"/>
    </row>
    <row r="60" customFormat="false" ht="14.25" hidden="false" customHeight="true" outlineLevel="0" collapsed="false">
      <c r="A60" s="591"/>
      <c r="B60" s="593"/>
      <c r="C60" s="593"/>
      <c r="D60" s="593"/>
      <c r="E60" s="593"/>
      <c r="F60" s="593"/>
      <c r="G60" s="593"/>
      <c r="H60" s="593"/>
      <c r="I60" s="722"/>
      <c r="J60" s="722"/>
      <c r="K60" s="723" t="s">
        <v>361</v>
      </c>
      <c r="L60" s="723"/>
      <c r="M60" s="723"/>
      <c r="N60" s="724"/>
      <c r="O60" s="724"/>
    </row>
    <row r="61" customFormat="false" ht="14.25" hidden="false" customHeight="true" outlineLevel="0" collapsed="false">
      <c r="A61" s="591"/>
      <c r="B61" s="593"/>
      <c r="C61" s="593"/>
      <c r="D61" s="593"/>
      <c r="E61" s="593"/>
      <c r="F61" s="593"/>
      <c r="G61" s="593"/>
      <c r="H61" s="593"/>
      <c r="I61" s="722"/>
      <c r="J61" s="722"/>
      <c r="K61" s="723" t="s">
        <v>361</v>
      </c>
      <c r="L61" s="723"/>
      <c r="M61" s="723"/>
      <c r="N61" s="724"/>
      <c r="O61" s="724"/>
    </row>
    <row r="62" customFormat="false" ht="14.25" hidden="false" customHeight="true" outlineLevel="0" collapsed="false">
      <c r="A62" s="591"/>
      <c r="B62" s="595"/>
      <c r="C62" s="595"/>
      <c r="D62" s="595"/>
      <c r="E62" s="595"/>
      <c r="F62" s="595"/>
      <c r="G62" s="595"/>
      <c r="H62" s="595"/>
      <c r="I62" s="722"/>
      <c r="J62" s="722"/>
      <c r="K62" s="723" t="s">
        <v>361</v>
      </c>
      <c r="L62" s="723"/>
      <c r="M62" s="723"/>
      <c r="N62" s="724"/>
      <c r="O62" s="724"/>
    </row>
    <row r="63" customFormat="false" ht="14.25" hidden="false" customHeight="true" outlineLevel="0" collapsed="false">
      <c r="A63" s="591"/>
      <c r="B63" s="596"/>
      <c r="C63" s="596"/>
      <c r="D63" s="596"/>
      <c r="E63" s="596"/>
      <c r="F63" s="596"/>
      <c r="G63" s="596"/>
      <c r="H63" s="596"/>
      <c r="I63" s="725" t="s">
        <v>642</v>
      </c>
      <c r="J63" s="725"/>
      <c r="K63" s="725"/>
      <c r="L63" s="725"/>
      <c r="M63" s="725"/>
      <c r="N63" s="703"/>
      <c r="O63" s="703"/>
    </row>
    <row r="64" customFormat="false" ht="14.25" hidden="false" customHeight="true" outlineLevel="0" collapsed="false">
      <c r="A64" s="591" t="s">
        <v>613</v>
      </c>
      <c r="B64" s="592"/>
      <c r="C64" s="592"/>
      <c r="D64" s="592"/>
      <c r="E64" s="592"/>
      <c r="F64" s="592"/>
      <c r="G64" s="592"/>
      <c r="H64" s="592"/>
      <c r="I64" s="719"/>
      <c r="J64" s="719"/>
      <c r="K64" s="720" t="s">
        <v>361</v>
      </c>
      <c r="L64" s="720"/>
      <c r="M64" s="720"/>
      <c r="N64" s="721"/>
      <c r="O64" s="721"/>
    </row>
    <row r="65" customFormat="false" ht="14.25" hidden="false" customHeight="true" outlineLevel="0" collapsed="false">
      <c r="A65" s="591"/>
      <c r="B65" s="593"/>
      <c r="C65" s="593"/>
      <c r="D65" s="593"/>
      <c r="E65" s="593"/>
      <c r="F65" s="593"/>
      <c r="G65" s="593"/>
      <c r="H65" s="593"/>
      <c r="I65" s="722"/>
      <c r="J65" s="722"/>
      <c r="K65" s="723" t="s">
        <v>361</v>
      </c>
      <c r="L65" s="723"/>
      <c r="M65" s="723"/>
      <c r="N65" s="724"/>
      <c r="O65" s="724"/>
    </row>
    <row r="66" customFormat="false" ht="14.25" hidden="false" customHeight="true" outlineLevel="0" collapsed="false">
      <c r="A66" s="591"/>
      <c r="B66" s="593"/>
      <c r="C66" s="593"/>
      <c r="D66" s="593"/>
      <c r="E66" s="593"/>
      <c r="F66" s="593"/>
      <c r="G66" s="593"/>
      <c r="H66" s="593"/>
      <c r="I66" s="722"/>
      <c r="J66" s="722"/>
      <c r="K66" s="723" t="s">
        <v>361</v>
      </c>
      <c r="L66" s="723"/>
      <c r="M66" s="723"/>
      <c r="N66" s="724"/>
      <c r="O66" s="724"/>
    </row>
    <row r="67" customFormat="false" ht="14.25" hidden="false" customHeight="true" outlineLevel="0" collapsed="false">
      <c r="A67" s="591"/>
      <c r="B67" s="593"/>
      <c r="C67" s="593"/>
      <c r="D67" s="593"/>
      <c r="E67" s="593"/>
      <c r="F67" s="593"/>
      <c r="G67" s="593"/>
      <c r="H67" s="593"/>
      <c r="I67" s="722"/>
      <c r="J67" s="722"/>
      <c r="K67" s="723" t="s">
        <v>361</v>
      </c>
      <c r="L67" s="723"/>
      <c r="M67" s="723"/>
      <c r="N67" s="724"/>
      <c r="O67" s="724"/>
    </row>
    <row r="68" customFormat="false" ht="14.25" hidden="false" customHeight="true" outlineLevel="0" collapsed="false">
      <c r="A68" s="591"/>
      <c r="B68" s="593"/>
      <c r="C68" s="593"/>
      <c r="D68" s="593"/>
      <c r="E68" s="593"/>
      <c r="F68" s="593"/>
      <c r="G68" s="593"/>
      <c r="H68" s="593"/>
      <c r="I68" s="722"/>
      <c r="J68" s="722"/>
      <c r="K68" s="723" t="s">
        <v>361</v>
      </c>
      <c r="L68" s="723"/>
      <c r="M68" s="723"/>
      <c r="N68" s="724"/>
      <c r="O68" s="724"/>
    </row>
    <row r="69" customFormat="false" ht="14.25" hidden="false" customHeight="true" outlineLevel="0" collapsed="false">
      <c r="A69" s="591"/>
      <c r="B69" s="595"/>
      <c r="C69" s="595"/>
      <c r="D69" s="595"/>
      <c r="E69" s="595"/>
      <c r="F69" s="595"/>
      <c r="G69" s="595"/>
      <c r="H69" s="595"/>
      <c r="I69" s="722"/>
      <c r="J69" s="722"/>
      <c r="K69" s="723" t="s">
        <v>361</v>
      </c>
      <c r="L69" s="723"/>
      <c r="M69" s="723"/>
      <c r="N69" s="724"/>
      <c r="O69" s="724"/>
    </row>
    <row r="70" customFormat="false" ht="14.25" hidden="false" customHeight="true" outlineLevel="0" collapsed="false">
      <c r="A70" s="591"/>
      <c r="B70" s="596"/>
      <c r="C70" s="596"/>
      <c r="D70" s="596"/>
      <c r="E70" s="596"/>
      <c r="F70" s="596"/>
      <c r="G70" s="596"/>
      <c r="H70" s="596"/>
      <c r="I70" s="725" t="s">
        <v>643</v>
      </c>
      <c r="J70" s="725"/>
      <c r="K70" s="725"/>
      <c r="L70" s="725"/>
      <c r="M70" s="725"/>
      <c r="N70" s="703"/>
      <c r="O70" s="703"/>
    </row>
    <row r="71" customFormat="false" ht="14.25" hidden="false" customHeight="true" outlineLevel="0" collapsed="false">
      <c r="A71" s="591" t="s">
        <v>615</v>
      </c>
      <c r="B71" s="592"/>
      <c r="C71" s="592"/>
      <c r="D71" s="592"/>
      <c r="E71" s="592"/>
      <c r="F71" s="592"/>
      <c r="G71" s="592"/>
      <c r="H71" s="592"/>
      <c r="I71" s="719"/>
      <c r="J71" s="719"/>
      <c r="K71" s="720" t="s">
        <v>361</v>
      </c>
      <c r="L71" s="720"/>
      <c r="M71" s="720"/>
      <c r="N71" s="721"/>
      <c r="O71" s="721"/>
    </row>
    <row r="72" customFormat="false" ht="14.25" hidden="false" customHeight="true" outlineLevel="0" collapsed="false">
      <c r="A72" s="591"/>
      <c r="B72" s="593"/>
      <c r="C72" s="593"/>
      <c r="D72" s="593"/>
      <c r="E72" s="593"/>
      <c r="F72" s="593"/>
      <c r="G72" s="593"/>
      <c r="H72" s="593"/>
      <c r="I72" s="722"/>
      <c r="J72" s="722"/>
      <c r="K72" s="723" t="s">
        <v>361</v>
      </c>
      <c r="L72" s="723"/>
      <c r="M72" s="723"/>
      <c r="N72" s="724"/>
      <c r="O72" s="724"/>
    </row>
    <row r="73" customFormat="false" ht="14.25" hidden="false" customHeight="true" outlineLevel="0" collapsed="false">
      <c r="A73" s="591"/>
      <c r="B73" s="593"/>
      <c r="C73" s="593"/>
      <c r="D73" s="593"/>
      <c r="E73" s="593"/>
      <c r="F73" s="593"/>
      <c r="G73" s="593"/>
      <c r="H73" s="593"/>
      <c r="I73" s="722"/>
      <c r="J73" s="722"/>
      <c r="K73" s="723" t="s">
        <v>361</v>
      </c>
      <c r="L73" s="723"/>
      <c r="M73" s="723"/>
      <c r="N73" s="724"/>
      <c r="O73" s="724"/>
    </row>
    <row r="74" customFormat="false" ht="14.25" hidden="false" customHeight="true" outlineLevel="0" collapsed="false">
      <c r="A74" s="591"/>
      <c r="B74" s="593"/>
      <c r="C74" s="593"/>
      <c r="D74" s="593"/>
      <c r="E74" s="593"/>
      <c r="F74" s="593"/>
      <c r="G74" s="593"/>
      <c r="H74" s="593"/>
      <c r="I74" s="722"/>
      <c r="J74" s="722"/>
      <c r="K74" s="723" t="s">
        <v>361</v>
      </c>
      <c r="L74" s="723"/>
      <c r="M74" s="723"/>
      <c r="N74" s="724"/>
      <c r="O74" s="724"/>
    </row>
    <row r="75" customFormat="false" ht="14.25" hidden="false" customHeight="true" outlineLevel="0" collapsed="false">
      <c r="A75" s="591"/>
      <c r="B75" s="593"/>
      <c r="C75" s="593"/>
      <c r="D75" s="593"/>
      <c r="E75" s="593"/>
      <c r="F75" s="593"/>
      <c r="G75" s="593"/>
      <c r="H75" s="593"/>
      <c r="I75" s="722"/>
      <c r="J75" s="722"/>
      <c r="K75" s="723" t="s">
        <v>361</v>
      </c>
      <c r="L75" s="723"/>
      <c r="M75" s="723"/>
      <c r="N75" s="724"/>
      <c r="O75" s="724"/>
    </row>
    <row r="76" customFormat="false" ht="14.25" hidden="false" customHeight="true" outlineLevel="0" collapsed="false">
      <c r="A76" s="591"/>
      <c r="B76" s="595"/>
      <c r="C76" s="595"/>
      <c r="D76" s="595"/>
      <c r="E76" s="595"/>
      <c r="F76" s="595"/>
      <c r="G76" s="595"/>
      <c r="H76" s="595"/>
      <c r="I76" s="722"/>
      <c r="J76" s="722"/>
      <c r="K76" s="723" t="s">
        <v>361</v>
      </c>
      <c r="L76" s="723"/>
      <c r="M76" s="723"/>
      <c r="N76" s="724"/>
      <c r="O76" s="724"/>
    </row>
    <row r="77" customFormat="false" ht="14.25" hidden="false" customHeight="true" outlineLevel="0" collapsed="false">
      <c r="A77" s="591"/>
      <c r="B77" s="596"/>
      <c r="C77" s="596"/>
      <c r="D77" s="596"/>
      <c r="E77" s="596"/>
      <c r="F77" s="596"/>
      <c r="G77" s="596"/>
      <c r="H77" s="596"/>
      <c r="I77" s="725" t="s">
        <v>644</v>
      </c>
      <c r="J77" s="725"/>
      <c r="K77" s="725"/>
      <c r="L77" s="725"/>
      <c r="M77" s="725"/>
      <c r="N77" s="703"/>
      <c r="O77" s="703"/>
    </row>
    <row r="78" customFormat="false" ht="14.25" hidden="false" customHeight="true" outlineLevel="0" collapsed="false">
      <c r="A78" s="591" t="s">
        <v>601</v>
      </c>
      <c r="B78" s="592"/>
      <c r="C78" s="592"/>
      <c r="D78" s="592"/>
      <c r="E78" s="592"/>
      <c r="F78" s="592"/>
      <c r="G78" s="592"/>
      <c r="H78" s="592"/>
      <c r="I78" s="719"/>
      <c r="J78" s="719"/>
      <c r="K78" s="720" t="s">
        <v>361</v>
      </c>
      <c r="L78" s="720"/>
      <c r="M78" s="720"/>
      <c r="N78" s="721"/>
      <c r="O78" s="721"/>
    </row>
    <row r="79" customFormat="false" ht="14.25" hidden="false" customHeight="true" outlineLevel="0" collapsed="false">
      <c r="A79" s="591"/>
      <c r="B79" s="593"/>
      <c r="C79" s="593"/>
      <c r="D79" s="593"/>
      <c r="E79" s="593"/>
      <c r="F79" s="593"/>
      <c r="G79" s="593"/>
      <c r="H79" s="593"/>
      <c r="I79" s="722"/>
      <c r="J79" s="722"/>
      <c r="K79" s="723" t="s">
        <v>361</v>
      </c>
      <c r="L79" s="723"/>
      <c r="M79" s="723"/>
      <c r="N79" s="724"/>
      <c r="O79" s="724"/>
    </row>
    <row r="80" customFormat="false" ht="14.25" hidden="false" customHeight="true" outlineLevel="0" collapsed="false">
      <c r="A80" s="591"/>
      <c r="B80" s="593"/>
      <c r="C80" s="593"/>
      <c r="D80" s="593"/>
      <c r="E80" s="593"/>
      <c r="F80" s="593"/>
      <c r="G80" s="593"/>
      <c r="H80" s="593"/>
      <c r="I80" s="722"/>
      <c r="J80" s="722"/>
      <c r="K80" s="723" t="s">
        <v>361</v>
      </c>
      <c r="L80" s="723"/>
      <c r="M80" s="723"/>
      <c r="N80" s="724"/>
      <c r="O80" s="724"/>
    </row>
    <row r="81" customFormat="false" ht="14.25" hidden="false" customHeight="true" outlineLevel="0" collapsed="false">
      <c r="A81" s="591"/>
      <c r="B81" s="593"/>
      <c r="C81" s="593"/>
      <c r="D81" s="593"/>
      <c r="E81" s="593"/>
      <c r="F81" s="593"/>
      <c r="G81" s="593"/>
      <c r="H81" s="593"/>
      <c r="I81" s="722"/>
      <c r="J81" s="722"/>
      <c r="K81" s="723" t="s">
        <v>361</v>
      </c>
      <c r="L81" s="723"/>
      <c r="M81" s="723"/>
      <c r="N81" s="724"/>
      <c r="O81" s="724"/>
    </row>
    <row r="82" customFormat="false" ht="14.25" hidden="false" customHeight="true" outlineLevel="0" collapsed="false">
      <c r="A82" s="591"/>
      <c r="B82" s="593"/>
      <c r="C82" s="593"/>
      <c r="D82" s="593"/>
      <c r="E82" s="593"/>
      <c r="F82" s="593"/>
      <c r="G82" s="593"/>
      <c r="H82" s="593"/>
      <c r="I82" s="722"/>
      <c r="J82" s="722"/>
      <c r="K82" s="723" t="s">
        <v>361</v>
      </c>
      <c r="L82" s="723"/>
      <c r="M82" s="723"/>
      <c r="N82" s="724"/>
      <c r="O82" s="724"/>
    </row>
    <row r="83" customFormat="false" ht="14.25" hidden="false" customHeight="true" outlineLevel="0" collapsed="false">
      <c r="A83" s="591"/>
      <c r="B83" s="595"/>
      <c r="C83" s="595"/>
      <c r="D83" s="595"/>
      <c r="E83" s="595"/>
      <c r="F83" s="595"/>
      <c r="G83" s="595"/>
      <c r="H83" s="595"/>
      <c r="I83" s="722"/>
      <c r="J83" s="722"/>
      <c r="K83" s="723" t="s">
        <v>361</v>
      </c>
      <c r="L83" s="723"/>
      <c r="M83" s="723"/>
      <c r="N83" s="724"/>
      <c r="O83" s="724"/>
    </row>
    <row r="84" customFormat="false" ht="14.25" hidden="false" customHeight="true" outlineLevel="0" collapsed="false">
      <c r="A84" s="591"/>
      <c r="B84" s="596"/>
      <c r="C84" s="596"/>
      <c r="D84" s="596"/>
      <c r="E84" s="596"/>
      <c r="F84" s="596"/>
      <c r="G84" s="596"/>
      <c r="H84" s="596"/>
      <c r="I84" s="725" t="s">
        <v>645</v>
      </c>
      <c r="J84" s="725"/>
      <c r="K84" s="725"/>
      <c r="L84" s="725"/>
      <c r="M84" s="725"/>
      <c r="N84" s="703"/>
      <c r="O84" s="703"/>
    </row>
    <row r="85" customFormat="false" ht="14.25" hidden="false" customHeight="true" outlineLevel="0" collapsed="false">
      <c r="A85" s="591" t="s">
        <v>602</v>
      </c>
      <c r="B85" s="592"/>
      <c r="C85" s="592"/>
      <c r="D85" s="592"/>
      <c r="E85" s="592"/>
      <c r="F85" s="592"/>
      <c r="G85" s="592"/>
      <c r="H85" s="592"/>
      <c r="I85" s="719"/>
      <c r="J85" s="719"/>
      <c r="K85" s="720" t="s">
        <v>361</v>
      </c>
      <c r="L85" s="720"/>
      <c r="M85" s="720"/>
      <c r="N85" s="721"/>
      <c r="O85" s="721"/>
    </row>
    <row r="86" customFormat="false" ht="14.25" hidden="false" customHeight="true" outlineLevel="0" collapsed="false">
      <c r="A86" s="591"/>
      <c r="B86" s="593"/>
      <c r="C86" s="593"/>
      <c r="D86" s="593"/>
      <c r="E86" s="593"/>
      <c r="F86" s="593"/>
      <c r="G86" s="593"/>
      <c r="H86" s="593"/>
      <c r="I86" s="722"/>
      <c r="J86" s="722"/>
      <c r="K86" s="723" t="s">
        <v>361</v>
      </c>
      <c r="L86" s="723"/>
      <c r="M86" s="723"/>
      <c r="N86" s="724"/>
      <c r="O86" s="724"/>
    </row>
    <row r="87" customFormat="false" ht="14.25" hidden="false" customHeight="true" outlineLevel="0" collapsed="false">
      <c r="A87" s="591"/>
      <c r="B87" s="593"/>
      <c r="C87" s="593"/>
      <c r="D87" s="593"/>
      <c r="E87" s="593"/>
      <c r="F87" s="593"/>
      <c r="G87" s="593"/>
      <c r="H87" s="593"/>
      <c r="I87" s="722"/>
      <c r="J87" s="722"/>
      <c r="K87" s="723" t="s">
        <v>361</v>
      </c>
      <c r="L87" s="723"/>
      <c r="M87" s="723"/>
      <c r="N87" s="724"/>
      <c r="O87" s="724"/>
    </row>
    <row r="88" customFormat="false" ht="14.25" hidden="false" customHeight="true" outlineLevel="0" collapsed="false">
      <c r="A88" s="591"/>
      <c r="B88" s="593"/>
      <c r="C88" s="593"/>
      <c r="D88" s="593"/>
      <c r="E88" s="593"/>
      <c r="F88" s="593"/>
      <c r="G88" s="593"/>
      <c r="H88" s="593"/>
      <c r="I88" s="722"/>
      <c r="J88" s="722"/>
      <c r="K88" s="723" t="s">
        <v>361</v>
      </c>
      <c r="L88" s="723"/>
      <c r="M88" s="723"/>
      <c r="N88" s="724"/>
      <c r="O88" s="724"/>
    </row>
    <row r="89" customFormat="false" ht="14.25" hidden="false" customHeight="true" outlineLevel="0" collapsed="false">
      <c r="A89" s="591"/>
      <c r="B89" s="593"/>
      <c r="C89" s="593"/>
      <c r="D89" s="593"/>
      <c r="E89" s="593"/>
      <c r="F89" s="593"/>
      <c r="G89" s="593"/>
      <c r="H89" s="593"/>
      <c r="I89" s="722"/>
      <c r="J89" s="722"/>
      <c r="K89" s="723" t="s">
        <v>361</v>
      </c>
      <c r="L89" s="723"/>
      <c r="M89" s="723"/>
      <c r="N89" s="724"/>
      <c r="O89" s="724"/>
    </row>
    <row r="90" customFormat="false" ht="14.25" hidden="false" customHeight="true" outlineLevel="0" collapsed="false">
      <c r="A90" s="591"/>
      <c r="B90" s="595"/>
      <c r="C90" s="595"/>
      <c r="D90" s="595"/>
      <c r="E90" s="595"/>
      <c r="F90" s="595"/>
      <c r="G90" s="595"/>
      <c r="H90" s="595"/>
      <c r="I90" s="722"/>
      <c r="J90" s="722"/>
      <c r="K90" s="723" t="s">
        <v>361</v>
      </c>
      <c r="L90" s="723"/>
      <c r="M90" s="723"/>
      <c r="N90" s="724"/>
      <c r="O90" s="724"/>
    </row>
    <row r="91" customFormat="false" ht="14.25" hidden="false" customHeight="true" outlineLevel="0" collapsed="false">
      <c r="A91" s="591"/>
      <c r="B91" s="596"/>
      <c r="C91" s="596"/>
      <c r="D91" s="596"/>
      <c r="E91" s="596"/>
      <c r="F91" s="596"/>
      <c r="G91" s="596"/>
      <c r="H91" s="596"/>
      <c r="I91" s="725" t="s">
        <v>646</v>
      </c>
      <c r="J91" s="725"/>
      <c r="K91" s="725"/>
      <c r="L91" s="725"/>
      <c r="M91" s="725"/>
      <c r="N91" s="703"/>
      <c r="O91" s="703"/>
    </row>
    <row r="92" customFormat="false" ht="15" hidden="false" customHeight="true" outlineLevel="0" collapsed="false">
      <c r="A92" s="508"/>
      <c r="B92" s="508"/>
      <c r="C92" s="508"/>
      <c r="D92" s="508"/>
      <c r="E92" s="508"/>
      <c r="F92" s="727" t="s">
        <v>647</v>
      </c>
      <c r="G92" s="727"/>
      <c r="H92" s="727"/>
      <c r="I92" s="727"/>
      <c r="J92" s="727"/>
      <c r="K92" s="727"/>
      <c r="L92" s="727"/>
      <c r="M92" s="727"/>
      <c r="N92" s="728"/>
      <c r="O92" s="728"/>
    </row>
    <row r="93" customFormat="false" ht="15" hidden="false" customHeight="true" outlineLevel="0" collapsed="false">
      <c r="A93" s="508"/>
      <c r="B93" s="508"/>
      <c r="C93" s="508"/>
      <c r="D93" s="508"/>
      <c r="E93" s="508"/>
      <c r="F93" s="727"/>
      <c r="G93" s="727"/>
      <c r="H93" s="727"/>
      <c r="I93" s="727"/>
      <c r="J93" s="727"/>
      <c r="K93" s="727"/>
      <c r="L93" s="727"/>
      <c r="M93" s="727"/>
      <c r="N93" s="728"/>
      <c r="O93" s="728"/>
    </row>
    <row r="94" s="709" customFormat="true" ht="13.5" hidden="false" customHeight="true" outlineLevel="0" collapsed="false">
      <c r="A94" s="707" t="s">
        <v>577</v>
      </c>
      <c r="B94" s="708" t="s">
        <v>648</v>
      </c>
      <c r="C94" s="708"/>
      <c r="D94" s="708"/>
      <c r="E94" s="708"/>
      <c r="F94" s="708"/>
      <c r="G94" s="708"/>
      <c r="H94" s="708"/>
      <c r="I94" s="708"/>
      <c r="J94" s="708"/>
      <c r="K94" s="708"/>
      <c r="L94" s="708"/>
      <c r="M94" s="708"/>
      <c r="N94" s="708"/>
      <c r="O94" s="708"/>
    </row>
    <row r="95" s="731" customFormat="true" ht="13.5" hidden="false" customHeight="true" outlineLevel="0" collapsed="false">
      <c r="A95" s="729" t="s">
        <v>577</v>
      </c>
      <c r="B95" s="730" t="s">
        <v>579</v>
      </c>
      <c r="C95" s="730"/>
      <c r="D95" s="730"/>
      <c r="E95" s="730"/>
      <c r="F95" s="730"/>
      <c r="G95" s="730"/>
      <c r="H95" s="730"/>
      <c r="I95" s="730"/>
      <c r="J95" s="730"/>
      <c r="K95" s="730"/>
      <c r="L95" s="730"/>
      <c r="M95" s="730"/>
      <c r="N95" s="730"/>
      <c r="O95" s="730"/>
    </row>
    <row r="96" customFormat="false" ht="13.5" hidden="false" customHeight="true" outlineLevel="0" collapsed="false"/>
    <row r="97" customFormat="false" ht="15" hidden="false" customHeight="true" outlineLevel="0" collapsed="false">
      <c r="A97" s="676" t="s">
        <v>654</v>
      </c>
    </row>
    <row r="98" customFormat="false" ht="15" hidden="false" customHeight="true" outlineLevel="0" collapsed="false">
      <c r="A98" s="710" t="s">
        <v>582</v>
      </c>
      <c r="B98" s="710"/>
      <c r="C98" s="710"/>
      <c r="D98" s="710"/>
    </row>
    <row r="99" customFormat="false" ht="15" hidden="false" customHeight="true" outlineLevel="0" collapsed="false">
      <c r="A99" s="710"/>
      <c r="B99" s="710"/>
      <c r="C99" s="710"/>
      <c r="D99" s="710"/>
    </row>
    <row r="100" customFormat="false" ht="15" hidden="false" customHeight="true" outlineLevel="0" collapsed="false">
      <c r="A100" s="711"/>
      <c r="B100" s="711"/>
      <c r="C100" s="711"/>
      <c r="D100" s="712" t="s">
        <v>277</v>
      </c>
      <c r="E100" s="710" t="s">
        <v>583</v>
      </c>
      <c r="F100" s="710"/>
      <c r="G100" s="710"/>
      <c r="H100" s="713" t="s">
        <v>584</v>
      </c>
      <c r="I100" s="679" t="s">
        <v>655</v>
      </c>
      <c r="J100" s="679"/>
      <c r="K100" s="679"/>
    </row>
    <row r="101" customFormat="false" ht="15" hidden="false" customHeight="true" outlineLevel="0" collapsed="false">
      <c r="A101" s="711"/>
      <c r="B101" s="711"/>
      <c r="C101" s="711"/>
      <c r="D101" s="712"/>
      <c r="E101" s="710"/>
      <c r="F101" s="710"/>
      <c r="G101" s="710"/>
      <c r="H101" s="713"/>
      <c r="I101" s="679"/>
      <c r="J101" s="679"/>
      <c r="K101" s="679"/>
    </row>
    <row r="102" customFormat="false" ht="13.5" hidden="false" customHeight="true" outlineLevel="0" collapsed="false"/>
    <row r="103" s="714" customFormat="true" ht="13.5" hidden="false" customHeight="true" outlineLevel="0" collapsed="false">
      <c r="A103" s="714" t="s">
        <v>557</v>
      </c>
    </row>
    <row r="104" s="709" customFormat="true" ht="13.5" hidden="false" customHeight="true" outlineLevel="0" collapsed="false">
      <c r="A104" s="707" t="n">
        <v>1</v>
      </c>
      <c r="B104" s="709" t="s">
        <v>620</v>
      </c>
    </row>
    <row r="105" s="709" customFormat="true" ht="13.5" hidden="false" customHeight="true" outlineLevel="0" collapsed="false">
      <c r="A105" s="707" t="n">
        <v>2</v>
      </c>
      <c r="B105" s="709" t="s">
        <v>621</v>
      </c>
    </row>
    <row r="106" s="709" customFormat="true" ht="13.5" hidden="false" customHeight="true" outlineLevel="0" collapsed="false">
      <c r="A106" s="707" t="n">
        <v>3</v>
      </c>
      <c r="B106" s="709" t="s">
        <v>656</v>
      </c>
    </row>
    <row r="107" s="709" customFormat="true" ht="13.5" hidden="false" customHeight="true" outlineLevel="0" collapsed="false">
      <c r="B107" s="709" t="s">
        <v>657</v>
      </c>
    </row>
    <row r="108" s="709" customFormat="true" ht="13.5" hidden="false" customHeight="true" outlineLevel="0" collapsed="false">
      <c r="A108" s="707" t="n">
        <v>4</v>
      </c>
      <c r="B108" s="715" t="s">
        <v>658</v>
      </c>
      <c r="C108" s="715"/>
      <c r="D108" s="715"/>
      <c r="E108" s="715"/>
      <c r="F108" s="715"/>
      <c r="G108" s="715"/>
      <c r="H108" s="715"/>
      <c r="I108" s="715"/>
      <c r="J108" s="715"/>
      <c r="K108" s="715"/>
      <c r="L108" s="715"/>
      <c r="M108" s="715"/>
      <c r="N108" s="715"/>
      <c r="O108" s="715"/>
    </row>
    <row r="109" s="709" customFormat="true" ht="13.5" hidden="false" customHeight="true" outlineLevel="0" collapsed="false">
      <c r="B109" s="715"/>
      <c r="C109" s="715"/>
      <c r="D109" s="715"/>
      <c r="E109" s="715"/>
      <c r="F109" s="715"/>
      <c r="G109" s="715"/>
      <c r="H109" s="715"/>
      <c r="I109" s="715"/>
      <c r="J109" s="715"/>
      <c r="K109" s="715"/>
      <c r="L109" s="715"/>
      <c r="M109" s="715"/>
      <c r="N109" s="715"/>
      <c r="O109" s="715"/>
    </row>
    <row r="110" s="714" customFormat="true" ht="13.5" hidden="false" customHeight="true" outlineLevel="0" collapsed="false">
      <c r="A110" s="677"/>
    </row>
    <row r="111" s="714" customFormat="true" ht="13.5" hidden="false" customHeight="true" outlineLevel="0" collapsed="false"/>
    <row r="112" s="714" customFormat="true" ht="13.5" hidden="false" customHeight="true" outlineLevel="0" collapsed="false"/>
  </sheetData>
  <mergeCells count="405">
    <mergeCell ref="A2:O2"/>
    <mergeCell ref="A3:O3"/>
    <mergeCell ref="A5:B5"/>
    <mergeCell ref="C5:G5"/>
    <mergeCell ref="I5:K5"/>
    <mergeCell ref="L5:O5"/>
    <mergeCell ref="A7:N7"/>
    <mergeCell ref="A8:B8"/>
    <mergeCell ref="N8:O8"/>
    <mergeCell ref="A9:B9"/>
    <mergeCell ref="N9:O9"/>
    <mergeCell ref="A11:O11"/>
    <mergeCell ref="B12:D12"/>
    <mergeCell ref="E12:H12"/>
    <mergeCell ref="I12:M12"/>
    <mergeCell ref="N12:O12"/>
    <mergeCell ref="A13:A19"/>
    <mergeCell ref="B13:D13"/>
    <mergeCell ref="E13:H13"/>
    <mergeCell ref="I13:J13"/>
    <mergeCell ref="L13:M13"/>
    <mergeCell ref="N13:O13"/>
    <mergeCell ref="B14:D14"/>
    <mergeCell ref="E14:H14"/>
    <mergeCell ref="I14:J14"/>
    <mergeCell ref="L14:M14"/>
    <mergeCell ref="N14:O14"/>
    <mergeCell ref="B15:D15"/>
    <mergeCell ref="E15:H15"/>
    <mergeCell ref="I15:J15"/>
    <mergeCell ref="L15:M15"/>
    <mergeCell ref="N15:O15"/>
    <mergeCell ref="B16:D16"/>
    <mergeCell ref="E16:H16"/>
    <mergeCell ref="I16:J16"/>
    <mergeCell ref="L16:M16"/>
    <mergeCell ref="N16:O16"/>
    <mergeCell ref="B17:D17"/>
    <mergeCell ref="E17:H17"/>
    <mergeCell ref="I17:J17"/>
    <mergeCell ref="L17:M17"/>
    <mergeCell ref="N17:O17"/>
    <mergeCell ref="B18:D18"/>
    <mergeCell ref="E18:H18"/>
    <mergeCell ref="I18:J18"/>
    <mergeCell ref="L18:M18"/>
    <mergeCell ref="N18:O18"/>
    <mergeCell ref="B19:H19"/>
    <mergeCell ref="I19:M19"/>
    <mergeCell ref="N19:O19"/>
    <mergeCell ref="A20:A26"/>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H26"/>
    <mergeCell ref="I26:M26"/>
    <mergeCell ref="N26:O26"/>
    <mergeCell ref="A27:A33"/>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H33"/>
    <mergeCell ref="I33:M33"/>
    <mergeCell ref="N33:O33"/>
    <mergeCell ref="A34:A40"/>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B40:H40"/>
    <mergeCell ref="I40:M40"/>
    <mergeCell ref="N40:O40"/>
    <mergeCell ref="A41:A47"/>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D46"/>
    <mergeCell ref="E46:H46"/>
    <mergeCell ref="I46:J46"/>
    <mergeCell ref="L46:M46"/>
    <mergeCell ref="N46:O46"/>
    <mergeCell ref="B47:H47"/>
    <mergeCell ref="I47:M47"/>
    <mergeCell ref="N47:O47"/>
    <mergeCell ref="A48:A54"/>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D53"/>
    <mergeCell ref="E53:H53"/>
    <mergeCell ref="I53:J53"/>
    <mergeCell ref="L53:M53"/>
    <mergeCell ref="N53:O53"/>
    <mergeCell ref="B54:H54"/>
    <mergeCell ref="I54:M54"/>
    <mergeCell ref="N54:O54"/>
    <mergeCell ref="B56:D56"/>
    <mergeCell ref="E56:H56"/>
    <mergeCell ref="I56:M56"/>
    <mergeCell ref="N56:O56"/>
    <mergeCell ref="A57:A63"/>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D60"/>
    <mergeCell ref="E60:H60"/>
    <mergeCell ref="I60:J60"/>
    <mergeCell ref="L60:M60"/>
    <mergeCell ref="N60:O60"/>
    <mergeCell ref="B61:D61"/>
    <mergeCell ref="E61:H61"/>
    <mergeCell ref="I61:J61"/>
    <mergeCell ref="L61:M61"/>
    <mergeCell ref="N61:O61"/>
    <mergeCell ref="B62:D62"/>
    <mergeCell ref="E62:H62"/>
    <mergeCell ref="I62:J62"/>
    <mergeCell ref="L62:M62"/>
    <mergeCell ref="N62:O62"/>
    <mergeCell ref="B63:H63"/>
    <mergeCell ref="I63:M63"/>
    <mergeCell ref="N63:O63"/>
    <mergeCell ref="A64:A70"/>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D69"/>
    <mergeCell ref="E69:H69"/>
    <mergeCell ref="I69:J69"/>
    <mergeCell ref="L69:M69"/>
    <mergeCell ref="N69:O69"/>
    <mergeCell ref="B70:H70"/>
    <mergeCell ref="I70:M70"/>
    <mergeCell ref="N70:O70"/>
    <mergeCell ref="A71:A77"/>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D76"/>
    <mergeCell ref="E76:H76"/>
    <mergeCell ref="I76:J76"/>
    <mergeCell ref="L76:M76"/>
    <mergeCell ref="N76:O76"/>
    <mergeCell ref="B77:H77"/>
    <mergeCell ref="I77:M77"/>
    <mergeCell ref="N77:O77"/>
    <mergeCell ref="A78:A84"/>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D83"/>
    <mergeCell ref="E83:H83"/>
    <mergeCell ref="I83:J83"/>
    <mergeCell ref="L83:M83"/>
    <mergeCell ref="N83:O83"/>
    <mergeCell ref="B84:H84"/>
    <mergeCell ref="I84:M84"/>
    <mergeCell ref="N84:O84"/>
    <mergeCell ref="A85:A91"/>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D90"/>
    <mergeCell ref="E90:H90"/>
    <mergeCell ref="I90:J90"/>
    <mergeCell ref="L90:M90"/>
    <mergeCell ref="N90:O90"/>
    <mergeCell ref="B91:H91"/>
    <mergeCell ref="I91:M91"/>
    <mergeCell ref="N91:O91"/>
    <mergeCell ref="F92:M93"/>
    <mergeCell ref="N92:O93"/>
    <mergeCell ref="B94:O94"/>
    <mergeCell ref="B95:O95"/>
    <mergeCell ref="A98:D99"/>
    <mergeCell ref="A100:C101"/>
    <mergeCell ref="D100:D101"/>
    <mergeCell ref="E100:G101"/>
    <mergeCell ref="H100:H101"/>
    <mergeCell ref="I100:K101"/>
    <mergeCell ref="B108:O109"/>
  </mergeCells>
  <printOptions headings="false" gridLines="false" gridLinesSet="true" horizontalCentered="true" verticalCentered="true"/>
  <pageMargins left="0.39375" right="0.39375" top="0.590972222222222" bottom="0.39375" header="0.275694444444444" footer="0.511811023622047"/>
  <pageSetup paperSize="9" scale="89"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4"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0" activeCellId="0" sqref="B60"/>
    </sheetView>
  </sheetViews>
  <sheetFormatPr defaultColWidth="9.33984375" defaultRowHeight="12.75" customHeight="false" zeroHeight="false" outlineLevelRow="0" outlineLevelCol="0"/>
  <cols>
    <col collapsed="false" customWidth="true" hidden="false" outlineLevel="0" max="14" min="1" style="676" width="5.78"/>
    <col collapsed="false" customWidth="true" hidden="false" outlineLevel="0" max="15" min="15" style="676" width="9.66"/>
    <col collapsed="false" customWidth="true" hidden="false" outlineLevel="0" max="16" min="16" style="676" width="1.66"/>
    <col collapsed="false" customWidth="false" hidden="false" outlineLevel="0" max="16384" min="17" style="676" width="9.34"/>
  </cols>
  <sheetData>
    <row r="1" customFormat="false" ht="15" hidden="false" customHeight="true" outlineLevel="0" collapsed="false">
      <c r="O1" s="677"/>
      <c r="P1" s="678"/>
      <c r="Q1" s="678"/>
      <c r="R1" s="678"/>
      <c r="S1" s="678"/>
      <c r="T1" s="678"/>
    </row>
    <row r="2" customFormat="false" ht="15" hidden="false" customHeight="true" outlineLevel="0" collapsed="false">
      <c r="P2" s="678"/>
      <c r="Q2" s="678"/>
      <c r="R2" s="678"/>
      <c r="S2" s="678"/>
      <c r="T2" s="678"/>
    </row>
    <row r="3" customFormat="false" ht="17.35" hidden="false" customHeight="false" outlineLevel="0" collapsed="false">
      <c r="A3" s="679" t="s">
        <v>649</v>
      </c>
      <c r="B3" s="679"/>
      <c r="C3" s="679"/>
      <c r="D3" s="679"/>
      <c r="E3" s="679"/>
      <c r="F3" s="679"/>
      <c r="G3" s="679"/>
      <c r="H3" s="679"/>
      <c r="I3" s="679"/>
      <c r="J3" s="679"/>
      <c r="K3" s="679"/>
      <c r="L3" s="679"/>
      <c r="M3" s="679"/>
      <c r="N3" s="679"/>
      <c r="O3" s="679"/>
      <c r="P3" s="680"/>
    </row>
    <row r="4" customFormat="false" ht="17.35" hidden="false" customHeight="false" outlineLevel="0" collapsed="false">
      <c r="A4" s="536" t="s">
        <v>564</v>
      </c>
      <c r="B4" s="536"/>
      <c r="C4" s="536"/>
      <c r="D4" s="536"/>
      <c r="E4" s="536"/>
      <c r="F4" s="536"/>
      <c r="G4" s="536"/>
      <c r="H4" s="536"/>
      <c r="I4" s="536"/>
      <c r="J4" s="536"/>
      <c r="K4" s="536"/>
      <c r="L4" s="536"/>
      <c r="M4" s="536"/>
      <c r="N4" s="536"/>
      <c r="O4" s="536"/>
      <c r="P4" s="680"/>
    </row>
    <row r="5" customFormat="false" ht="7.5" hidden="false" customHeight="true" outlineLevel="0" collapsed="false">
      <c r="P5" s="681"/>
    </row>
    <row r="6" customFormat="false" ht="19.5" hidden="false" customHeight="true" outlineLevel="0" collapsed="false">
      <c r="A6" s="682" t="s">
        <v>273</v>
      </c>
      <c r="B6" s="682"/>
      <c r="C6" s="683"/>
      <c r="D6" s="683"/>
      <c r="E6" s="683"/>
      <c r="F6" s="683"/>
      <c r="G6" s="683"/>
      <c r="H6" s="681"/>
      <c r="I6" s="682" t="s">
        <v>288</v>
      </c>
      <c r="J6" s="682"/>
      <c r="K6" s="682"/>
      <c r="L6" s="683"/>
      <c r="M6" s="683"/>
      <c r="N6" s="683"/>
      <c r="O6" s="683"/>
      <c r="P6" s="681"/>
    </row>
    <row r="7" customFormat="false" ht="7.5" hidden="false" customHeight="true" outlineLevel="0" collapsed="false">
      <c r="A7" s="681"/>
      <c r="B7" s="681"/>
      <c r="C7" s="681"/>
      <c r="D7" s="681"/>
      <c r="E7" s="681"/>
      <c r="F7" s="681"/>
      <c r="G7" s="681"/>
      <c r="H7" s="681"/>
      <c r="I7" s="681"/>
      <c r="J7" s="681"/>
      <c r="K7" s="681"/>
      <c r="L7" s="681"/>
      <c r="M7" s="681"/>
      <c r="N7" s="681"/>
      <c r="O7" s="681"/>
      <c r="P7" s="681"/>
    </row>
    <row r="8" s="515" customFormat="true" ht="15" hidden="false" customHeight="true" outlineLevel="0" collapsed="false">
      <c r="A8" s="540" t="s">
        <v>565</v>
      </c>
      <c r="B8" s="540"/>
      <c r="C8" s="540"/>
      <c r="D8" s="540"/>
      <c r="E8" s="540"/>
      <c r="F8" s="540"/>
      <c r="G8" s="540"/>
      <c r="H8" s="540"/>
      <c r="I8" s="540"/>
      <c r="J8" s="540"/>
      <c r="K8" s="540"/>
      <c r="L8" s="540"/>
      <c r="M8" s="540"/>
      <c r="N8" s="540"/>
    </row>
    <row r="9" s="515" customFormat="true" ht="22.5" hidden="false" customHeight="true" outlineLevel="0" collapsed="false">
      <c r="A9" s="541" t="s">
        <v>566</v>
      </c>
      <c r="B9" s="541"/>
      <c r="C9" s="541"/>
      <c r="D9" s="542"/>
      <c r="E9" s="542"/>
      <c r="F9" s="543" t="s">
        <v>65</v>
      </c>
      <c r="G9" s="544"/>
      <c r="H9" s="544"/>
      <c r="I9" s="543" t="s">
        <v>65</v>
      </c>
      <c r="J9" s="544"/>
      <c r="K9" s="544"/>
      <c r="L9" s="545" t="s">
        <v>65</v>
      </c>
      <c r="M9" s="546" t="s">
        <v>567</v>
      </c>
      <c r="N9" s="546"/>
    </row>
    <row r="10" s="515" customFormat="true" ht="22.5" hidden="false" customHeight="true" outlineLevel="0" collapsed="false">
      <c r="A10" s="547" t="s">
        <v>568</v>
      </c>
      <c r="B10" s="547"/>
      <c r="C10" s="547"/>
      <c r="D10" s="548"/>
      <c r="E10" s="548"/>
      <c r="F10" s="548"/>
      <c r="G10" s="549"/>
      <c r="H10" s="549"/>
      <c r="I10" s="549"/>
      <c r="J10" s="550"/>
      <c r="K10" s="550"/>
      <c r="L10" s="550"/>
      <c r="M10" s="547"/>
      <c r="N10" s="547"/>
    </row>
    <row r="11" customFormat="false" ht="7.5" hidden="false" customHeight="true" outlineLevel="0" collapsed="false"/>
    <row r="12" customFormat="false" ht="15" hidden="false" customHeight="true" outlineLevel="0" collapsed="false">
      <c r="A12" s="684" t="s">
        <v>661</v>
      </c>
      <c r="B12" s="684"/>
      <c r="C12" s="684"/>
      <c r="D12" s="684"/>
      <c r="E12" s="684"/>
      <c r="F12" s="684"/>
      <c r="G12" s="684"/>
      <c r="H12" s="684"/>
      <c r="I12" s="684"/>
      <c r="J12" s="684"/>
      <c r="K12" s="684"/>
      <c r="L12" s="684"/>
      <c r="M12" s="684"/>
      <c r="N12" s="684"/>
      <c r="O12" s="684"/>
    </row>
    <row r="13" customFormat="false" ht="15" hidden="false" customHeight="true" outlineLevel="0" collapsed="false">
      <c r="A13" s="685" t="s">
        <v>566</v>
      </c>
      <c r="B13" s="686" t="s">
        <v>572</v>
      </c>
      <c r="C13" s="686"/>
      <c r="D13" s="686"/>
      <c r="E13" s="686" t="s">
        <v>573</v>
      </c>
      <c r="F13" s="686"/>
      <c r="G13" s="686"/>
      <c r="H13" s="686"/>
      <c r="I13" s="687" t="s">
        <v>651</v>
      </c>
      <c r="J13" s="687"/>
      <c r="K13" s="687"/>
      <c r="L13" s="687"/>
      <c r="M13" s="687"/>
      <c r="N13" s="688" t="s">
        <v>652</v>
      </c>
      <c r="O13" s="688"/>
    </row>
    <row r="14" customFormat="false" ht="14.25" hidden="false" customHeight="true" outlineLevel="0" collapsed="false">
      <c r="A14" s="689"/>
      <c r="B14" s="690"/>
      <c r="C14" s="690"/>
      <c r="D14" s="690"/>
      <c r="E14" s="690"/>
      <c r="F14" s="690"/>
      <c r="G14" s="690"/>
      <c r="H14" s="690"/>
      <c r="I14" s="691"/>
      <c r="J14" s="691"/>
      <c r="K14" s="692" t="s">
        <v>361</v>
      </c>
      <c r="L14" s="692"/>
      <c r="M14" s="692"/>
      <c r="N14" s="693"/>
      <c r="O14" s="693"/>
    </row>
    <row r="15" customFormat="false" ht="14.25" hidden="false" customHeight="true" outlineLevel="0" collapsed="false">
      <c r="A15" s="694"/>
      <c r="B15" s="683"/>
      <c r="C15" s="683"/>
      <c r="D15" s="683"/>
      <c r="E15" s="683"/>
      <c r="F15" s="683"/>
      <c r="G15" s="683"/>
      <c r="H15" s="683"/>
      <c r="I15" s="695"/>
      <c r="J15" s="695"/>
      <c r="K15" s="696" t="s">
        <v>361</v>
      </c>
      <c r="L15" s="696"/>
      <c r="M15" s="696"/>
      <c r="N15" s="697"/>
      <c r="O15" s="697"/>
    </row>
    <row r="16" customFormat="false" ht="14.25" hidden="false" customHeight="true" outlineLevel="0" collapsed="false">
      <c r="A16" s="694"/>
      <c r="B16" s="683"/>
      <c r="C16" s="683"/>
      <c r="D16" s="683"/>
      <c r="E16" s="683"/>
      <c r="F16" s="683"/>
      <c r="G16" s="683"/>
      <c r="H16" s="683"/>
      <c r="I16" s="695"/>
      <c r="J16" s="695"/>
      <c r="K16" s="696" t="s">
        <v>361</v>
      </c>
      <c r="L16" s="696"/>
      <c r="M16" s="696"/>
      <c r="N16" s="697"/>
      <c r="O16" s="697"/>
    </row>
    <row r="17" customFormat="false" ht="14.25" hidden="false" customHeight="true" outlineLevel="0" collapsed="false">
      <c r="A17" s="694"/>
      <c r="B17" s="683"/>
      <c r="C17" s="683"/>
      <c r="D17" s="683"/>
      <c r="E17" s="683"/>
      <c r="F17" s="683"/>
      <c r="G17" s="683"/>
      <c r="H17" s="683"/>
      <c r="I17" s="695"/>
      <c r="J17" s="695"/>
      <c r="K17" s="696" t="s">
        <v>361</v>
      </c>
      <c r="L17" s="696"/>
      <c r="M17" s="696"/>
      <c r="N17" s="697"/>
      <c r="O17" s="697"/>
    </row>
    <row r="18" customFormat="false" ht="14.25" hidden="false" customHeight="true" outlineLevel="0" collapsed="false">
      <c r="A18" s="698"/>
      <c r="B18" s="683"/>
      <c r="C18" s="683"/>
      <c r="D18" s="683"/>
      <c r="E18" s="683"/>
      <c r="F18" s="683"/>
      <c r="G18" s="683"/>
      <c r="H18" s="683"/>
      <c r="I18" s="695"/>
      <c r="J18" s="695"/>
      <c r="K18" s="696" t="s">
        <v>361</v>
      </c>
      <c r="L18" s="696"/>
      <c r="M18" s="696"/>
      <c r="N18" s="697"/>
      <c r="O18" s="697"/>
    </row>
    <row r="19" customFormat="false" ht="14.25" hidden="false" customHeight="true" outlineLevel="0" collapsed="false">
      <c r="A19" s="698"/>
      <c r="B19" s="683"/>
      <c r="C19" s="683"/>
      <c r="D19" s="683"/>
      <c r="E19" s="683"/>
      <c r="F19" s="683"/>
      <c r="G19" s="683"/>
      <c r="H19" s="683"/>
      <c r="I19" s="695"/>
      <c r="J19" s="695"/>
      <c r="K19" s="696" t="s">
        <v>361</v>
      </c>
      <c r="L19" s="696"/>
      <c r="M19" s="696"/>
      <c r="N19" s="697"/>
      <c r="O19" s="697"/>
    </row>
    <row r="20" customFormat="false" ht="14.25" hidden="false" customHeight="true" outlineLevel="0" collapsed="false">
      <c r="A20" s="698"/>
      <c r="B20" s="683"/>
      <c r="C20" s="683"/>
      <c r="D20" s="683"/>
      <c r="E20" s="683"/>
      <c r="F20" s="683"/>
      <c r="G20" s="683"/>
      <c r="H20" s="683"/>
      <c r="I20" s="695"/>
      <c r="J20" s="695"/>
      <c r="K20" s="696" t="s">
        <v>361</v>
      </c>
      <c r="L20" s="696"/>
      <c r="M20" s="696"/>
      <c r="N20" s="697"/>
      <c r="O20" s="697"/>
    </row>
    <row r="21" customFormat="false" ht="14.25" hidden="false" customHeight="true" outlineLevel="0" collapsed="false">
      <c r="A21" s="699" t="s">
        <v>65</v>
      </c>
      <c r="B21" s="683"/>
      <c r="C21" s="683"/>
      <c r="D21" s="683"/>
      <c r="E21" s="683"/>
      <c r="F21" s="683"/>
      <c r="G21" s="683"/>
      <c r="H21" s="683"/>
      <c r="I21" s="695"/>
      <c r="J21" s="695"/>
      <c r="K21" s="696" t="s">
        <v>361</v>
      </c>
      <c r="L21" s="696"/>
      <c r="M21" s="696"/>
      <c r="N21" s="697"/>
      <c r="O21" s="697"/>
    </row>
    <row r="22" customFormat="false" ht="14.25" hidden="false" customHeight="true" outlineLevel="0" collapsed="false">
      <c r="A22" s="694"/>
      <c r="B22" s="683"/>
      <c r="C22" s="683"/>
      <c r="D22" s="683"/>
      <c r="E22" s="683"/>
      <c r="F22" s="683"/>
      <c r="G22" s="683"/>
      <c r="H22" s="683"/>
      <c r="I22" s="695"/>
      <c r="J22" s="695"/>
      <c r="K22" s="696" t="s">
        <v>361</v>
      </c>
      <c r="L22" s="696"/>
      <c r="M22" s="696"/>
      <c r="N22" s="697"/>
      <c r="O22" s="697"/>
    </row>
    <row r="23" customFormat="false" ht="14.25" hidden="false" customHeight="true" outlineLevel="0" collapsed="false">
      <c r="A23" s="694"/>
      <c r="B23" s="700"/>
      <c r="C23" s="700"/>
      <c r="D23" s="700"/>
      <c r="E23" s="700"/>
      <c r="F23" s="700"/>
      <c r="G23" s="700"/>
      <c r="H23" s="700"/>
      <c r="I23" s="695"/>
      <c r="J23" s="695"/>
      <c r="K23" s="696" t="s">
        <v>361</v>
      </c>
      <c r="L23" s="696"/>
      <c r="M23" s="696"/>
      <c r="N23" s="697"/>
      <c r="O23" s="697"/>
    </row>
    <row r="24" customFormat="false" ht="15" hidden="false" customHeight="true" outlineLevel="0" collapsed="false">
      <c r="A24" s="701"/>
      <c r="B24" s="702"/>
      <c r="C24" s="702"/>
      <c r="D24" s="702"/>
      <c r="E24" s="702"/>
      <c r="F24" s="702"/>
      <c r="G24" s="702"/>
      <c r="H24" s="702"/>
      <c r="I24" s="602" t="s">
        <v>575</v>
      </c>
      <c r="J24" s="602"/>
      <c r="K24" s="602"/>
      <c r="L24" s="602"/>
      <c r="M24" s="602"/>
      <c r="N24" s="703"/>
      <c r="O24" s="703"/>
    </row>
    <row r="25" customFormat="false" ht="14.25" hidden="false" customHeight="true" outlineLevel="0" collapsed="false">
      <c r="A25" s="689"/>
      <c r="B25" s="690"/>
      <c r="C25" s="690"/>
      <c r="D25" s="690"/>
      <c r="E25" s="690"/>
      <c r="F25" s="690"/>
      <c r="G25" s="690"/>
      <c r="H25" s="690"/>
      <c r="I25" s="691"/>
      <c r="J25" s="691"/>
      <c r="K25" s="692" t="s">
        <v>361</v>
      </c>
      <c r="L25" s="692"/>
      <c r="M25" s="692"/>
      <c r="N25" s="693"/>
      <c r="O25" s="693"/>
    </row>
    <row r="26" customFormat="false" ht="14.25" hidden="false" customHeight="true" outlineLevel="0" collapsed="false">
      <c r="A26" s="694"/>
      <c r="B26" s="683"/>
      <c r="C26" s="683"/>
      <c r="D26" s="683"/>
      <c r="E26" s="683"/>
      <c r="F26" s="683"/>
      <c r="G26" s="683"/>
      <c r="H26" s="683"/>
      <c r="I26" s="695"/>
      <c r="J26" s="695"/>
      <c r="K26" s="696" t="s">
        <v>361</v>
      </c>
      <c r="L26" s="696"/>
      <c r="M26" s="696"/>
      <c r="N26" s="697"/>
      <c r="O26" s="697"/>
    </row>
    <row r="27" customFormat="false" ht="14.25" hidden="false" customHeight="true" outlineLevel="0" collapsed="false">
      <c r="A27" s="694"/>
      <c r="B27" s="683"/>
      <c r="C27" s="683"/>
      <c r="D27" s="683"/>
      <c r="E27" s="683"/>
      <c r="F27" s="683"/>
      <c r="G27" s="683"/>
      <c r="H27" s="683"/>
      <c r="I27" s="695"/>
      <c r="J27" s="695"/>
      <c r="K27" s="696" t="s">
        <v>361</v>
      </c>
      <c r="L27" s="696"/>
      <c r="M27" s="696"/>
      <c r="N27" s="697"/>
      <c r="O27" s="697"/>
    </row>
    <row r="28" customFormat="false" ht="14.25" hidden="false" customHeight="true" outlineLevel="0" collapsed="false">
      <c r="A28" s="694"/>
      <c r="B28" s="683"/>
      <c r="C28" s="683"/>
      <c r="D28" s="683"/>
      <c r="E28" s="683"/>
      <c r="F28" s="683"/>
      <c r="G28" s="683"/>
      <c r="H28" s="683"/>
      <c r="I28" s="695"/>
      <c r="J28" s="695"/>
      <c r="K28" s="696" t="s">
        <v>361</v>
      </c>
      <c r="L28" s="696"/>
      <c r="M28" s="696"/>
      <c r="N28" s="697"/>
      <c r="O28" s="697"/>
    </row>
    <row r="29" customFormat="false" ht="14.25" hidden="false" customHeight="true" outlineLevel="0" collapsed="false">
      <c r="A29" s="698"/>
      <c r="B29" s="683"/>
      <c r="C29" s="683"/>
      <c r="D29" s="683"/>
      <c r="E29" s="683"/>
      <c r="F29" s="683"/>
      <c r="G29" s="683"/>
      <c r="H29" s="683"/>
      <c r="I29" s="695"/>
      <c r="J29" s="695"/>
      <c r="K29" s="696" t="s">
        <v>361</v>
      </c>
      <c r="L29" s="696"/>
      <c r="M29" s="696"/>
      <c r="N29" s="697"/>
      <c r="O29" s="697"/>
    </row>
    <row r="30" customFormat="false" ht="14.25" hidden="false" customHeight="true" outlineLevel="0" collapsed="false">
      <c r="A30" s="698"/>
      <c r="B30" s="683"/>
      <c r="C30" s="683"/>
      <c r="D30" s="683"/>
      <c r="E30" s="683"/>
      <c r="F30" s="683"/>
      <c r="G30" s="683"/>
      <c r="H30" s="683"/>
      <c r="I30" s="695"/>
      <c r="J30" s="695"/>
      <c r="K30" s="696" t="s">
        <v>361</v>
      </c>
      <c r="L30" s="696"/>
      <c r="M30" s="696"/>
      <c r="N30" s="697"/>
      <c r="O30" s="697"/>
    </row>
    <row r="31" customFormat="false" ht="14.25" hidden="false" customHeight="true" outlineLevel="0" collapsed="false">
      <c r="A31" s="698"/>
      <c r="B31" s="683"/>
      <c r="C31" s="683"/>
      <c r="D31" s="683"/>
      <c r="E31" s="683"/>
      <c r="F31" s="683"/>
      <c r="G31" s="683"/>
      <c r="H31" s="683"/>
      <c r="I31" s="695"/>
      <c r="J31" s="695"/>
      <c r="K31" s="696" t="s">
        <v>361</v>
      </c>
      <c r="L31" s="696"/>
      <c r="M31" s="696"/>
      <c r="N31" s="697"/>
      <c r="O31" s="697"/>
    </row>
    <row r="32" customFormat="false" ht="14.25" hidden="false" customHeight="true" outlineLevel="0" collapsed="false">
      <c r="A32" s="699" t="s">
        <v>65</v>
      </c>
      <c r="B32" s="683"/>
      <c r="C32" s="683"/>
      <c r="D32" s="683"/>
      <c r="E32" s="683"/>
      <c r="F32" s="683"/>
      <c r="G32" s="683"/>
      <c r="H32" s="683"/>
      <c r="I32" s="695"/>
      <c r="J32" s="695"/>
      <c r="K32" s="696" t="s">
        <v>361</v>
      </c>
      <c r="L32" s="696"/>
      <c r="M32" s="696"/>
      <c r="N32" s="697"/>
      <c r="O32" s="697"/>
    </row>
    <row r="33" customFormat="false" ht="14.25" hidden="false" customHeight="true" outlineLevel="0" collapsed="false">
      <c r="A33" s="694"/>
      <c r="B33" s="683"/>
      <c r="C33" s="683"/>
      <c r="D33" s="683"/>
      <c r="E33" s="683"/>
      <c r="F33" s="683"/>
      <c r="G33" s="683"/>
      <c r="H33" s="683"/>
      <c r="I33" s="695"/>
      <c r="J33" s="695"/>
      <c r="K33" s="696" t="s">
        <v>361</v>
      </c>
      <c r="L33" s="696"/>
      <c r="M33" s="696"/>
      <c r="N33" s="697"/>
      <c r="O33" s="697"/>
    </row>
    <row r="34" customFormat="false" ht="14.25" hidden="false" customHeight="true" outlineLevel="0" collapsed="false">
      <c r="A34" s="694"/>
      <c r="B34" s="700"/>
      <c r="C34" s="700"/>
      <c r="D34" s="700"/>
      <c r="E34" s="700"/>
      <c r="F34" s="700"/>
      <c r="G34" s="700"/>
      <c r="H34" s="700"/>
      <c r="I34" s="695"/>
      <c r="J34" s="695"/>
      <c r="K34" s="696" t="s">
        <v>361</v>
      </c>
      <c r="L34" s="696"/>
      <c r="M34" s="696"/>
      <c r="N34" s="697"/>
      <c r="O34" s="697"/>
    </row>
    <row r="35" customFormat="false" ht="15" hidden="false" customHeight="true" outlineLevel="0" collapsed="false">
      <c r="A35" s="701"/>
      <c r="B35" s="702"/>
      <c r="C35" s="702"/>
      <c r="D35" s="702"/>
      <c r="E35" s="702"/>
      <c r="F35" s="702"/>
      <c r="G35" s="702"/>
      <c r="H35" s="702"/>
      <c r="I35" s="602" t="s">
        <v>575</v>
      </c>
      <c r="J35" s="602"/>
      <c r="K35" s="602"/>
      <c r="L35" s="602"/>
      <c r="M35" s="602"/>
      <c r="N35" s="703"/>
      <c r="O35" s="703"/>
    </row>
    <row r="36" customFormat="false" ht="14.25" hidden="false" customHeight="true" outlineLevel="0" collapsed="false">
      <c r="A36" s="689"/>
      <c r="B36" s="690"/>
      <c r="C36" s="690"/>
      <c r="D36" s="690"/>
      <c r="E36" s="690"/>
      <c r="F36" s="690"/>
      <c r="G36" s="690"/>
      <c r="H36" s="690"/>
      <c r="I36" s="691"/>
      <c r="J36" s="691"/>
      <c r="K36" s="692" t="s">
        <v>361</v>
      </c>
      <c r="L36" s="692"/>
      <c r="M36" s="692"/>
      <c r="N36" s="693"/>
      <c r="O36" s="693"/>
    </row>
    <row r="37" customFormat="false" ht="14.25" hidden="false" customHeight="true" outlineLevel="0" collapsed="false">
      <c r="A37" s="694"/>
      <c r="B37" s="683"/>
      <c r="C37" s="683"/>
      <c r="D37" s="683"/>
      <c r="E37" s="683"/>
      <c r="F37" s="683"/>
      <c r="G37" s="683"/>
      <c r="H37" s="683"/>
      <c r="I37" s="695"/>
      <c r="J37" s="695"/>
      <c r="K37" s="696" t="s">
        <v>361</v>
      </c>
      <c r="L37" s="696"/>
      <c r="M37" s="696"/>
      <c r="N37" s="697"/>
      <c r="O37" s="697"/>
    </row>
    <row r="38" customFormat="false" ht="14.25" hidden="false" customHeight="true" outlineLevel="0" collapsed="false">
      <c r="A38" s="694"/>
      <c r="B38" s="683"/>
      <c r="C38" s="683"/>
      <c r="D38" s="683"/>
      <c r="E38" s="683"/>
      <c r="F38" s="683"/>
      <c r="G38" s="683"/>
      <c r="H38" s="683"/>
      <c r="I38" s="695"/>
      <c r="J38" s="695"/>
      <c r="K38" s="696" t="s">
        <v>361</v>
      </c>
      <c r="L38" s="696"/>
      <c r="M38" s="696"/>
      <c r="N38" s="697"/>
      <c r="O38" s="697"/>
    </row>
    <row r="39" customFormat="false" ht="14.25" hidden="false" customHeight="true" outlineLevel="0" collapsed="false">
      <c r="A39" s="694"/>
      <c r="B39" s="683"/>
      <c r="C39" s="683"/>
      <c r="D39" s="683"/>
      <c r="E39" s="683"/>
      <c r="F39" s="683"/>
      <c r="G39" s="683"/>
      <c r="H39" s="683"/>
      <c r="I39" s="695"/>
      <c r="J39" s="695"/>
      <c r="K39" s="696" t="s">
        <v>361</v>
      </c>
      <c r="L39" s="696"/>
      <c r="M39" s="696"/>
      <c r="N39" s="697"/>
      <c r="O39" s="697"/>
    </row>
    <row r="40" customFormat="false" ht="14.25" hidden="false" customHeight="true" outlineLevel="0" collapsed="false">
      <c r="A40" s="698"/>
      <c r="B40" s="683"/>
      <c r="C40" s="683"/>
      <c r="D40" s="683"/>
      <c r="E40" s="683"/>
      <c r="F40" s="683"/>
      <c r="G40" s="683"/>
      <c r="H40" s="683"/>
      <c r="I40" s="695"/>
      <c r="J40" s="695"/>
      <c r="K40" s="696" t="s">
        <v>361</v>
      </c>
      <c r="L40" s="696"/>
      <c r="M40" s="696"/>
      <c r="N40" s="697"/>
      <c r="O40" s="697"/>
    </row>
    <row r="41" customFormat="false" ht="14.25" hidden="false" customHeight="true" outlineLevel="0" collapsed="false">
      <c r="A41" s="698"/>
      <c r="B41" s="683"/>
      <c r="C41" s="683"/>
      <c r="D41" s="683"/>
      <c r="E41" s="683"/>
      <c r="F41" s="683"/>
      <c r="G41" s="683"/>
      <c r="H41" s="683"/>
      <c r="I41" s="695"/>
      <c r="J41" s="695"/>
      <c r="K41" s="696" t="s">
        <v>361</v>
      </c>
      <c r="L41" s="696"/>
      <c r="M41" s="696"/>
      <c r="N41" s="697"/>
      <c r="O41" s="697"/>
    </row>
    <row r="42" customFormat="false" ht="14.25" hidden="false" customHeight="true" outlineLevel="0" collapsed="false">
      <c r="A42" s="698"/>
      <c r="B42" s="683"/>
      <c r="C42" s="683"/>
      <c r="D42" s="683"/>
      <c r="E42" s="683"/>
      <c r="F42" s="683"/>
      <c r="G42" s="683"/>
      <c r="H42" s="683"/>
      <c r="I42" s="695"/>
      <c r="J42" s="695"/>
      <c r="K42" s="696" t="s">
        <v>361</v>
      </c>
      <c r="L42" s="696"/>
      <c r="M42" s="696"/>
      <c r="N42" s="697"/>
      <c r="O42" s="697"/>
    </row>
    <row r="43" customFormat="false" ht="14.25" hidden="false" customHeight="true" outlineLevel="0" collapsed="false">
      <c r="A43" s="699" t="s">
        <v>65</v>
      </c>
      <c r="B43" s="683"/>
      <c r="C43" s="683"/>
      <c r="D43" s="683"/>
      <c r="E43" s="683"/>
      <c r="F43" s="683"/>
      <c r="G43" s="683"/>
      <c r="H43" s="683"/>
      <c r="I43" s="695"/>
      <c r="J43" s="695"/>
      <c r="K43" s="696" t="s">
        <v>361</v>
      </c>
      <c r="L43" s="696"/>
      <c r="M43" s="696"/>
      <c r="N43" s="697"/>
      <c r="O43" s="697"/>
    </row>
    <row r="44" customFormat="false" ht="14.25" hidden="false" customHeight="true" outlineLevel="0" collapsed="false">
      <c r="A44" s="694"/>
      <c r="B44" s="683"/>
      <c r="C44" s="683"/>
      <c r="D44" s="683"/>
      <c r="E44" s="683"/>
      <c r="F44" s="683"/>
      <c r="G44" s="683"/>
      <c r="H44" s="683"/>
      <c r="I44" s="695"/>
      <c r="J44" s="695"/>
      <c r="K44" s="696" t="s">
        <v>361</v>
      </c>
      <c r="L44" s="696"/>
      <c r="M44" s="696"/>
      <c r="N44" s="697"/>
      <c r="O44" s="697"/>
    </row>
    <row r="45" customFormat="false" ht="14.25" hidden="false" customHeight="true" outlineLevel="0" collapsed="false">
      <c r="A45" s="694"/>
      <c r="B45" s="700"/>
      <c r="C45" s="700"/>
      <c r="D45" s="700"/>
      <c r="E45" s="700"/>
      <c r="F45" s="700"/>
      <c r="G45" s="700"/>
      <c r="H45" s="700"/>
      <c r="I45" s="695"/>
      <c r="J45" s="695"/>
      <c r="K45" s="696" t="s">
        <v>361</v>
      </c>
      <c r="L45" s="696"/>
      <c r="M45" s="696"/>
      <c r="N45" s="697"/>
      <c r="O45" s="697"/>
    </row>
    <row r="46" customFormat="false" ht="15" hidden="false" customHeight="true" outlineLevel="0" collapsed="false">
      <c r="A46" s="701"/>
      <c r="B46" s="702"/>
      <c r="C46" s="702"/>
      <c r="D46" s="702"/>
      <c r="E46" s="702"/>
      <c r="F46" s="702"/>
      <c r="G46" s="702"/>
      <c r="H46" s="702"/>
      <c r="I46" s="602" t="s">
        <v>575</v>
      </c>
      <c r="J46" s="602"/>
      <c r="K46" s="602"/>
      <c r="L46" s="602"/>
      <c r="M46" s="602"/>
      <c r="N46" s="703"/>
      <c r="O46" s="703"/>
    </row>
    <row r="47" customFormat="false" ht="11.25" hidden="false" customHeight="true" outlineLevel="0" collapsed="false">
      <c r="I47" s="592" t="s">
        <v>653</v>
      </c>
      <c r="J47" s="592"/>
      <c r="K47" s="592"/>
      <c r="L47" s="592"/>
      <c r="M47" s="592"/>
      <c r="N47" s="704"/>
      <c r="O47" s="704"/>
    </row>
    <row r="48" customFormat="false" ht="11.25" hidden="false" customHeight="true" outlineLevel="0" collapsed="false">
      <c r="I48" s="592"/>
      <c r="J48" s="592"/>
      <c r="K48" s="592"/>
      <c r="L48" s="592"/>
      <c r="M48" s="592"/>
      <c r="N48" s="704"/>
      <c r="O48" s="704"/>
    </row>
    <row r="49" s="8" customFormat="true" ht="12" hidden="false" customHeight="true" outlineLevel="0" collapsed="false">
      <c r="A49" s="705" t="s">
        <v>577</v>
      </c>
      <c r="B49" s="706" t="s">
        <v>579</v>
      </c>
      <c r="C49" s="706"/>
      <c r="D49" s="706"/>
      <c r="E49" s="706"/>
      <c r="F49" s="706"/>
      <c r="G49" s="706"/>
      <c r="H49" s="706"/>
      <c r="I49" s="706"/>
      <c r="J49" s="706"/>
      <c r="K49" s="706"/>
      <c r="L49" s="706"/>
      <c r="M49" s="706"/>
      <c r="N49" s="706"/>
      <c r="O49" s="706"/>
    </row>
    <row r="50" s="709" customFormat="true" ht="12" hidden="false" customHeight="true" outlineLevel="0" collapsed="false">
      <c r="A50" s="707" t="s">
        <v>577</v>
      </c>
      <c r="B50" s="708" t="s">
        <v>580</v>
      </c>
      <c r="C50" s="708"/>
      <c r="D50" s="708"/>
      <c r="E50" s="708"/>
      <c r="F50" s="708"/>
      <c r="G50" s="708"/>
      <c r="H50" s="708"/>
      <c r="I50" s="708"/>
      <c r="J50" s="708"/>
      <c r="K50" s="708"/>
      <c r="L50" s="708"/>
      <c r="M50" s="708"/>
      <c r="N50" s="708"/>
      <c r="O50" s="708"/>
    </row>
    <row r="51" customFormat="false" ht="13.8" hidden="false" customHeight="false" outlineLevel="0" collapsed="false"/>
    <row r="52" customFormat="false" ht="15" hidden="false" customHeight="true" outlineLevel="0" collapsed="false">
      <c r="A52" s="676" t="s">
        <v>662</v>
      </c>
    </row>
    <row r="53" customFormat="false" ht="11.25" hidden="false" customHeight="true" outlineLevel="0" collapsed="false">
      <c r="A53" s="710" t="s">
        <v>582</v>
      </c>
      <c r="B53" s="710"/>
      <c r="C53" s="710"/>
      <c r="D53" s="710"/>
    </row>
    <row r="54" customFormat="false" ht="11.25" hidden="false" customHeight="true" outlineLevel="0" collapsed="false">
      <c r="A54" s="710"/>
      <c r="B54" s="710"/>
      <c r="C54" s="710"/>
      <c r="D54" s="710"/>
    </row>
    <row r="55" customFormat="false" ht="11.25" hidden="false" customHeight="true" outlineLevel="0" collapsed="false">
      <c r="A55" s="711"/>
      <c r="B55" s="711"/>
      <c r="C55" s="711"/>
      <c r="D55" s="712" t="s">
        <v>277</v>
      </c>
      <c r="E55" s="710" t="s">
        <v>583</v>
      </c>
      <c r="F55" s="710"/>
      <c r="G55" s="710"/>
      <c r="H55" s="713" t="s">
        <v>584</v>
      </c>
      <c r="I55" s="679" t="s">
        <v>663</v>
      </c>
      <c r="J55" s="679"/>
      <c r="K55" s="679"/>
      <c r="L55" s="679"/>
      <c r="M55" s="679"/>
    </row>
    <row r="56" customFormat="false" ht="11.25" hidden="false" customHeight="true" outlineLevel="0" collapsed="false">
      <c r="A56" s="711"/>
      <c r="B56" s="711"/>
      <c r="C56" s="711"/>
      <c r="D56" s="712"/>
      <c r="E56" s="710"/>
      <c r="F56" s="710"/>
      <c r="G56" s="710"/>
      <c r="H56" s="713"/>
      <c r="I56" s="679"/>
      <c r="J56" s="679"/>
      <c r="K56" s="679"/>
      <c r="L56" s="679"/>
      <c r="M56" s="679"/>
    </row>
    <row r="57" s="714" customFormat="true" ht="7.5" hidden="false" customHeight="true" outlineLevel="0" collapsed="false"/>
    <row r="58" s="709" customFormat="true" ht="12" hidden="false" customHeight="true" outlineLevel="0" collapsed="false">
      <c r="A58" s="709" t="s">
        <v>557</v>
      </c>
    </row>
    <row r="59" s="709" customFormat="true" ht="12" hidden="false" customHeight="true" outlineLevel="0" collapsed="false">
      <c r="A59" s="707" t="n">
        <v>1</v>
      </c>
      <c r="B59" s="709" t="s">
        <v>630</v>
      </c>
    </row>
    <row r="60" s="709" customFormat="true" ht="12" hidden="false" customHeight="true" outlineLevel="0" collapsed="false">
      <c r="A60" s="707" t="n">
        <v>2</v>
      </c>
      <c r="B60" s="732" t="s">
        <v>631</v>
      </c>
      <c r="C60" s="732"/>
      <c r="D60" s="732"/>
      <c r="E60" s="732"/>
      <c r="F60" s="732"/>
      <c r="G60" s="732"/>
      <c r="H60" s="732"/>
      <c r="I60" s="732"/>
      <c r="J60" s="732"/>
      <c r="K60" s="732"/>
      <c r="L60" s="732"/>
      <c r="M60" s="732"/>
      <c r="N60" s="732"/>
      <c r="O60" s="732"/>
    </row>
    <row r="61" s="709" customFormat="true" ht="12" hidden="false" customHeight="true" outlineLevel="0" collapsed="false">
      <c r="A61" s="707"/>
      <c r="B61" s="732"/>
      <c r="C61" s="732"/>
      <c r="D61" s="732"/>
      <c r="E61" s="732"/>
      <c r="F61" s="732"/>
      <c r="G61" s="732"/>
      <c r="H61" s="732"/>
      <c r="I61" s="732"/>
      <c r="J61" s="732"/>
      <c r="K61" s="732"/>
      <c r="L61" s="732"/>
      <c r="M61" s="732"/>
      <c r="N61" s="732"/>
      <c r="O61" s="732"/>
    </row>
    <row r="62" s="709" customFormat="true" ht="12" hidden="false" customHeight="true" outlineLevel="0" collapsed="false">
      <c r="B62" s="732"/>
      <c r="C62" s="732"/>
      <c r="D62" s="732"/>
      <c r="E62" s="732"/>
      <c r="F62" s="732"/>
      <c r="G62" s="732"/>
      <c r="H62" s="732"/>
      <c r="I62" s="732"/>
      <c r="J62" s="732"/>
      <c r="K62" s="732"/>
      <c r="L62" s="732"/>
      <c r="M62" s="732"/>
      <c r="N62" s="732"/>
      <c r="O62" s="732"/>
    </row>
    <row r="63" s="709" customFormat="true" ht="12" hidden="false" customHeight="true" outlineLevel="0" collapsed="false">
      <c r="A63" s="707" t="n">
        <v>3</v>
      </c>
      <c r="B63" s="709" t="s">
        <v>656</v>
      </c>
    </row>
    <row r="64" s="709" customFormat="true" ht="12" hidden="false" customHeight="true" outlineLevel="0" collapsed="false">
      <c r="B64" s="709" t="s">
        <v>657</v>
      </c>
    </row>
    <row r="65" s="709" customFormat="true" ht="12" hidden="false" customHeight="true" outlineLevel="0" collapsed="false">
      <c r="A65" s="707" t="n">
        <v>4</v>
      </c>
      <c r="B65" s="715" t="s">
        <v>658</v>
      </c>
      <c r="C65" s="715"/>
      <c r="D65" s="715"/>
      <c r="E65" s="715"/>
      <c r="F65" s="715"/>
      <c r="G65" s="715"/>
      <c r="H65" s="715"/>
      <c r="I65" s="715"/>
      <c r="J65" s="715"/>
      <c r="K65" s="715"/>
      <c r="L65" s="715"/>
      <c r="M65" s="715"/>
      <c r="N65" s="715"/>
      <c r="O65" s="715"/>
    </row>
    <row r="66" s="709" customFormat="true" ht="12" hidden="false" customHeight="true" outlineLevel="0" collapsed="false">
      <c r="B66" s="715"/>
      <c r="C66" s="715"/>
      <c r="D66" s="715"/>
      <c r="E66" s="715"/>
      <c r="F66" s="715"/>
      <c r="G66" s="715"/>
      <c r="H66" s="715"/>
      <c r="I66" s="715"/>
      <c r="J66" s="715"/>
      <c r="K66" s="715"/>
      <c r="L66" s="715"/>
      <c r="M66" s="715"/>
      <c r="N66" s="715"/>
      <c r="O66" s="715"/>
    </row>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101" customFormat="false" ht="12.75" hidden="false" customHeight="false" outlineLevel="0" collapsed="false">
      <c r="I101" s="679"/>
      <c r="J101" s="679"/>
      <c r="K101" s="679"/>
    </row>
    <row r="102" customFormat="false" ht="12.75" hidden="false" customHeight="false" outlineLevel="0" collapsed="false">
      <c r="I102" s="679"/>
      <c r="J102" s="679"/>
      <c r="K102" s="679"/>
    </row>
  </sheetData>
  <mergeCells count="197">
    <mergeCell ref="A3:O3"/>
    <mergeCell ref="A4:O4"/>
    <mergeCell ref="A6:B6"/>
    <mergeCell ref="C6:G6"/>
    <mergeCell ref="I6:K6"/>
    <mergeCell ref="L6:O6"/>
    <mergeCell ref="A8:N8"/>
    <mergeCell ref="A9:C9"/>
    <mergeCell ref="D9:E9"/>
    <mergeCell ref="G9:H9"/>
    <mergeCell ref="J9:K9"/>
    <mergeCell ref="M9:N9"/>
    <mergeCell ref="A10:C10"/>
    <mergeCell ref="D10:F10"/>
    <mergeCell ref="G10:I10"/>
    <mergeCell ref="J10:L10"/>
    <mergeCell ref="M10:N10"/>
    <mergeCell ref="A12:O12"/>
    <mergeCell ref="B13:D13"/>
    <mergeCell ref="E13:H13"/>
    <mergeCell ref="I13:M13"/>
    <mergeCell ref="N13:O13"/>
    <mergeCell ref="B14:D14"/>
    <mergeCell ref="E14:H14"/>
    <mergeCell ref="I14:J14"/>
    <mergeCell ref="L14:M14"/>
    <mergeCell ref="N14:O14"/>
    <mergeCell ref="B15:D15"/>
    <mergeCell ref="E15:H15"/>
    <mergeCell ref="I15:J15"/>
    <mergeCell ref="L15:M15"/>
    <mergeCell ref="N15:O15"/>
    <mergeCell ref="B16:D16"/>
    <mergeCell ref="E16:H16"/>
    <mergeCell ref="I16:J16"/>
    <mergeCell ref="L16:M16"/>
    <mergeCell ref="N16:O16"/>
    <mergeCell ref="B17:D17"/>
    <mergeCell ref="E17:H17"/>
    <mergeCell ref="I17:J17"/>
    <mergeCell ref="L17:M17"/>
    <mergeCell ref="N17:O17"/>
    <mergeCell ref="A18:A20"/>
    <mergeCell ref="B18:D18"/>
    <mergeCell ref="E18:H18"/>
    <mergeCell ref="I18:J18"/>
    <mergeCell ref="L18:M18"/>
    <mergeCell ref="N18:O18"/>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H24"/>
    <mergeCell ref="I24:M24"/>
    <mergeCell ref="N24:O24"/>
    <mergeCell ref="B25:D25"/>
    <mergeCell ref="E25:H25"/>
    <mergeCell ref="I25:J25"/>
    <mergeCell ref="L25:M25"/>
    <mergeCell ref="N25:O25"/>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A29:A31"/>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H35"/>
    <mergeCell ref="I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A40:A42"/>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H46"/>
    <mergeCell ref="I46:M46"/>
    <mergeCell ref="N46:O46"/>
    <mergeCell ref="I47:M48"/>
    <mergeCell ref="N47:O48"/>
    <mergeCell ref="B49:O49"/>
    <mergeCell ref="B50:O50"/>
    <mergeCell ref="A53:D54"/>
    <mergeCell ref="A55:C56"/>
    <mergeCell ref="D55:D56"/>
    <mergeCell ref="E55:G56"/>
    <mergeCell ref="H55:H56"/>
    <mergeCell ref="I55:M56"/>
    <mergeCell ref="B60:O62"/>
    <mergeCell ref="B65:O66"/>
    <mergeCell ref="I101:K102"/>
  </mergeCells>
  <printOptions headings="false" gridLines="false" gridLinesSet="true" horizontalCentered="true" verticalCentered="true"/>
  <pageMargins left="0.39375" right="0.39375" top="0.590972222222222" bottom="0.39375" header="0.275694444444444" footer="0.511811023622047"/>
  <pageSetup paperSize="9" scale="93"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Q1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5" activeCellId="0" sqref="B5"/>
    </sheetView>
  </sheetViews>
  <sheetFormatPr defaultColWidth="9.00390625" defaultRowHeight="12.75" customHeight="false" zeroHeight="false" outlineLevelRow="0" outlineLevelCol="0"/>
  <cols>
    <col collapsed="false" customWidth="true" hidden="false" outlineLevel="0" max="1" min="1" style="84" width="1.44"/>
    <col collapsed="false" customWidth="true" hidden="false" outlineLevel="0" max="2" min="2" style="84" width="4.22"/>
    <col collapsed="false" customWidth="true" hidden="false" outlineLevel="0" max="3" min="3" style="84" width="3.33"/>
    <col collapsed="false" customWidth="true" hidden="false" outlineLevel="0" max="4" min="4" style="84" width="0.44"/>
    <col collapsed="false" customWidth="true" hidden="false" outlineLevel="0" max="40" min="5" style="84" width="3.11"/>
    <col collapsed="false" customWidth="true" hidden="false" outlineLevel="0" max="41" min="41" style="84" width="1.44"/>
    <col collapsed="false" customWidth="false" hidden="false" outlineLevel="0" max="42" min="42" style="85" width="9"/>
    <col collapsed="false" customWidth="false" hidden="false" outlineLevel="0" max="16384" min="43" style="84" width="9"/>
  </cols>
  <sheetData>
    <row r="1" s="86" customFormat="true" ht="13.8" hidden="false" customHeight="false" outlineLevel="0" collapsed="false">
      <c r="AP1" s="87"/>
    </row>
    <row r="2" s="86" customFormat="true" ht="13.8" hidden="false" customHeight="false" outlineLevel="0" collapsed="false">
      <c r="B2" s="87" t="s">
        <v>59</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86" customFormat="true" ht="14.25" hidden="false" customHeight="true" outlineLevel="0" collapsed="false">
      <c r="AB3" s="88" t="s">
        <v>60</v>
      </c>
      <c r="AC3" s="88"/>
      <c r="AD3" s="88"/>
      <c r="AE3" s="88"/>
      <c r="AF3" s="88"/>
      <c r="AG3" s="89"/>
      <c r="AH3" s="89"/>
      <c r="AI3" s="89"/>
      <c r="AJ3" s="89"/>
      <c r="AK3" s="89"/>
      <c r="AL3" s="89"/>
      <c r="AM3" s="89"/>
      <c r="AN3" s="89"/>
      <c r="AO3" s="90"/>
      <c r="AP3" s="87"/>
    </row>
    <row r="4" s="86" customFormat="true" ht="13.8" hidden="false" customHeight="false" outlineLevel="0" collapsed="false">
      <c r="AP4" s="91"/>
    </row>
    <row r="5" s="86" customFormat="true" ht="13.8" hidden="false" customHeight="false" outlineLevel="0" collapsed="false">
      <c r="B5" s="92" t="s">
        <v>61</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row>
    <row r="6" s="86" customFormat="true" ht="13.8" hidden="false" customHeight="false" outlineLevel="0" collapsed="false">
      <c r="B6" s="92" t="s">
        <v>62</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row>
    <row r="7" s="86" customFormat="true" ht="13.5" hidden="false" customHeight="true" outlineLevel="0" collapsed="false">
      <c r="AE7" s="93" t="s">
        <v>63</v>
      </c>
      <c r="AF7" s="92"/>
      <c r="AG7" s="92"/>
      <c r="AH7" s="86" t="s">
        <v>64</v>
      </c>
      <c r="AI7" s="92"/>
      <c r="AJ7" s="92"/>
      <c r="AK7" s="86" t="s">
        <v>65</v>
      </c>
      <c r="AL7" s="92"/>
      <c r="AM7" s="92"/>
      <c r="AN7" s="86" t="s">
        <v>66</v>
      </c>
    </row>
    <row r="8" s="86" customFormat="true" ht="13.8" hidden="false" customHeight="false" outlineLevel="0" collapsed="false">
      <c r="B8" s="92"/>
      <c r="C8" s="92"/>
      <c r="D8" s="92"/>
      <c r="E8" s="92"/>
      <c r="F8" s="92"/>
      <c r="G8" s="92"/>
      <c r="H8" s="92" t="s">
        <v>67</v>
      </c>
      <c r="I8" s="92"/>
      <c r="J8" s="92"/>
      <c r="K8" s="86" t="s">
        <v>68</v>
      </c>
      <c r="L8" s="94"/>
      <c r="M8" s="94"/>
      <c r="N8" s="94"/>
      <c r="O8" s="94"/>
      <c r="P8" s="94"/>
      <c r="Q8" s="94"/>
      <c r="R8" s="94"/>
      <c r="S8" s="94"/>
      <c r="T8" s="94"/>
    </row>
    <row r="9" s="86" customFormat="true" ht="13.8" hidden="false" customHeight="false" outlineLevel="0" collapsed="false">
      <c r="AA9" s="93" t="s">
        <v>69</v>
      </c>
      <c r="AB9" s="95"/>
      <c r="AC9" s="95"/>
      <c r="AD9" s="95"/>
      <c r="AE9" s="95"/>
      <c r="AF9" s="95"/>
      <c r="AG9" s="95"/>
      <c r="AH9" s="95"/>
      <c r="AI9" s="95"/>
      <c r="AJ9" s="95"/>
      <c r="AK9" s="95"/>
      <c r="AL9" s="95"/>
      <c r="AM9" s="95"/>
      <c r="AN9" s="95"/>
    </row>
    <row r="10" s="86" customFormat="true" ht="13.8" hidden="false" customHeight="false" outlineLevel="0" collapsed="false">
      <c r="Z10" s="86" t="s">
        <v>70</v>
      </c>
      <c r="AA10" s="93"/>
      <c r="AB10" s="95"/>
      <c r="AC10" s="95"/>
      <c r="AD10" s="95"/>
      <c r="AE10" s="95"/>
      <c r="AF10" s="95"/>
      <c r="AG10" s="95"/>
      <c r="AH10" s="95"/>
      <c r="AI10" s="95"/>
      <c r="AJ10" s="95"/>
      <c r="AK10" s="95"/>
      <c r="AL10" s="95"/>
      <c r="AM10" s="95"/>
      <c r="AN10" s="95"/>
    </row>
    <row r="11" s="86" customFormat="true" ht="13.8" hidden="false" customHeight="false" outlineLevel="0" collapsed="false">
      <c r="AA11" s="93" t="s">
        <v>71</v>
      </c>
      <c r="AB11" s="95"/>
      <c r="AC11" s="95"/>
      <c r="AD11" s="95"/>
      <c r="AE11" s="95"/>
      <c r="AF11" s="95"/>
      <c r="AG11" s="95"/>
      <c r="AH11" s="95"/>
      <c r="AI11" s="95"/>
      <c r="AJ11" s="95"/>
      <c r="AK11" s="95"/>
      <c r="AL11" s="95"/>
      <c r="AM11" s="95"/>
      <c r="AN11" s="95"/>
    </row>
    <row r="12" s="86" customFormat="true" ht="13.8" hidden="false" customHeight="false" outlineLevel="0" collapsed="false">
      <c r="B12" s="87"/>
      <c r="C12" s="95" t="s">
        <v>72</v>
      </c>
      <c r="D12" s="95"/>
      <c r="E12" s="95"/>
      <c r="F12" s="95"/>
      <c r="G12" s="95"/>
      <c r="H12" s="95"/>
      <c r="I12" s="95"/>
      <c r="J12" s="95"/>
      <c r="K12" s="95"/>
      <c r="L12" s="95"/>
      <c r="M12" s="95"/>
      <c r="N12" s="95"/>
      <c r="O12" s="95"/>
      <c r="P12" s="95"/>
      <c r="Q12" s="95"/>
      <c r="R12" s="95"/>
      <c r="S12" s="95"/>
      <c r="T12" s="95"/>
      <c r="U12" s="95"/>
      <c r="V12" s="95"/>
      <c r="W12" s="95"/>
      <c r="X12" s="87"/>
      <c r="Y12" s="87"/>
      <c r="Z12" s="87"/>
      <c r="AA12" s="87"/>
      <c r="AB12" s="87"/>
      <c r="AC12" s="87"/>
      <c r="AD12" s="87"/>
      <c r="AE12" s="87"/>
      <c r="AF12" s="87"/>
    </row>
    <row r="13" s="86" customFormat="true" ht="6.75" hidden="false" customHeight="true" outlineLevel="0" collapsed="false">
      <c r="C13" s="87"/>
      <c r="D13" s="87"/>
    </row>
    <row r="14" s="86" customFormat="true" ht="14.25" hidden="false" customHeight="true" outlineLevel="0" collapsed="false">
      <c r="B14" s="96" t="s">
        <v>73</v>
      </c>
      <c r="C14" s="97" t="s">
        <v>74</v>
      </c>
      <c r="D14" s="97"/>
      <c r="E14" s="97"/>
      <c r="F14" s="97"/>
      <c r="G14" s="97"/>
      <c r="H14" s="97"/>
      <c r="I14" s="97"/>
      <c r="J14" s="97"/>
      <c r="K14" s="97"/>
      <c r="L14" s="97"/>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row>
    <row r="15" s="86" customFormat="true" ht="14.25" hidden="false" customHeight="true" outlineLevel="0" collapsed="false">
      <c r="B15" s="96"/>
      <c r="C15" s="99" t="s">
        <v>75</v>
      </c>
      <c r="D15" s="99"/>
      <c r="E15" s="99"/>
      <c r="F15" s="99"/>
      <c r="G15" s="99"/>
      <c r="H15" s="99"/>
      <c r="I15" s="99"/>
      <c r="J15" s="99"/>
      <c r="K15" s="99"/>
      <c r="L15" s="99"/>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row>
    <row r="16" s="86" customFormat="true" ht="13.5" hidden="false" customHeight="true" outlineLevel="0" collapsed="false">
      <c r="B16" s="96"/>
      <c r="C16" s="101" t="s">
        <v>76</v>
      </c>
      <c r="D16" s="101"/>
      <c r="E16" s="101"/>
      <c r="F16" s="101"/>
      <c r="G16" s="101"/>
      <c r="H16" s="101"/>
      <c r="I16" s="101"/>
      <c r="J16" s="101"/>
      <c r="K16" s="101"/>
      <c r="L16" s="101"/>
      <c r="M16" s="102" t="s">
        <v>77</v>
      </c>
      <c r="N16" s="102"/>
      <c r="O16" s="102"/>
      <c r="P16" s="102"/>
      <c r="Q16" s="102"/>
      <c r="R16" s="102"/>
      <c r="S16" s="102"/>
      <c r="T16" s="103" t="s">
        <v>78</v>
      </c>
      <c r="U16" s="102"/>
      <c r="V16" s="102"/>
      <c r="W16" s="102"/>
      <c r="X16" s="103" t="s">
        <v>79</v>
      </c>
      <c r="Y16" s="104"/>
      <c r="Z16" s="104"/>
      <c r="AA16" s="104"/>
      <c r="AB16" s="104"/>
      <c r="AC16" s="104"/>
      <c r="AD16" s="104"/>
      <c r="AE16" s="104"/>
      <c r="AF16" s="104"/>
      <c r="AG16" s="104"/>
      <c r="AH16" s="104"/>
      <c r="AI16" s="104"/>
      <c r="AJ16" s="104"/>
      <c r="AK16" s="104"/>
      <c r="AL16" s="104"/>
      <c r="AM16" s="104"/>
      <c r="AN16" s="104"/>
    </row>
    <row r="17" s="86" customFormat="true" ht="13.5" hidden="false" customHeight="true" outlineLevel="0" collapsed="false">
      <c r="B17" s="96"/>
      <c r="C17" s="101"/>
      <c r="D17" s="101"/>
      <c r="E17" s="101"/>
      <c r="F17" s="101"/>
      <c r="G17" s="101"/>
      <c r="H17" s="101"/>
      <c r="I17" s="101"/>
      <c r="J17" s="101"/>
      <c r="K17" s="101"/>
      <c r="L17" s="101"/>
      <c r="M17" s="105" t="s">
        <v>80</v>
      </c>
      <c r="N17" s="105"/>
      <c r="O17" s="105"/>
      <c r="P17" s="105"/>
      <c r="Q17" s="106" t="s">
        <v>81</v>
      </c>
      <c r="R17" s="105"/>
      <c r="S17" s="105"/>
      <c r="T17" s="105"/>
      <c r="U17" s="105"/>
      <c r="V17" s="105" t="s">
        <v>82</v>
      </c>
      <c r="W17" s="105"/>
      <c r="X17" s="107"/>
      <c r="Y17" s="107"/>
      <c r="Z17" s="107"/>
      <c r="AA17" s="107"/>
      <c r="AB17" s="107"/>
      <c r="AC17" s="107"/>
      <c r="AD17" s="107"/>
      <c r="AE17" s="107"/>
      <c r="AF17" s="107"/>
      <c r="AG17" s="107"/>
      <c r="AH17" s="107"/>
      <c r="AI17" s="107"/>
      <c r="AJ17" s="107"/>
      <c r="AK17" s="107"/>
      <c r="AL17" s="107"/>
      <c r="AM17" s="107"/>
      <c r="AN17" s="107"/>
    </row>
    <row r="18" s="86" customFormat="true" ht="13.5" hidden="false" customHeight="true" outlineLevel="0" collapsed="false">
      <c r="B18" s="96"/>
      <c r="C18" s="101"/>
      <c r="D18" s="101"/>
      <c r="E18" s="101"/>
      <c r="F18" s="101"/>
      <c r="G18" s="101"/>
      <c r="H18" s="101"/>
      <c r="I18" s="101"/>
      <c r="J18" s="101"/>
      <c r="K18" s="101"/>
      <c r="L18" s="101"/>
      <c r="M18" s="108" t="s">
        <v>83</v>
      </c>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row>
    <row r="19" s="86" customFormat="true" ht="14.25" hidden="false" customHeight="true" outlineLevel="0" collapsed="false">
      <c r="B19" s="96"/>
      <c r="C19" s="101" t="s">
        <v>84</v>
      </c>
      <c r="D19" s="101"/>
      <c r="E19" s="101"/>
      <c r="F19" s="101"/>
      <c r="G19" s="101"/>
      <c r="H19" s="101"/>
      <c r="I19" s="101"/>
      <c r="J19" s="101"/>
      <c r="K19" s="101"/>
      <c r="L19" s="101"/>
      <c r="M19" s="88" t="s">
        <v>85</v>
      </c>
      <c r="N19" s="88"/>
      <c r="O19" s="88"/>
      <c r="P19" s="88"/>
      <c r="Q19" s="88"/>
      <c r="R19" s="89"/>
      <c r="S19" s="89"/>
      <c r="T19" s="89"/>
      <c r="U19" s="89"/>
      <c r="V19" s="89"/>
      <c r="W19" s="89"/>
      <c r="X19" s="89"/>
      <c r="Y19" s="89"/>
      <c r="Z19" s="89"/>
      <c r="AA19" s="89"/>
      <c r="AB19" s="109" t="s">
        <v>86</v>
      </c>
      <c r="AC19" s="109"/>
      <c r="AD19" s="109"/>
      <c r="AE19" s="109"/>
      <c r="AF19" s="109"/>
      <c r="AG19" s="89"/>
      <c r="AH19" s="89"/>
      <c r="AI19" s="89"/>
      <c r="AJ19" s="89"/>
      <c r="AK19" s="89"/>
      <c r="AL19" s="89"/>
      <c r="AM19" s="89"/>
      <c r="AN19" s="89"/>
    </row>
    <row r="20" s="84" customFormat="true" ht="14.25" hidden="false" customHeight="true" outlineLevel="0" collapsed="false">
      <c r="B20" s="96"/>
      <c r="C20" s="110" t="s">
        <v>87</v>
      </c>
      <c r="D20" s="110"/>
      <c r="E20" s="110"/>
      <c r="F20" s="110"/>
      <c r="G20" s="110"/>
      <c r="H20" s="110"/>
      <c r="I20" s="110"/>
      <c r="J20" s="110"/>
      <c r="K20" s="110"/>
      <c r="L20" s="110"/>
      <c r="M20" s="111"/>
      <c r="N20" s="111"/>
      <c r="O20" s="111"/>
      <c r="P20" s="111"/>
      <c r="Q20" s="111"/>
      <c r="R20" s="111"/>
      <c r="S20" s="111"/>
      <c r="T20" s="111"/>
      <c r="U20" s="111"/>
      <c r="V20" s="88" t="s">
        <v>88</v>
      </c>
      <c r="W20" s="88"/>
      <c r="X20" s="88"/>
      <c r="Y20" s="88"/>
      <c r="Z20" s="88"/>
      <c r="AA20" s="88"/>
      <c r="AB20" s="111"/>
      <c r="AC20" s="111"/>
      <c r="AD20" s="111"/>
      <c r="AE20" s="111"/>
      <c r="AF20" s="111"/>
      <c r="AG20" s="111"/>
      <c r="AH20" s="111"/>
      <c r="AI20" s="111"/>
      <c r="AJ20" s="111"/>
      <c r="AK20" s="111"/>
      <c r="AL20" s="111"/>
      <c r="AM20" s="111"/>
      <c r="AN20" s="111"/>
    </row>
    <row r="21" s="84" customFormat="true" ht="14.25" hidden="false" customHeight="true" outlineLevel="0" collapsed="false">
      <c r="B21" s="96"/>
      <c r="C21" s="112" t="s">
        <v>89</v>
      </c>
      <c r="D21" s="112"/>
      <c r="E21" s="112"/>
      <c r="F21" s="112"/>
      <c r="G21" s="112"/>
      <c r="H21" s="112"/>
      <c r="I21" s="112"/>
      <c r="J21" s="112"/>
      <c r="K21" s="112"/>
      <c r="L21" s="112"/>
      <c r="M21" s="88" t="s">
        <v>90</v>
      </c>
      <c r="N21" s="88"/>
      <c r="O21" s="88"/>
      <c r="P21" s="88"/>
      <c r="Q21" s="88"/>
      <c r="R21" s="113"/>
      <c r="S21" s="113"/>
      <c r="T21" s="113"/>
      <c r="U21" s="113"/>
      <c r="V21" s="113"/>
      <c r="W21" s="113"/>
      <c r="X21" s="113"/>
      <c r="Y21" s="113"/>
      <c r="Z21" s="113"/>
      <c r="AA21" s="113"/>
      <c r="AB21" s="114" t="s">
        <v>91</v>
      </c>
      <c r="AC21" s="114"/>
      <c r="AD21" s="114"/>
      <c r="AE21" s="114"/>
      <c r="AF21" s="114"/>
      <c r="AG21" s="113"/>
      <c r="AH21" s="113"/>
      <c r="AI21" s="113"/>
      <c r="AJ21" s="113"/>
      <c r="AK21" s="113"/>
      <c r="AL21" s="113"/>
      <c r="AM21" s="113"/>
      <c r="AN21" s="113"/>
    </row>
    <row r="22" s="84" customFormat="true" ht="13.5" hidden="false" customHeight="true" outlineLevel="0" collapsed="false">
      <c r="B22" s="96"/>
      <c r="C22" s="101" t="s">
        <v>92</v>
      </c>
      <c r="D22" s="101"/>
      <c r="E22" s="101"/>
      <c r="F22" s="101"/>
      <c r="G22" s="101"/>
      <c r="H22" s="101"/>
      <c r="I22" s="101"/>
      <c r="J22" s="101"/>
      <c r="K22" s="101"/>
      <c r="L22" s="101"/>
      <c r="M22" s="102" t="s">
        <v>77</v>
      </c>
      <c r="N22" s="102"/>
      <c r="O22" s="102"/>
      <c r="P22" s="102"/>
      <c r="Q22" s="102"/>
      <c r="R22" s="102"/>
      <c r="S22" s="102"/>
      <c r="T22" s="103" t="s">
        <v>78</v>
      </c>
      <c r="U22" s="102"/>
      <c r="V22" s="102"/>
      <c r="W22" s="102"/>
      <c r="X22" s="103" t="s">
        <v>79</v>
      </c>
      <c r="Y22" s="104"/>
      <c r="Z22" s="104"/>
      <c r="AA22" s="104"/>
      <c r="AB22" s="104"/>
      <c r="AC22" s="104"/>
      <c r="AD22" s="104"/>
      <c r="AE22" s="104"/>
      <c r="AF22" s="104"/>
      <c r="AG22" s="104"/>
      <c r="AH22" s="104"/>
      <c r="AI22" s="104"/>
      <c r="AJ22" s="104"/>
      <c r="AK22" s="104"/>
      <c r="AL22" s="104"/>
      <c r="AM22" s="104"/>
      <c r="AN22" s="104"/>
    </row>
    <row r="23" s="84" customFormat="true" ht="14.25" hidden="false" customHeight="true" outlineLevel="0" collapsed="false">
      <c r="B23" s="96"/>
      <c r="C23" s="101"/>
      <c r="D23" s="101"/>
      <c r="E23" s="101"/>
      <c r="F23" s="101"/>
      <c r="G23" s="101"/>
      <c r="H23" s="101"/>
      <c r="I23" s="101"/>
      <c r="J23" s="101"/>
      <c r="K23" s="101"/>
      <c r="L23" s="101"/>
      <c r="M23" s="105" t="s">
        <v>80</v>
      </c>
      <c r="N23" s="105"/>
      <c r="O23" s="105"/>
      <c r="P23" s="105"/>
      <c r="Q23" s="106" t="s">
        <v>81</v>
      </c>
      <c r="R23" s="105"/>
      <c r="S23" s="105"/>
      <c r="T23" s="105"/>
      <c r="U23" s="105"/>
      <c r="V23" s="105" t="s">
        <v>82</v>
      </c>
      <c r="W23" s="105"/>
      <c r="X23" s="107"/>
      <c r="Y23" s="107"/>
      <c r="Z23" s="107"/>
      <c r="AA23" s="107"/>
      <c r="AB23" s="107"/>
      <c r="AC23" s="107"/>
      <c r="AD23" s="107"/>
      <c r="AE23" s="107"/>
      <c r="AF23" s="107"/>
      <c r="AG23" s="107"/>
      <c r="AH23" s="107"/>
      <c r="AI23" s="107"/>
      <c r="AJ23" s="107"/>
      <c r="AK23" s="107"/>
      <c r="AL23" s="107"/>
      <c r="AM23" s="107"/>
      <c r="AN23" s="107"/>
    </row>
    <row r="24" s="84" customFormat="true" ht="13.8" hidden="false" customHeight="false" outlineLevel="0" collapsed="false">
      <c r="B24" s="96"/>
      <c r="C24" s="101"/>
      <c r="D24" s="101"/>
      <c r="E24" s="101"/>
      <c r="F24" s="101"/>
      <c r="G24" s="101"/>
      <c r="H24" s="101"/>
      <c r="I24" s="101"/>
      <c r="J24" s="101"/>
      <c r="K24" s="101"/>
      <c r="L24" s="101"/>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row>
    <row r="25" s="84" customFormat="true" ht="13.5" hidden="false" customHeight="true" outlineLevel="0" collapsed="false">
      <c r="B25" s="115" t="s">
        <v>93</v>
      </c>
      <c r="C25" s="97" t="s">
        <v>74</v>
      </c>
      <c r="D25" s="97"/>
      <c r="E25" s="97"/>
      <c r="F25" s="97"/>
      <c r="G25" s="97"/>
      <c r="H25" s="97"/>
      <c r="I25" s="97"/>
      <c r="J25" s="97"/>
      <c r="K25" s="97"/>
      <c r="L25" s="97"/>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row>
    <row r="26" s="84" customFormat="true" ht="13.5" hidden="false" customHeight="true" outlineLevel="0" collapsed="false">
      <c r="B26" s="115"/>
      <c r="C26" s="99" t="s">
        <v>94</v>
      </c>
      <c r="D26" s="99"/>
      <c r="E26" s="99"/>
      <c r="F26" s="99"/>
      <c r="G26" s="99"/>
      <c r="H26" s="99"/>
      <c r="I26" s="99"/>
      <c r="J26" s="99"/>
      <c r="K26" s="99"/>
      <c r="L26" s="99"/>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row>
    <row r="27" s="84" customFormat="true" ht="13.5" hidden="false" customHeight="true" outlineLevel="0" collapsed="false">
      <c r="B27" s="115"/>
      <c r="C27" s="101" t="s">
        <v>95</v>
      </c>
      <c r="D27" s="101"/>
      <c r="E27" s="101"/>
      <c r="F27" s="101"/>
      <c r="G27" s="101"/>
      <c r="H27" s="101"/>
      <c r="I27" s="101"/>
      <c r="J27" s="101"/>
      <c r="K27" s="101"/>
      <c r="L27" s="101"/>
      <c r="M27" s="102" t="s">
        <v>77</v>
      </c>
      <c r="N27" s="102"/>
      <c r="O27" s="102"/>
      <c r="P27" s="102"/>
      <c r="Q27" s="102"/>
      <c r="R27" s="102"/>
      <c r="S27" s="102"/>
      <c r="T27" s="103" t="s">
        <v>78</v>
      </c>
      <c r="U27" s="102"/>
      <c r="V27" s="102"/>
      <c r="W27" s="102"/>
      <c r="X27" s="103" t="s">
        <v>79</v>
      </c>
      <c r="Y27" s="104"/>
      <c r="Z27" s="104"/>
      <c r="AA27" s="104"/>
      <c r="AB27" s="104"/>
      <c r="AC27" s="104"/>
      <c r="AD27" s="104"/>
      <c r="AE27" s="104"/>
      <c r="AF27" s="104"/>
      <c r="AG27" s="104"/>
      <c r="AH27" s="104"/>
      <c r="AI27" s="104"/>
      <c r="AJ27" s="104"/>
      <c r="AK27" s="104"/>
      <c r="AL27" s="104"/>
      <c r="AM27" s="104"/>
      <c r="AN27" s="104"/>
    </row>
    <row r="28" s="84" customFormat="true" ht="14.25" hidden="false" customHeight="true" outlineLevel="0" collapsed="false">
      <c r="B28" s="115"/>
      <c r="C28" s="101"/>
      <c r="D28" s="101"/>
      <c r="E28" s="101"/>
      <c r="F28" s="101"/>
      <c r="G28" s="101"/>
      <c r="H28" s="101"/>
      <c r="I28" s="101"/>
      <c r="J28" s="101"/>
      <c r="K28" s="101"/>
      <c r="L28" s="101"/>
      <c r="M28" s="105" t="s">
        <v>80</v>
      </c>
      <c r="N28" s="105"/>
      <c r="O28" s="105"/>
      <c r="P28" s="105"/>
      <c r="Q28" s="106" t="s">
        <v>81</v>
      </c>
      <c r="R28" s="105"/>
      <c r="S28" s="105"/>
      <c r="T28" s="105"/>
      <c r="U28" s="105"/>
      <c r="V28" s="105" t="s">
        <v>82</v>
      </c>
      <c r="W28" s="105"/>
      <c r="X28" s="107"/>
      <c r="Y28" s="107"/>
      <c r="Z28" s="107"/>
      <c r="AA28" s="107"/>
      <c r="AB28" s="107"/>
      <c r="AC28" s="107"/>
      <c r="AD28" s="107"/>
      <c r="AE28" s="107"/>
      <c r="AF28" s="107"/>
      <c r="AG28" s="107"/>
      <c r="AH28" s="107"/>
      <c r="AI28" s="107"/>
      <c r="AJ28" s="107"/>
      <c r="AK28" s="107"/>
      <c r="AL28" s="107"/>
      <c r="AM28" s="107"/>
      <c r="AN28" s="107"/>
    </row>
    <row r="29" s="84" customFormat="true" ht="13.8" hidden="false" customHeight="false" outlineLevel="0" collapsed="false">
      <c r="B29" s="115"/>
      <c r="C29" s="101"/>
      <c r="D29" s="101"/>
      <c r="E29" s="101"/>
      <c r="F29" s="101"/>
      <c r="G29" s="101"/>
      <c r="H29" s="101"/>
      <c r="I29" s="101"/>
      <c r="J29" s="101"/>
      <c r="K29" s="101"/>
      <c r="L29" s="101"/>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row>
    <row r="30" s="84" customFormat="true" ht="14.25" hidden="false" customHeight="true" outlineLevel="0" collapsed="false">
      <c r="B30" s="115"/>
      <c r="C30" s="101" t="s">
        <v>84</v>
      </c>
      <c r="D30" s="101"/>
      <c r="E30" s="101"/>
      <c r="F30" s="101"/>
      <c r="G30" s="101"/>
      <c r="H30" s="101"/>
      <c r="I30" s="101"/>
      <c r="J30" s="101"/>
      <c r="K30" s="101"/>
      <c r="L30" s="101"/>
      <c r="M30" s="88" t="s">
        <v>85</v>
      </c>
      <c r="N30" s="88"/>
      <c r="O30" s="88"/>
      <c r="P30" s="88"/>
      <c r="Q30" s="88"/>
      <c r="R30" s="89"/>
      <c r="S30" s="89"/>
      <c r="T30" s="89"/>
      <c r="U30" s="89"/>
      <c r="V30" s="89"/>
      <c r="W30" s="89"/>
      <c r="X30" s="89"/>
      <c r="Y30" s="89"/>
      <c r="Z30" s="89"/>
      <c r="AA30" s="89"/>
      <c r="AB30" s="109" t="s">
        <v>86</v>
      </c>
      <c r="AC30" s="109"/>
      <c r="AD30" s="109"/>
      <c r="AE30" s="109"/>
      <c r="AF30" s="109"/>
      <c r="AG30" s="89"/>
      <c r="AH30" s="89"/>
      <c r="AI30" s="89"/>
      <c r="AJ30" s="89"/>
      <c r="AK30" s="89"/>
      <c r="AL30" s="89"/>
      <c r="AM30" s="89"/>
      <c r="AN30" s="89"/>
    </row>
    <row r="31" s="84" customFormat="true" ht="13.5" hidden="false" customHeight="true" outlineLevel="0" collapsed="false">
      <c r="B31" s="115"/>
      <c r="C31" s="116" t="s">
        <v>96</v>
      </c>
      <c r="D31" s="116"/>
      <c r="E31" s="116"/>
      <c r="F31" s="116"/>
      <c r="G31" s="116"/>
      <c r="H31" s="116"/>
      <c r="I31" s="116"/>
      <c r="J31" s="116"/>
      <c r="K31" s="116"/>
      <c r="L31" s="116"/>
      <c r="M31" s="102" t="s">
        <v>77</v>
      </c>
      <c r="N31" s="102"/>
      <c r="O31" s="102"/>
      <c r="P31" s="102"/>
      <c r="Q31" s="102"/>
      <c r="R31" s="102"/>
      <c r="S31" s="102"/>
      <c r="T31" s="103" t="s">
        <v>78</v>
      </c>
      <c r="U31" s="102"/>
      <c r="V31" s="102"/>
      <c r="W31" s="102"/>
      <c r="X31" s="103" t="s">
        <v>79</v>
      </c>
      <c r="Y31" s="104"/>
      <c r="Z31" s="104"/>
      <c r="AA31" s="104"/>
      <c r="AB31" s="104"/>
      <c r="AC31" s="104"/>
      <c r="AD31" s="104"/>
      <c r="AE31" s="104"/>
      <c r="AF31" s="104"/>
      <c r="AG31" s="104"/>
      <c r="AH31" s="104"/>
      <c r="AI31" s="104"/>
      <c r="AJ31" s="104"/>
      <c r="AK31" s="104"/>
      <c r="AL31" s="104"/>
      <c r="AM31" s="104"/>
      <c r="AN31" s="104"/>
    </row>
    <row r="32" s="84" customFormat="true" ht="14.25" hidden="false" customHeight="true" outlineLevel="0" collapsed="false">
      <c r="B32" s="115"/>
      <c r="C32" s="116"/>
      <c r="D32" s="116"/>
      <c r="E32" s="116"/>
      <c r="F32" s="116"/>
      <c r="G32" s="116"/>
      <c r="H32" s="116"/>
      <c r="I32" s="116"/>
      <c r="J32" s="116"/>
      <c r="K32" s="116"/>
      <c r="L32" s="116"/>
      <c r="M32" s="105" t="s">
        <v>80</v>
      </c>
      <c r="N32" s="105"/>
      <c r="O32" s="105"/>
      <c r="P32" s="105"/>
      <c r="Q32" s="106" t="s">
        <v>81</v>
      </c>
      <c r="R32" s="105"/>
      <c r="S32" s="105"/>
      <c r="T32" s="105"/>
      <c r="U32" s="105"/>
      <c r="V32" s="105" t="s">
        <v>82</v>
      </c>
      <c r="W32" s="105"/>
      <c r="X32" s="107"/>
      <c r="Y32" s="107"/>
      <c r="Z32" s="107"/>
      <c r="AA32" s="107"/>
      <c r="AB32" s="107"/>
      <c r="AC32" s="107"/>
      <c r="AD32" s="107"/>
      <c r="AE32" s="107"/>
      <c r="AF32" s="107"/>
      <c r="AG32" s="107"/>
      <c r="AH32" s="107"/>
      <c r="AI32" s="107"/>
      <c r="AJ32" s="107"/>
      <c r="AK32" s="107"/>
      <c r="AL32" s="107"/>
      <c r="AM32" s="107"/>
      <c r="AN32" s="107"/>
    </row>
    <row r="33" s="84" customFormat="true" ht="13.8" hidden="false" customHeight="false" outlineLevel="0" collapsed="false">
      <c r="B33" s="115"/>
      <c r="C33" s="116"/>
      <c r="D33" s="116"/>
      <c r="E33" s="116"/>
      <c r="F33" s="116"/>
      <c r="G33" s="116"/>
      <c r="H33" s="116"/>
      <c r="I33" s="116"/>
      <c r="J33" s="116"/>
      <c r="K33" s="116"/>
      <c r="L33" s="116"/>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row>
    <row r="34" s="84" customFormat="true" ht="14.25" hidden="false" customHeight="true" outlineLevel="0" collapsed="false">
      <c r="B34" s="115"/>
      <c r="C34" s="101" t="s">
        <v>84</v>
      </c>
      <c r="D34" s="101"/>
      <c r="E34" s="101"/>
      <c r="F34" s="101"/>
      <c r="G34" s="101"/>
      <c r="H34" s="101"/>
      <c r="I34" s="101"/>
      <c r="J34" s="101"/>
      <c r="K34" s="101"/>
      <c r="L34" s="101"/>
      <c r="M34" s="88" t="s">
        <v>85</v>
      </c>
      <c r="N34" s="88"/>
      <c r="O34" s="88"/>
      <c r="P34" s="88"/>
      <c r="Q34" s="88"/>
      <c r="R34" s="89"/>
      <c r="S34" s="89"/>
      <c r="T34" s="89"/>
      <c r="U34" s="89"/>
      <c r="V34" s="89"/>
      <c r="W34" s="89"/>
      <c r="X34" s="89"/>
      <c r="Y34" s="89"/>
      <c r="Z34" s="89"/>
      <c r="AA34" s="89"/>
      <c r="AB34" s="109" t="s">
        <v>86</v>
      </c>
      <c r="AC34" s="109"/>
      <c r="AD34" s="109"/>
      <c r="AE34" s="109"/>
      <c r="AF34" s="109"/>
      <c r="AG34" s="89"/>
      <c r="AH34" s="89"/>
      <c r="AI34" s="89"/>
      <c r="AJ34" s="89"/>
      <c r="AK34" s="89"/>
      <c r="AL34" s="89"/>
      <c r="AM34" s="89"/>
      <c r="AN34" s="89"/>
    </row>
    <row r="35" s="84" customFormat="true" ht="14.25" hidden="false" customHeight="true" outlineLevel="0" collapsed="false">
      <c r="B35" s="115"/>
      <c r="C35" s="101" t="s">
        <v>97</v>
      </c>
      <c r="D35" s="101"/>
      <c r="E35" s="101"/>
      <c r="F35" s="101"/>
      <c r="G35" s="101"/>
      <c r="H35" s="101"/>
      <c r="I35" s="101"/>
      <c r="J35" s="101"/>
      <c r="K35" s="101"/>
      <c r="L35" s="101"/>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84" customFormat="true" ht="13.5" hidden="false" customHeight="true" outlineLevel="0" collapsed="false">
      <c r="B36" s="115"/>
      <c r="C36" s="101" t="s">
        <v>98</v>
      </c>
      <c r="D36" s="101"/>
      <c r="E36" s="101"/>
      <c r="F36" s="101"/>
      <c r="G36" s="101"/>
      <c r="H36" s="101"/>
      <c r="I36" s="101"/>
      <c r="J36" s="101"/>
      <c r="K36" s="101"/>
      <c r="L36" s="101"/>
      <c r="M36" s="102" t="s">
        <v>77</v>
      </c>
      <c r="N36" s="102"/>
      <c r="O36" s="102"/>
      <c r="P36" s="102"/>
      <c r="Q36" s="102"/>
      <c r="R36" s="102"/>
      <c r="S36" s="102"/>
      <c r="T36" s="103" t="s">
        <v>78</v>
      </c>
      <c r="U36" s="102"/>
      <c r="V36" s="102"/>
      <c r="W36" s="102"/>
      <c r="X36" s="103" t="s">
        <v>79</v>
      </c>
      <c r="Y36" s="104"/>
      <c r="Z36" s="104"/>
      <c r="AA36" s="104"/>
      <c r="AB36" s="104"/>
      <c r="AC36" s="104"/>
      <c r="AD36" s="104"/>
      <c r="AE36" s="104"/>
      <c r="AF36" s="104"/>
      <c r="AG36" s="104"/>
      <c r="AH36" s="104"/>
      <c r="AI36" s="104"/>
      <c r="AJ36" s="104"/>
      <c r="AK36" s="104"/>
      <c r="AL36" s="104"/>
      <c r="AM36" s="104"/>
      <c r="AN36" s="104"/>
    </row>
    <row r="37" s="84" customFormat="true" ht="14.25" hidden="false" customHeight="true" outlineLevel="0" collapsed="false">
      <c r="B37" s="115"/>
      <c r="C37" s="101"/>
      <c r="D37" s="101"/>
      <c r="E37" s="101"/>
      <c r="F37" s="101"/>
      <c r="G37" s="101"/>
      <c r="H37" s="101"/>
      <c r="I37" s="101"/>
      <c r="J37" s="101"/>
      <c r="K37" s="101"/>
      <c r="L37" s="101"/>
      <c r="M37" s="105" t="s">
        <v>80</v>
      </c>
      <c r="N37" s="105"/>
      <c r="O37" s="105"/>
      <c r="P37" s="105"/>
      <c r="Q37" s="106" t="s">
        <v>81</v>
      </c>
      <c r="R37" s="105"/>
      <c r="S37" s="105"/>
      <c r="T37" s="105"/>
      <c r="U37" s="105"/>
      <c r="V37" s="105" t="s">
        <v>82</v>
      </c>
      <c r="W37" s="105"/>
      <c r="X37" s="107"/>
      <c r="Y37" s="107"/>
      <c r="Z37" s="107"/>
      <c r="AA37" s="107"/>
      <c r="AB37" s="107"/>
      <c r="AC37" s="107"/>
      <c r="AD37" s="107"/>
      <c r="AE37" s="107"/>
      <c r="AF37" s="107"/>
      <c r="AG37" s="107"/>
      <c r="AH37" s="107"/>
      <c r="AI37" s="107"/>
      <c r="AJ37" s="107"/>
      <c r="AK37" s="107"/>
      <c r="AL37" s="107"/>
      <c r="AM37" s="107"/>
      <c r="AN37" s="107"/>
    </row>
    <row r="38" s="84" customFormat="true" ht="13.8" hidden="false" customHeight="false" outlineLevel="0" collapsed="false">
      <c r="B38" s="115"/>
      <c r="C38" s="101"/>
      <c r="D38" s="101"/>
      <c r="E38" s="101"/>
      <c r="F38" s="101"/>
      <c r="G38" s="101"/>
      <c r="H38" s="101"/>
      <c r="I38" s="101"/>
      <c r="J38" s="101"/>
      <c r="K38" s="101"/>
      <c r="L38" s="101"/>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row>
    <row r="39" s="84" customFormat="true" ht="13.5" hidden="false" customHeight="true" outlineLevel="0" collapsed="false">
      <c r="B39" s="117" t="s">
        <v>99</v>
      </c>
      <c r="C39" s="118" t="s">
        <v>100</v>
      </c>
      <c r="D39" s="118"/>
      <c r="E39" s="118"/>
      <c r="F39" s="118"/>
      <c r="G39" s="118"/>
      <c r="H39" s="118"/>
      <c r="I39" s="118"/>
      <c r="J39" s="118"/>
      <c r="K39" s="118"/>
      <c r="L39" s="118"/>
      <c r="M39" s="119" t="s">
        <v>101</v>
      </c>
      <c r="N39" s="119"/>
      <c r="O39" s="120" t="s">
        <v>102</v>
      </c>
      <c r="P39" s="121"/>
      <c r="Q39" s="122"/>
      <c r="R39" s="89" t="s">
        <v>103</v>
      </c>
      <c r="S39" s="89"/>
      <c r="T39" s="89"/>
      <c r="U39" s="89"/>
      <c r="V39" s="89"/>
      <c r="W39" s="89"/>
      <c r="X39" s="89"/>
      <c r="Y39" s="89"/>
      <c r="Z39" s="89"/>
      <c r="AA39" s="123" t="s">
        <v>104</v>
      </c>
      <c r="AB39" s="123"/>
      <c r="AC39" s="123"/>
      <c r="AD39" s="123"/>
      <c r="AE39" s="124" t="s">
        <v>105</v>
      </c>
      <c r="AF39" s="124"/>
      <c r="AG39" s="124"/>
      <c r="AH39" s="124"/>
      <c r="AI39" s="125" t="s">
        <v>106</v>
      </c>
      <c r="AJ39" s="125"/>
      <c r="AK39" s="125"/>
      <c r="AL39" s="125"/>
      <c r="AM39" s="125"/>
      <c r="AN39" s="125"/>
    </row>
    <row r="40" s="84" customFormat="true" ht="14.25" hidden="false" customHeight="true" outlineLevel="0" collapsed="false">
      <c r="B40" s="117"/>
      <c r="C40" s="118"/>
      <c r="D40" s="118"/>
      <c r="E40" s="118"/>
      <c r="F40" s="118"/>
      <c r="G40" s="118"/>
      <c r="H40" s="118"/>
      <c r="I40" s="118"/>
      <c r="J40" s="118"/>
      <c r="K40" s="118"/>
      <c r="L40" s="118"/>
      <c r="M40" s="119"/>
      <c r="N40" s="119"/>
      <c r="O40" s="126" t="s">
        <v>107</v>
      </c>
      <c r="P40" s="127"/>
      <c r="Q40" s="128"/>
      <c r="R40" s="89"/>
      <c r="S40" s="89"/>
      <c r="T40" s="89"/>
      <c r="U40" s="89"/>
      <c r="V40" s="89"/>
      <c r="W40" s="89"/>
      <c r="X40" s="89"/>
      <c r="Y40" s="89"/>
      <c r="Z40" s="89"/>
      <c r="AA40" s="129" t="s">
        <v>108</v>
      </c>
      <c r="AB40" s="85"/>
      <c r="AC40" s="85"/>
      <c r="AD40" s="85"/>
      <c r="AE40" s="130" t="s">
        <v>109</v>
      </c>
      <c r="AF40" s="130"/>
      <c r="AG40" s="130"/>
      <c r="AH40" s="130"/>
      <c r="AI40" s="131" t="s">
        <v>110</v>
      </c>
      <c r="AJ40" s="131"/>
      <c r="AK40" s="131"/>
      <c r="AL40" s="131"/>
      <c r="AM40" s="131"/>
      <c r="AN40" s="131"/>
    </row>
    <row r="41" s="84" customFormat="true" ht="14.25" hidden="false" customHeight="true" outlineLevel="0" collapsed="false">
      <c r="B41" s="117"/>
      <c r="C41" s="132" t="s">
        <v>111</v>
      </c>
      <c r="D41" s="133"/>
      <c r="E41" s="134" t="s">
        <v>112</v>
      </c>
      <c r="F41" s="134"/>
      <c r="G41" s="134"/>
      <c r="H41" s="134"/>
      <c r="I41" s="134"/>
      <c r="J41" s="134"/>
      <c r="K41" s="134"/>
      <c r="L41" s="134"/>
      <c r="M41" s="135"/>
      <c r="N41" s="135"/>
      <c r="O41" s="136"/>
      <c r="P41" s="136"/>
      <c r="Q41" s="136"/>
      <c r="R41" s="137" t="s">
        <v>8</v>
      </c>
      <c r="S41" s="138" t="s">
        <v>113</v>
      </c>
      <c r="T41" s="138"/>
      <c r="U41" s="139" t="s">
        <v>8</v>
      </c>
      <c r="V41" s="138" t="s">
        <v>114</v>
      </c>
      <c r="W41" s="138"/>
      <c r="X41" s="139" t="s">
        <v>8</v>
      </c>
      <c r="Y41" s="140" t="s">
        <v>115</v>
      </c>
      <c r="Z41" s="140"/>
      <c r="AA41" s="141"/>
      <c r="AB41" s="141"/>
      <c r="AC41" s="141"/>
      <c r="AD41" s="141"/>
      <c r="AE41" s="141"/>
      <c r="AF41" s="141"/>
      <c r="AG41" s="141"/>
      <c r="AH41" s="141"/>
      <c r="AI41" s="137" t="s">
        <v>8</v>
      </c>
      <c r="AJ41" s="138" t="s">
        <v>116</v>
      </c>
      <c r="AK41" s="138"/>
      <c r="AL41" s="139" t="s">
        <v>8</v>
      </c>
      <c r="AM41" s="140" t="s">
        <v>117</v>
      </c>
      <c r="AN41" s="140"/>
    </row>
    <row r="42" s="84" customFormat="true" ht="14.25" hidden="false" customHeight="true" outlineLevel="0" collapsed="false">
      <c r="B42" s="117"/>
      <c r="C42" s="132"/>
      <c r="D42" s="133"/>
      <c r="E42" s="134" t="s">
        <v>118</v>
      </c>
      <c r="F42" s="134"/>
      <c r="G42" s="134"/>
      <c r="H42" s="134"/>
      <c r="I42" s="134"/>
      <c r="J42" s="134"/>
      <c r="K42" s="134"/>
      <c r="L42" s="134"/>
      <c r="M42" s="135"/>
      <c r="N42" s="135"/>
      <c r="O42" s="136"/>
      <c r="P42" s="136"/>
      <c r="Q42" s="136"/>
      <c r="R42" s="137" t="s">
        <v>8</v>
      </c>
      <c r="S42" s="138" t="s">
        <v>113</v>
      </c>
      <c r="T42" s="138"/>
      <c r="U42" s="139" t="s">
        <v>8</v>
      </c>
      <c r="V42" s="138" t="s">
        <v>114</v>
      </c>
      <c r="W42" s="138"/>
      <c r="X42" s="139" t="s">
        <v>8</v>
      </c>
      <c r="Y42" s="140" t="s">
        <v>115</v>
      </c>
      <c r="Z42" s="140"/>
      <c r="AA42" s="141"/>
      <c r="AB42" s="141"/>
      <c r="AC42" s="141"/>
      <c r="AD42" s="141"/>
      <c r="AE42" s="141"/>
      <c r="AF42" s="141"/>
      <c r="AG42" s="141"/>
      <c r="AH42" s="141"/>
      <c r="AI42" s="137" t="s">
        <v>8</v>
      </c>
      <c r="AJ42" s="138" t="s">
        <v>116</v>
      </c>
      <c r="AK42" s="138"/>
      <c r="AL42" s="139" t="s">
        <v>8</v>
      </c>
      <c r="AM42" s="140" t="s">
        <v>117</v>
      </c>
      <c r="AN42" s="140"/>
    </row>
    <row r="43" s="84" customFormat="true" ht="14.25" hidden="false" customHeight="true" outlineLevel="0" collapsed="false">
      <c r="B43" s="117"/>
      <c r="C43" s="132"/>
      <c r="D43" s="133"/>
      <c r="E43" s="134" t="s">
        <v>119</v>
      </c>
      <c r="F43" s="134"/>
      <c r="G43" s="134"/>
      <c r="H43" s="134"/>
      <c r="I43" s="134"/>
      <c r="J43" s="134"/>
      <c r="K43" s="134"/>
      <c r="L43" s="134"/>
      <c r="M43" s="135"/>
      <c r="N43" s="135"/>
      <c r="O43" s="136"/>
      <c r="P43" s="136"/>
      <c r="Q43" s="136"/>
      <c r="R43" s="137" t="s">
        <v>8</v>
      </c>
      <c r="S43" s="138" t="s">
        <v>113</v>
      </c>
      <c r="T43" s="138"/>
      <c r="U43" s="139" t="s">
        <v>8</v>
      </c>
      <c r="V43" s="138" t="s">
        <v>114</v>
      </c>
      <c r="W43" s="138"/>
      <c r="X43" s="139" t="s">
        <v>8</v>
      </c>
      <c r="Y43" s="140" t="s">
        <v>115</v>
      </c>
      <c r="Z43" s="140"/>
      <c r="AA43" s="141"/>
      <c r="AB43" s="141"/>
      <c r="AC43" s="141"/>
      <c r="AD43" s="141"/>
      <c r="AE43" s="141"/>
      <c r="AF43" s="141"/>
      <c r="AG43" s="141"/>
      <c r="AH43" s="141"/>
      <c r="AI43" s="137" t="s">
        <v>8</v>
      </c>
      <c r="AJ43" s="138" t="s">
        <v>116</v>
      </c>
      <c r="AK43" s="138"/>
      <c r="AL43" s="139" t="s">
        <v>8</v>
      </c>
      <c r="AM43" s="140" t="s">
        <v>117</v>
      </c>
      <c r="AN43" s="140"/>
    </row>
    <row r="44" s="84" customFormat="true" ht="14.25" hidden="false" customHeight="true" outlineLevel="0" collapsed="false">
      <c r="B44" s="117"/>
      <c r="C44" s="132"/>
      <c r="D44" s="133"/>
      <c r="E44" s="134" t="s">
        <v>120</v>
      </c>
      <c r="F44" s="134"/>
      <c r="G44" s="134"/>
      <c r="H44" s="134"/>
      <c r="I44" s="134"/>
      <c r="J44" s="134"/>
      <c r="K44" s="134"/>
      <c r="L44" s="134"/>
      <c r="M44" s="135"/>
      <c r="N44" s="135"/>
      <c r="O44" s="136"/>
      <c r="P44" s="136"/>
      <c r="Q44" s="136"/>
      <c r="R44" s="137" t="s">
        <v>8</v>
      </c>
      <c r="S44" s="138" t="s">
        <v>113</v>
      </c>
      <c r="T44" s="138"/>
      <c r="U44" s="139" t="s">
        <v>8</v>
      </c>
      <c r="V44" s="138" t="s">
        <v>114</v>
      </c>
      <c r="W44" s="138"/>
      <c r="X44" s="139" t="s">
        <v>8</v>
      </c>
      <c r="Y44" s="140" t="s">
        <v>115</v>
      </c>
      <c r="Z44" s="140"/>
      <c r="AA44" s="141"/>
      <c r="AB44" s="141"/>
      <c r="AC44" s="141"/>
      <c r="AD44" s="141"/>
      <c r="AE44" s="141"/>
      <c r="AF44" s="141"/>
      <c r="AG44" s="141"/>
      <c r="AH44" s="141"/>
      <c r="AI44" s="137" t="s">
        <v>8</v>
      </c>
      <c r="AJ44" s="138" t="s">
        <v>116</v>
      </c>
      <c r="AK44" s="138"/>
      <c r="AL44" s="139" t="s">
        <v>8</v>
      </c>
      <c r="AM44" s="140" t="s">
        <v>117</v>
      </c>
      <c r="AN44" s="140"/>
    </row>
    <row r="45" s="84" customFormat="true" ht="14.25" hidden="false" customHeight="true" outlineLevel="0" collapsed="false">
      <c r="B45" s="117"/>
      <c r="C45" s="132"/>
      <c r="D45" s="133"/>
      <c r="E45" s="134" t="s">
        <v>121</v>
      </c>
      <c r="F45" s="134"/>
      <c r="G45" s="134"/>
      <c r="H45" s="134"/>
      <c r="I45" s="134"/>
      <c r="J45" s="134"/>
      <c r="K45" s="134"/>
      <c r="L45" s="134"/>
      <c r="M45" s="135"/>
      <c r="N45" s="135"/>
      <c r="O45" s="136"/>
      <c r="P45" s="136"/>
      <c r="Q45" s="136"/>
      <c r="R45" s="137" t="s">
        <v>8</v>
      </c>
      <c r="S45" s="138" t="s">
        <v>113</v>
      </c>
      <c r="T45" s="138"/>
      <c r="U45" s="139" t="s">
        <v>8</v>
      </c>
      <c r="V45" s="138" t="s">
        <v>114</v>
      </c>
      <c r="W45" s="138"/>
      <c r="X45" s="139" t="s">
        <v>8</v>
      </c>
      <c r="Y45" s="140" t="s">
        <v>115</v>
      </c>
      <c r="Z45" s="140"/>
      <c r="AA45" s="141"/>
      <c r="AB45" s="141"/>
      <c r="AC45" s="141"/>
      <c r="AD45" s="141"/>
      <c r="AE45" s="141"/>
      <c r="AF45" s="141"/>
      <c r="AG45" s="141"/>
      <c r="AH45" s="141"/>
      <c r="AI45" s="137" t="s">
        <v>8</v>
      </c>
      <c r="AJ45" s="138" t="s">
        <v>116</v>
      </c>
      <c r="AK45" s="138"/>
      <c r="AL45" s="139" t="s">
        <v>8</v>
      </c>
      <c r="AM45" s="140" t="s">
        <v>117</v>
      </c>
      <c r="AN45" s="140"/>
    </row>
    <row r="46" s="84" customFormat="true" ht="14.25" hidden="false" customHeight="true" outlineLevel="0" collapsed="false">
      <c r="B46" s="117"/>
      <c r="C46" s="132"/>
      <c r="D46" s="133"/>
      <c r="E46" s="142" t="s">
        <v>122</v>
      </c>
      <c r="F46" s="142"/>
      <c r="G46" s="142"/>
      <c r="H46" s="142"/>
      <c r="I46" s="142"/>
      <c r="J46" s="142"/>
      <c r="K46" s="142"/>
      <c r="L46" s="142"/>
      <c r="M46" s="135"/>
      <c r="N46" s="135"/>
      <c r="O46" s="136"/>
      <c r="P46" s="136"/>
      <c r="Q46" s="136"/>
      <c r="R46" s="137" t="s">
        <v>8</v>
      </c>
      <c r="S46" s="138" t="s">
        <v>113</v>
      </c>
      <c r="T46" s="138"/>
      <c r="U46" s="139" t="s">
        <v>8</v>
      </c>
      <c r="V46" s="138" t="s">
        <v>114</v>
      </c>
      <c r="W46" s="138"/>
      <c r="X46" s="139" t="s">
        <v>8</v>
      </c>
      <c r="Y46" s="140" t="s">
        <v>115</v>
      </c>
      <c r="Z46" s="140"/>
      <c r="AA46" s="141"/>
      <c r="AB46" s="141"/>
      <c r="AC46" s="141"/>
      <c r="AD46" s="141"/>
      <c r="AE46" s="141"/>
      <c r="AF46" s="141"/>
      <c r="AG46" s="141"/>
      <c r="AH46" s="141"/>
      <c r="AI46" s="137" t="s">
        <v>8</v>
      </c>
      <c r="AJ46" s="138" t="s">
        <v>116</v>
      </c>
      <c r="AK46" s="138"/>
      <c r="AL46" s="139" t="s">
        <v>8</v>
      </c>
      <c r="AM46" s="140" t="s">
        <v>117</v>
      </c>
      <c r="AN46" s="140"/>
    </row>
    <row r="47" s="84" customFormat="true" ht="14.25" hidden="false" customHeight="true" outlineLevel="0" collapsed="false">
      <c r="B47" s="117"/>
      <c r="C47" s="132"/>
      <c r="D47" s="133"/>
      <c r="E47" s="142" t="s">
        <v>123</v>
      </c>
      <c r="F47" s="142"/>
      <c r="G47" s="142"/>
      <c r="H47" s="142"/>
      <c r="I47" s="142"/>
      <c r="J47" s="142"/>
      <c r="K47" s="142"/>
      <c r="L47" s="142"/>
      <c r="M47" s="135"/>
      <c r="N47" s="135"/>
      <c r="O47" s="136"/>
      <c r="P47" s="136"/>
      <c r="Q47" s="136"/>
      <c r="R47" s="137" t="s">
        <v>8</v>
      </c>
      <c r="S47" s="138" t="s">
        <v>113</v>
      </c>
      <c r="T47" s="138"/>
      <c r="U47" s="139" t="s">
        <v>8</v>
      </c>
      <c r="V47" s="138" t="s">
        <v>114</v>
      </c>
      <c r="W47" s="138"/>
      <c r="X47" s="139" t="s">
        <v>8</v>
      </c>
      <c r="Y47" s="140" t="s">
        <v>115</v>
      </c>
      <c r="Z47" s="140"/>
      <c r="AA47" s="141"/>
      <c r="AB47" s="141"/>
      <c r="AC47" s="141"/>
      <c r="AD47" s="141"/>
      <c r="AE47" s="141"/>
      <c r="AF47" s="141"/>
      <c r="AG47" s="141"/>
      <c r="AH47" s="141"/>
      <c r="AI47" s="137" t="s">
        <v>8</v>
      </c>
      <c r="AJ47" s="138" t="s">
        <v>116</v>
      </c>
      <c r="AK47" s="138"/>
      <c r="AL47" s="139" t="s">
        <v>8</v>
      </c>
      <c r="AM47" s="140" t="s">
        <v>117</v>
      </c>
      <c r="AN47" s="140"/>
    </row>
    <row r="48" s="84" customFormat="true" ht="14.25" hidden="false" customHeight="true" outlineLevel="0" collapsed="false">
      <c r="B48" s="117"/>
      <c r="C48" s="132"/>
      <c r="D48" s="143"/>
      <c r="E48" s="142" t="s">
        <v>124</v>
      </c>
      <c r="F48" s="142"/>
      <c r="G48" s="142"/>
      <c r="H48" s="142"/>
      <c r="I48" s="142"/>
      <c r="J48" s="142"/>
      <c r="K48" s="142"/>
      <c r="L48" s="142"/>
      <c r="M48" s="135"/>
      <c r="N48" s="135"/>
      <c r="O48" s="136"/>
      <c r="P48" s="136"/>
      <c r="Q48" s="136"/>
      <c r="R48" s="137" t="s">
        <v>8</v>
      </c>
      <c r="S48" s="138" t="s">
        <v>113</v>
      </c>
      <c r="T48" s="138"/>
      <c r="U48" s="139" t="s">
        <v>8</v>
      </c>
      <c r="V48" s="138" t="s">
        <v>114</v>
      </c>
      <c r="W48" s="138"/>
      <c r="X48" s="139" t="s">
        <v>8</v>
      </c>
      <c r="Y48" s="140" t="s">
        <v>115</v>
      </c>
      <c r="Z48" s="140"/>
      <c r="AA48" s="141"/>
      <c r="AB48" s="141"/>
      <c r="AC48" s="141"/>
      <c r="AD48" s="141"/>
      <c r="AE48" s="141"/>
      <c r="AF48" s="141"/>
      <c r="AG48" s="141"/>
      <c r="AH48" s="141"/>
      <c r="AI48" s="137" t="s">
        <v>8</v>
      </c>
      <c r="AJ48" s="138" t="s">
        <v>116</v>
      </c>
      <c r="AK48" s="138"/>
      <c r="AL48" s="139" t="s">
        <v>8</v>
      </c>
      <c r="AM48" s="140" t="s">
        <v>117</v>
      </c>
      <c r="AN48" s="140"/>
    </row>
    <row r="49" s="84" customFormat="true" ht="14.25" hidden="false" customHeight="true" outlineLevel="0" collapsed="false">
      <c r="B49" s="117"/>
      <c r="C49" s="132"/>
      <c r="D49" s="143"/>
      <c r="E49" s="144" t="s">
        <v>125</v>
      </c>
      <c r="F49" s="144"/>
      <c r="G49" s="144"/>
      <c r="H49" s="144"/>
      <c r="I49" s="144"/>
      <c r="J49" s="144"/>
      <c r="K49" s="144"/>
      <c r="L49" s="144"/>
      <c r="M49" s="135"/>
      <c r="N49" s="135"/>
      <c r="O49" s="136"/>
      <c r="P49" s="136"/>
      <c r="Q49" s="136"/>
      <c r="R49" s="137" t="s">
        <v>8</v>
      </c>
      <c r="S49" s="138" t="s">
        <v>113</v>
      </c>
      <c r="T49" s="138"/>
      <c r="U49" s="139" t="s">
        <v>8</v>
      </c>
      <c r="V49" s="138" t="s">
        <v>114</v>
      </c>
      <c r="W49" s="138"/>
      <c r="X49" s="139" t="s">
        <v>8</v>
      </c>
      <c r="Y49" s="140" t="s">
        <v>115</v>
      </c>
      <c r="Z49" s="140"/>
      <c r="AA49" s="141"/>
      <c r="AB49" s="141"/>
      <c r="AC49" s="141"/>
      <c r="AD49" s="141"/>
      <c r="AE49" s="141"/>
      <c r="AF49" s="141"/>
      <c r="AG49" s="141"/>
      <c r="AH49" s="141"/>
      <c r="AI49" s="137" t="s">
        <v>8</v>
      </c>
      <c r="AJ49" s="138" t="s">
        <v>116</v>
      </c>
      <c r="AK49" s="138"/>
      <c r="AL49" s="139" t="s">
        <v>8</v>
      </c>
      <c r="AM49" s="140" t="s">
        <v>117</v>
      </c>
      <c r="AN49" s="140"/>
    </row>
    <row r="50" s="84" customFormat="true" ht="14.25" hidden="false" customHeight="true" outlineLevel="0" collapsed="false">
      <c r="B50" s="117"/>
      <c r="C50" s="132"/>
      <c r="D50" s="143"/>
      <c r="E50" s="145" t="s">
        <v>126</v>
      </c>
      <c r="F50" s="145"/>
      <c r="G50" s="145"/>
      <c r="H50" s="145"/>
      <c r="I50" s="145"/>
      <c r="J50" s="145"/>
      <c r="K50" s="145"/>
      <c r="L50" s="145"/>
      <c r="M50" s="135"/>
      <c r="N50" s="135"/>
      <c r="O50" s="136"/>
      <c r="P50" s="136"/>
      <c r="Q50" s="136"/>
      <c r="R50" s="137" t="s">
        <v>8</v>
      </c>
      <c r="S50" s="138" t="s">
        <v>113</v>
      </c>
      <c r="T50" s="138"/>
      <c r="U50" s="139" t="s">
        <v>8</v>
      </c>
      <c r="V50" s="138" t="s">
        <v>114</v>
      </c>
      <c r="W50" s="138"/>
      <c r="X50" s="139" t="s">
        <v>8</v>
      </c>
      <c r="Y50" s="140" t="s">
        <v>115</v>
      </c>
      <c r="Z50" s="140"/>
      <c r="AA50" s="141"/>
      <c r="AB50" s="141"/>
      <c r="AC50" s="141"/>
      <c r="AD50" s="141"/>
      <c r="AE50" s="141"/>
      <c r="AF50" s="141"/>
      <c r="AG50" s="141"/>
      <c r="AH50" s="141"/>
      <c r="AI50" s="137" t="s">
        <v>8</v>
      </c>
      <c r="AJ50" s="138" t="s">
        <v>116</v>
      </c>
      <c r="AK50" s="138"/>
      <c r="AL50" s="139" t="s">
        <v>8</v>
      </c>
      <c r="AM50" s="140" t="s">
        <v>117</v>
      </c>
      <c r="AN50" s="140"/>
    </row>
    <row r="51" s="84" customFormat="true" ht="14.25" hidden="false" customHeight="true" outlineLevel="0" collapsed="false">
      <c r="B51" s="117"/>
      <c r="C51" s="132"/>
      <c r="D51" s="146"/>
      <c r="E51" s="147" t="s">
        <v>127</v>
      </c>
      <c r="F51" s="147"/>
      <c r="G51" s="147"/>
      <c r="H51" s="147"/>
      <c r="I51" s="147"/>
      <c r="J51" s="147"/>
      <c r="K51" s="147"/>
      <c r="L51" s="147"/>
      <c r="M51" s="135"/>
      <c r="N51" s="135"/>
      <c r="O51" s="136"/>
      <c r="P51" s="136"/>
      <c r="Q51" s="136"/>
      <c r="R51" s="137" t="s">
        <v>8</v>
      </c>
      <c r="S51" s="138" t="s">
        <v>113</v>
      </c>
      <c r="T51" s="138"/>
      <c r="U51" s="139" t="s">
        <v>8</v>
      </c>
      <c r="V51" s="138" t="s">
        <v>114</v>
      </c>
      <c r="W51" s="138"/>
      <c r="X51" s="139" t="s">
        <v>8</v>
      </c>
      <c r="Y51" s="140" t="s">
        <v>115</v>
      </c>
      <c r="Z51" s="140"/>
      <c r="AA51" s="141"/>
      <c r="AB51" s="141"/>
      <c r="AC51" s="141"/>
      <c r="AD51" s="141"/>
      <c r="AE51" s="141"/>
      <c r="AF51" s="141"/>
      <c r="AG51" s="141"/>
      <c r="AH51" s="141"/>
      <c r="AI51" s="137" t="s">
        <v>8</v>
      </c>
      <c r="AJ51" s="138" t="s">
        <v>116</v>
      </c>
      <c r="AK51" s="138"/>
      <c r="AL51" s="139" t="s">
        <v>8</v>
      </c>
      <c r="AM51" s="140" t="s">
        <v>117</v>
      </c>
      <c r="AN51" s="140"/>
    </row>
    <row r="52" s="84" customFormat="true" ht="14.25" hidden="false" customHeight="true" outlineLevel="0" collapsed="false">
      <c r="B52" s="117"/>
      <c r="C52" s="132"/>
      <c r="D52" s="133"/>
      <c r="E52" s="142" t="s">
        <v>128</v>
      </c>
      <c r="F52" s="142"/>
      <c r="G52" s="142"/>
      <c r="H52" s="142"/>
      <c r="I52" s="142"/>
      <c r="J52" s="142"/>
      <c r="K52" s="142"/>
      <c r="L52" s="142"/>
      <c r="M52" s="135"/>
      <c r="N52" s="135"/>
      <c r="O52" s="136"/>
      <c r="P52" s="136"/>
      <c r="Q52" s="136"/>
      <c r="R52" s="137" t="s">
        <v>8</v>
      </c>
      <c r="S52" s="138" t="s">
        <v>113</v>
      </c>
      <c r="T52" s="138"/>
      <c r="U52" s="139" t="s">
        <v>8</v>
      </c>
      <c r="V52" s="138" t="s">
        <v>114</v>
      </c>
      <c r="W52" s="138"/>
      <c r="X52" s="139" t="s">
        <v>8</v>
      </c>
      <c r="Y52" s="140" t="s">
        <v>115</v>
      </c>
      <c r="Z52" s="140"/>
      <c r="AA52" s="141"/>
      <c r="AB52" s="141"/>
      <c r="AC52" s="141"/>
      <c r="AD52" s="141"/>
      <c r="AE52" s="141"/>
      <c r="AF52" s="141"/>
      <c r="AG52" s="141"/>
      <c r="AH52" s="141"/>
      <c r="AI52" s="137" t="s">
        <v>8</v>
      </c>
      <c r="AJ52" s="138" t="s">
        <v>116</v>
      </c>
      <c r="AK52" s="138"/>
      <c r="AL52" s="139" t="s">
        <v>8</v>
      </c>
      <c r="AM52" s="140" t="s">
        <v>117</v>
      </c>
      <c r="AN52" s="140"/>
    </row>
    <row r="53" s="84" customFormat="true" ht="14.25" hidden="false" customHeight="true" outlineLevel="0" collapsed="false">
      <c r="B53" s="117"/>
      <c r="C53" s="132"/>
      <c r="D53" s="133"/>
      <c r="E53" s="142" t="s">
        <v>129</v>
      </c>
      <c r="F53" s="142"/>
      <c r="G53" s="142"/>
      <c r="H53" s="142"/>
      <c r="I53" s="142"/>
      <c r="J53" s="142"/>
      <c r="K53" s="142"/>
      <c r="L53" s="142"/>
      <c r="M53" s="135"/>
      <c r="N53" s="135"/>
      <c r="O53" s="136"/>
      <c r="P53" s="136"/>
      <c r="Q53" s="136"/>
      <c r="R53" s="137" t="s">
        <v>8</v>
      </c>
      <c r="S53" s="138" t="s">
        <v>113</v>
      </c>
      <c r="T53" s="138"/>
      <c r="U53" s="139" t="s">
        <v>8</v>
      </c>
      <c r="V53" s="138" t="s">
        <v>114</v>
      </c>
      <c r="W53" s="138"/>
      <c r="X53" s="139" t="s">
        <v>8</v>
      </c>
      <c r="Y53" s="140" t="s">
        <v>115</v>
      </c>
      <c r="Z53" s="140"/>
      <c r="AA53" s="141"/>
      <c r="AB53" s="141"/>
      <c r="AC53" s="141"/>
      <c r="AD53" s="141"/>
      <c r="AE53" s="141"/>
      <c r="AF53" s="141"/>
      <c r="AG53" s="141"/>
      <c r="AH53" s="141"/>
      <c r="AI53" s="137" t="s">
        <v>8</v>
      </c>
      <c r="AJ53" s="138" t="s">
        <v>116</v>
      </c>
      <c r="AK53" s="138"/>
      <c r="AL53" s="139" t="s">
        <v>8</v>
      </c>
      <c r="AM53" s="140" t="s">
        <v>117</v>
      </c>
      <c r="AN53" s="140"/>
    </row>
    <row r="54" s="84" customFormat="true" ht="14.25" hidden="false" customHeight="true" outlineLevel="0" collapsed="false">
      <c r="B54" s="148"/>
      <c r="C54" s="149" t="s">
        <v>130</v>
      </c>
      <c r="D54" s="149"/>
      <c r="E54" s="149"/>
      <c r="F54" s="149"/>
      <c r="G54" s="149"/>
      <c r="H54" s="149"/>
      <c r="I54" s="149"/>
      <c r="J54" s="149"/>
      <c r="K54" s="149"/>
      <c r="L54" s="149"/>
      <c r="M54" s="135"/>
      <c r="N54" s="135"/>
      <c r="O54" s="136"/>
      <c r="P54" s="136"/>
      <c r="Q54" s="136"/>
      <c r="R54" s="137" t="s">
        <v>8</v>
      </c>
      <c r="S54" s="138" t="s">
        <v>113</v>
      </c>
      <c r="T54" s="138"/>
      <c r="U54" s="139" t="s">
        <v>8</v>
      </c>
      <c r="V54" s="138" t="s">
        <v>114</v>
      </c>
      <c r="W54" s="138"/>
      <c r="X54" s="139" t="s">
        <v>8</v>
      </c>
      <c r="Y54" s="140" t="s">
        <v>115</v>
      </c>
      <c r="Z54" s="140"/>
      <c r="AA54" s="141"/>
      <c r="AB54" s="141"/>
      <c r="AC54" s="141"/>
      <c r="AD54" s="141"/>
      <c r="AE54" s="141"/>
      <c r="AF54" s="141"/>
      <c r="AG54" s="141"/>
      <c r="AH54" s="141"/>
      <c r="AI54" s="150"/>
      <c r="AJ54" s="150"/>
      <c r="AK54" s="150"/>
      <c r="AL54" s="150"/>
      <c r="AM54" s="150"/>
      <c r="AN54" s="150"/>
    </row>
    <row r="55" s="84" customFormat="true" ht="14.25" hidden="false" customHeight="true" outlineLevel="0" collapsed="false">
      <c r="B55" s="148"/>
      <c r="C55" s="149" t="s">
        <v>131</v>
      </c>
      <c r="D55" s="149"/>
      <c r="E55" s="149"/>
      <c r="F55" s="149"/>
      <c r="G55" s="149"/>
      <c r="H55" s="149"/>
      <c r="I55" s="149"/>
      <c r="J55" s="149"/>
      <c r="K55" s="149"/>
      <c r="L55" s="149"/>
      <c r="M55" s="135"/>
      <c r="N55" s="135"/>
      <c r="O55" s="136"/>
      <c r="P55" s="136"/>
      <c r="Q55" s="136"/>
      <c r="R55" s="137" t="s">
        <v>8</v>
      </c>
      <c r="S55" s="138" t="s">
        <v>113</v>
      </c>
      <c r="T55" s="138"/>
      <c r="U55" s="139" t="s">
        <v>8</v>
      </c>
      <c r="V55" s="138" t="s">
        <v>114</v>
      </c>
      <c r="W55" s="138"/>
      <c r="X55" s="139" t="s">
        <v>8</v>
      </c>
      <c r="Y55" s="140" t="s">
        <v>115</v>
      </c>
      <c r="Z55" s="140"/>
      <c r="AA55" s="141"/>
      <c r="AB55" s="141"/>
      <c r="AC55" s="141"/>
      <c r="AD55" s="141"/>
      <c r="AE55" s="141"/>
      <c r="AF55" s="141"/>
      <c r="AG55" s="141"/>
      <c r="AH55" s="141"/>
      <c r="AI55" s="150"/>
      <c r="AJ55" s="150"/>
      <c r="AK55" s="150"/>
      <c r="AL55" s="150"/>
      <c r="AM55" s="150"/>
      <c r="AN55" s="150"/>
    </row>
    <row r="56" s="84" customFormat="true" ht="14.25" hidden="false" customHeight="true" outlineLevel="0" collapsed="false">
      <c r="B56" s="151" t="s">
        <v>132</v>
      </c>
      <c r="C56" s="151"/>
      <c r="D56" s="151"/>
      <c r="E56" s="151"/>
      <c r="F56" s="151"/>
      <c r="G56" s="151"/>
      <c r="H56" s="151"/>
      <c r="I56" s="151"/>
      <c r="J56" s="151"/>
      <c r="K56" s="151"/>
      <c r="L56" s="152"/>
      <c r="M56" s="153"/>
      <c r="N56" s="153"/>
      <c r="O56" s="153"/>
      <c r="P56" s="153"/>
      <c r="Q56" s="153"/>
      <c r="R56" s="154"/>
      <c r="S56" s="154"/>
      <c r="T56" s="154"/>
      <c r="U56" s="155"/>
      <c r="V56" s="156"/>
      <c r="W56" s="157"/>
      <c r="X56" s="157"/>
      <c r="Y56" s="157"/>
      <c r="Z56" s="157"/>
      <c r="AA56" s="157"/>
      <c r="AB56" s="158"/>
      <c r="AC56" s="158"/>
      <c r="AD56" s="158"/>
      <c r="AE56" s="159"/>
      <c r="AF56" s="159"/>
      <c r="AG56" s="159"/>
      <c r="AH56" s="159"/>
      <c r="AI56" s="159"/>
      <c r="AJ56" s="160"/>
      <c r="AK56" s="159"/>
      <c r="AL56" s="159"/>
      <c r="AM56" s="159"/>
      <c r="AN56" s="161"/>
    </row>
    <row r="57" s="84" customFormat="true" ht="14.25" hidden="false" customHeight="true" outlineLevel="0" collapsed="false">
      <c r="B57" s="156" t="s">
        <v>133</v>
      </c>
      <c r="C57" s="156"/>
      <c r="D57" s="156"/>
      <c r="E57" s="156"/>
      <c r="F57" s="156"/>
      <c r="G57" s="156"/>
      <c r="H57" s="156"/>
      <c r="I57" s="156"/>
      <c r="J57" s="156"/>
      <c r="K57" s="156"/>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row>
    <row r="58" s="84" customFormat="true" ht="14.25" hidden="false" customHeight="true" outlineLevel="0" collapsed="false">
      <c r="B58" s="112" t="s">
        <v>134</v>
      </c>
      <c r="C58" s="112"/>
      <c r="D58" s="112"/>
      <c r="E58" s="112"/>
      <c r="F58" s="112"/>
      <c r="G58" s="112"/>
      <c r="H58" s="112"/>
      <c r="I58" s="112"/>
      <c r="J58" s="112"/>
      <c r="K58" s="112"/>
      <c r="L58" s="152"/>
      <c r="M58" s="153"/>
      <c r="N58" s="153"/>
      <c r="O58" s="153"/>
      <c r="P58" s="153"/>
      <c r="Q58" s="153"/>
      <c r="R58" s="154"/>
      <c r="S58" s="154"/>
      <c r="T58" s="154"/>
      <c r="U58" s="155"/>
      <c r="V58" s="156" t="s">
        <v>135</v>
      </c>
      <c r="W58" s="157"/>
      <c r="X58" s="157"/>
      <c r="Y58" s="157"/>
      <c r="Z58" s="157"/>
      <c r="AA58" s="157"/>
      <c r="AB58" s="158"/>
      <c r="AC58" s="158"/>
      <c r="AD58" s="158"/>
      <c r="AE58" s="159"/>
      <c r="AF58" s="159"/>
      <c r="AG58" s="159"/>
      <c r="AH58" s="159"/>
      <c r="AI58" s="159"/>
      <c r="AJ58" s="160"/>
      <c r="AK58" s="159"/>
      <c r="AL58" s="159"/>
      <c r="AM58" s="159"/>
      <c r="AN58" s="161"/>
    </row>
    <row r="59" s="84" customFormat="true" ht="14.25" hidden="false" customHeight="true" outlineLevel="0" collapsed="false">
      <c r="B59" s="151" t="s">
        <v>136</v>
      </c>
      <c r="C59" s="151"/>
      <c r="D59" s="151"/>
      <c r="E59" s="151"/>
      <c r="F59" s="151"/>
      <c r="G59" s="151"/>
      <c r="H59" s="151"/>
      <c r="I59" s="151"/>
      <c r="J59" s="151"/>
      <c r="K59" s="15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row>
    <row r="60" s="84" customFormat="true" ht="14.25" hidden="false" customHeight="true" outlineLevel="0" collapsed="false">
      <c r="B60" s="163" t="s">
        <v>137</v>
      </c>
      <c r="C60" s="163"/>
      <c r="D60" s="163"/>
      <c r="E60" s="163"/>
      <c r="F60" s="163"/>
      <c r="G60" s="163"/>
      <c r="H60" s="163"/>
      <c r="I60" s="163"/>
      <c r="J60" s="163"/>
      <c r="K60" s="163"/>
      <c r="L60" s="163"/>
      <c r="M60" s="163"/>
      <c r="N60" s="163"/>
      <c r="O60" s="164"/>
      <c r="P60" s="165"/>
      <c r="Q60" s="166"/>
      <c r="R60" s="166"/>
      <c r="S60" s="166"/>
      <c r="T60" s="166"/>
      <c r="U60" s="167"/>
      <c r="V60" s="156"/>
      <c r="W60" s="157"/>
      <c r="X60" s="157"/>
      <c r="Y60" s="157"/>
      <c r="Z60" s="157"/>
      <c r="AA60" s="157"/>
      <c r="AB60" s="158"/>
      <c r="AC60" s="158"/>
      <c r="AD60" s="158"/>
      <c r="AE60" s="159"/>
      <c r="AF60" s="159"/>
      <c r="AG60" s="159"/>
      <c r="AH60" s="159"/>
      <c r="AI60" s="159"/>
      <c r="AJ60" s="160"/>
      <c r="AK60" s="159"/>
      <c r="AL60" s="159"/>
      <c r="AM60" s="159"/>
      <c r="AN60" s="161"/>
    </row>
    <row r="61" s="84" customFormat="true" ht="14.25" hidden="false" customHeight="true" outlineLevel="0" collapsed="false">
      <c r="B61" s="96" t="s">
        <v>138</v>
      </c>
      <c r="C61" s="111" t="s">
        <v>139</v>
      </c>
      <c r="D61" s="111"/>
      <c r="E61" s="111"/>
      <c r="F61" s="111"/>
      <c r="G61" s="111"/>
      <c r="H61" s="111"/>
      <c r="I61" s="111"/>
      <c r="J61" s="111"/>
      <c r="K61" s="111"/>
      <c r="L61" s="111"/>
      <c r="M61" s="111"/>
      <c r="N61" s="111"/>
      <c r="O61" s="111"/>
      <c r="P61" s="111"/>
      <c r="Q61" s="111"/>
      <c r="R61" s="111"/>
      <c r="S61" s="111"/>
      <c r="T61" s="111"/>
      <c r="U61" s="111" t="s">
        <v>140</v>
      </c>
      <c r="V61" s="111"/>
      <c r="W61" s="111"/>
      <c r="X61" s="111"/>
      <c r="Y61" s="111"/>
      <c r="Z61" s="111"/>
      <c r="AA61" s="111"/>
      <c r="AB61" s="111"/>
      <c r="AC61" s="111"/>
      <c r="AD61" s="111"/>
      <c r="AE61" s="111"/>
      <c r="AF61" s="111"/>
      <c r="AG61" s="111"/>
      <c r="AH61" s="111"/>
      <c r="AI61" s="111"/>
      <c r="AJ61" s="111"/>
      <c r="AK61" s="111"/>
      <c r="AL61" s="111"/>
      <c r="AM61" s="111"/>
      <c r="AN61" s="111"/>
    </row>
    <row r="62" s="84" customFormat="true" ht="13.8" hidden="false" customHeight="false" outlineLevel="0" collapsed="false">
      <c r="B62" s="96"/>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row>
    <row r="63" s="84" customFormat="true" ht="13.8" hidden="false" customHeight="false" outlineLevel="0" collapsed="false">
      <c r="B63" s="96"/>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row>
    <row r="64" s="84" customFormat="true" ht="13.8" hidden="false" customHeight="false" outlineLevel="0" collapsed="false">
      <c r="B64" s="96"/>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row>
    <row r="65" s="84" customFormat="true" ht="13.8" hidden="false" customHeight="false" outlineLevel="0" collapsed="false">
      <c r="B65" s="96"/>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row>
    <row r="66" s="84" customFormat="true" ht="14.25" hidden="false" customHeight="true" outlineLevel="0" collapsed="false">
      <c r="B66" s="88" t="s">
        <v>141</v>
      </c>
      <c r="C66" s="88"/>
      <c r="D66" s="88"/>
      <c r="E66" s="88"/>
      <c r="F66" s="88"/>
      <c r="G66" s="112" t="s">
        <v>142</v>
      </c>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customFormat="false" ht="13.8" hidden="false" customHeight="false" outlineLevel="0" collapsed="false"/>
    <row r="68" customFormat="false" ht="13.8" hidden="false" customHeight="false" outlineLevel="0" collapsed="false">
      <c r="B68" s="85" t="s">
        <v>143</v>
      </c>
    </row>
    <row r="69" customFormat="false" ht="13.8" hidden="false" customHeight="false" outlineLevel="0" collapsed="false">
      <c r="B69" s="85" t="s">
        <v>144</v>
      </c>
    </row>
    <row r="70" customFormat="false" ht="13.8" hidden="false" customHeight="false" outlineLevel="0" collapsed="false">
      <c r="B70" s="85" t="s">
        <v>145</v>
      </c>
    </row>
    <row r="71" customFormat="false" ht="13.8" hidden="false" customHeight="false" outlineLevel="0" collapsed="false">
      <c r="B71" s="85" t="s">
        <v>146</v>
      </c>
    </row>
    <row r="72" customFormat="false" ht="13.8" hidden="false" customHeight="false" outlineLevel="0" collapsed="false">
      <c r="B72" s="85" t="s">
        <v>147</v>
      </c>
    </row>
    <row r="73" customFormat="false" ht="13.8" hidden="false" customHeight="false" outlineLevel="0" collapsed="false">
      <c r="B73" s="85" t="s">
        <v>148</v>
      </c>
    </row>
    <row r="74" s="84" customFormat="true" ht="13.8" hidden="false" customHeight="false" outlineLevel="0" collapsed="false">
      <c r="B74" s="85" t="s">
        <v>149</v>
      </c>
      <c r="AQ74" s="85"/>
    </row>
    <row r="75" s="84" customFormat="true" ht="13.8" hidden="false" customHeight="false" outlineLevel="0" collapsed="false">
      <c r="B75" s="85"/>
      <c r="E75" s="84" t="s">
        <v>150</v>
      </c>
      <c r="AQ75" s="85"/>
    </row>
    <row r="76" customFormat="false" ht="13.8" hidden="false" customHeight="false" outlineLevel="0" collapsed="false">
      <c r="B76" s="85" t="s">
        <v>151</v>
      </c>
    </row>
    <row r="77" customFormat="false" ht="13.8" hidden="false" customHeight="false" outlineLevel="0" collapsed="false">
      <c r="B77" s="85" t="s">
        <v>152</v>
      </c>
    </row>
    <row r="78" customFormat="false" ht="13.8" hidden="false" customHeight="false" outlineLevel="0" collapsed="false">
      <c r="B78" s="85" t="s">
        <v>153</v>
      </c>
    </row>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2.75" hidden="false" customHeight="true" outlineLevel="0" collapsed="false">
      <c r="B92" s="169"/>
    </row>
    <row r="93" customFormat="false" ht="12.75" hidden="false" customHeight="true" outlineLevel="0" collapsed="false">
      <c r="B93" s="169" t="s">
        <v>154</v>
      </c>
    </row>
    <row r="94" customFormat="false" ht="12.75" hidden="false" customHeight="true" outlineLevel="0" collapsed="false">
      <c r="B94" s="169" t="s">
        <v>155</v>
      </c>
    </row>
    <row r="95" customFormat="false" ht="12.75" hidden="false" customHeight="true" outlineLevel="0" collapsed="false">
      <c r="B95" s="169" t="s">
        <v>156</v>
      </c>
    </row>
    <row r="96" customFormat="false" ht="12.75" hidden="false" customHeight="true" outlineLevel="0" collapsed="false">
      <c r="B96" s="169" t="s">
        <v>157</v>
      </c>
    </row>
    <row r="97" customFormat="false" ht="12.75" hidden="false" customHeight="true" outlineLevel="0" collapsed="false">
      <c r="B97" s="169" t="s">
        <v>158</v>
      </c>
    </row>
    <row r="98" customFormat="false" ht="12.75" hidden="false" customHeight="true" outlineLevel="0" collapsed="false">
      <c r="B98" s="169" t="s">
        <v>159</v>
      </c>
    </row>
    <row r="99" customFormat="false" ht="12.75" hidden="false" customHeight="true" outlineLevel="0" collapsed="false">
      <c r="B99" s="169" t="s">
        <v>160</v>
      </c>
    </row>
    <row r="100" customFormat="false" ht="12.75" hidden="false" customHeight="true" outlineLevel="0" collapsed="false">
      <c r="B100" s="169" t="s">
        <v>161</v>
      </c>
    </row>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sheetData>
  <mergeCells count="271">
    <mergeCell ref="AB3:AF3"/>
    <mergeCell ref="AG3:AN3"/>
    <mergeCell ref="B5:AN5"/>
    <mergeCell ref="B6:AN6"/>
    <mergeCell ref="AF7:AG7"/>
    <mergeCell ref="AI7:AJ7"/>
    <mergeCell ref="AL7:AM7"/>
    <mergeCell ref="B8:G8"/>
    <mergeCell ref="H8:J8"/>
    <mergeCell ref="AB9:AN9"/>
    <mergeCell ref="AB10:AN10"/>
    <mergeCell ref="AB11:AN11"/>
    <mergeCell ref="C12:W12"/>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C54:L54"/>
    <mergeCell ref="M54:N54"/>
    <mergeCell ref="O54:Q54"/>
    <mergeCell ref="S54:T54"/>
    <mergeCell ref="V54:W54"/>
    <mergeCell ref="Y54:Z54"/>
    <mergeCell ref="AA54:AD54"/>
    <mergeCell ref="AE54:AH54"/>
    <mergeCell ref="AI54:AN54"/>
    <mergeCell ref="C55:L55"/>
    <mergeCell ref="M55:N55"/>
    <mergeCell ref="O55:Q55"/>
    <mergeCell ref="S55:T55"/>
    <mergeCell ref="V55:W55"/>
    <mergeCell ref="Y55:Z55"/>
    <mergeCell ref="AA55:AD55"/>
    <mergeCell ref="AE55:AH55"/>
    <mergeCell ref="AI55:AN55"/>
    <mergeCell ref="B56:K56"/>
    <mergeCell ref="B57:K57"/>
    <mergeCell ref="L57:AN57"/>
    <mergeCell ref="B58:K58"/>
    <mergeCell ref="B59:K59"/>
    <mergeCell ref="L59:AN59"/>
    <mergeCell ref="B60:N60"/>
    <mergeCell ref="B61:B65"/>
    <mergeCell ref="C61:T61"/>
    <mergeCell ref="U61:AN61"/>
    <mergeCell ref="C62:T65"/>
    <mergeCell ref="U62:AN65"/>
    <mergeCell ref="B66:F66"/>
    <mergeCell ref="G66:AN66"/>
  </mergeCells>
  <dataValidations count="2">
    <dataValidation allowBlank="true" errorStyle="stop" operator="between" showDropDown="false" showErrorMessage="true" showInputMessage="true" sqref="M41:N55" type="list">
      <formula1>"○"</formula1>
      <formula2>0</formula2>
    </dataValidation>
    <dataValidation allowBlank="true" errorStyle="stop" operator="between" showDropDown="false" showErrorMessage="true" showInputMessage="true" sqref="R41:R54 U41:U55 X41:X55 AI41:AI53 AL41:AL53 R55"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40" man="true" max="16383" min="0"/>
  </rowBreaks>
  <colBreaks count="1" manualBreakCount="1">
    <brk id="26" man="true" max="65535" min="0"/>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12"/>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R64" activeCellId="0" sqref="R64"/>
    </sheetView>
  </sheetViews>
  <sheetFormatPr defaultColWidth="9.33984375" defaultRowHeight="12.75" customHeight="false" zeroHeight="false" outlineLevelRow="0" outlineLevelCol="0"/>
  <cols>
    <col collapsed="false" customWidth="true" hidden="false" outlineLevel="0" max="13" min="1" style="676" width="6.89"/>
    <col collapsed="false" customWidth="true" hidden="false" outlineLevel="0" max="14" min="14" style="676" width="8.33"/>
    <col collapsed="false" customWidth="true" hidden="false" outlineLevel="0" max="15" min="15" style="676" width="10.22"/>
    <col collapsed="false" customWidth="true" hidden="false" outlineLevel="0" max="16" min="16" style="676" width="1.66"/>
    <col collapsed="false" customWidth="false" hidden="false" outlineLevel="0" max="16384" min="17" style="676" width="9.34"/>
  </cols>
  <sheetData>
    <row r="1" customFormat="false" ht="15" hidden="false" customHeight="true" outlineLevel="0" collapsed="false">
      <c r="O1" s="677"/>
    </row>
    <row r="2" customFormat="false" ht="17.35" hidden="false" customHeight="false" outlineLevel="0" collapsed="false">
      <c r="A2" s="679" t="s">
        <v>659</v>
      </c>
      <c r="B2" s="679"/>
      <c r="C2" s="679"/>
      <c r="D2" s="679"/>
      <c r="E2" s="679"/>
      <c r="F2" s="679"/>
      <c r="G2" s="679"/>
      <c r="H2" s="679"/>
      <c r="I2" s="679"/>
      <c r="J2" s="679"/>
      <c r="K2" s="679"/>
      <c r="L2" s="679"/>
      <c r="M2" s="679"/>
      <c r="N2" s="679"/>
      <c r="O2" s="679"/>
      <c r="P2" s="680"/>
    </row>
    <row r="3" customFormat="false" ht="17.35" hidden="false" customHeight="false" outlineLevel="0" collapsed="false">
      <c r="A3" s="679" t="s">
        <v>633</v>
      </c>
      <c r="B3" s="679"/>
      <c r="C3" s="679"/>
      <c r="D3" s="679"/>
      <c r="E3" s="679"/>
      <c r="F3" s="679"/>
      <c r="G3" s="679"/>
      <c r="H3" s="679"/>
      <c r="I3" s="679"/>
      <c r="J3" s="679"/>
      <c r="K3" s="679"/>
      <c r="L3" s="679"/>
      <c r="M3" s="679"/>
      <c r="N3" s="679"/>
      <c r="O3" s="679"/>
      <c r="P3" s="680"/>
    </row>
    <row r="4" customFormat="false" ht="7.5" hidden="false" customHeight="true" outlineLevel="0" collapsed="false">
      <c r="A4" s="681"/>
      <c r="B4" s="681"/>
      <c r="C4" s="681"/>
      <c r="D4" s="681"/>
      <c r="E4" s="681"/>
      <c r="F4" s="681"/>
      <c r="G4" s="681"/>
      <c r="H4" s="681"/>
      <c r="I4" s="681"/>
      <c r="J4" s="681"/>
      <c r="K4" s="681"/>
      <c r="L4" s="681"/>
      <c r="M4" s="681"/>
      <c r="N4" s="681"/>
      <c r="O4" s="681"/>
      <c r="P4" s="681"/>
    </row>
    <row r="5" customFormat="false" ht="22.5" hidden="false" customHeight="true" outlineLevel="0" collapsed="false">
      <c r="A5" s="682" t="s">
        <v>273</v>
      </c>
      <c r="B5" s="682"/>
      <c r="C5" s="683"/>
      <c r="D5" s="683"/>
      <c r="E5" s="683"/>
      <c r="F5" s="683"/>
      <c r="G5" s="683"/>
      <c r="H5" s="681"/>
      <c r="I5" s="682" t="s">
        <v>288</v>
      </c>
      <c r="J5" s="682"/>
      <c r="K5" s="682"/>
      <c r="L5" s="683"/>
      <c r="M5" s="683"/>
      <c r="N5" s="683"/>
      <c r="O5" s="683"/>
      <c r="P5" s="681"/>
    </row>
    <row r="6" customFormat="false" ht="7.5" hidden="false" customHeight="true" outlineLevel="0" collapsed="false">
      <c r="A6" s="681"/>
      <c r="B6" s="681"/>
      <c r="C6" s="681"/>
      <c r="D6" s="681"/>
      <c r="E6" s="681"/>
      <c r="F6" s="681"/>
      <c r="G6" s="681"/>
      <c r="H6" s="681"/>
      <c r="I6" s="681"/>
      <c r="J6" s="681"/>
      <c r="K6" s="681"/>
      <c r="L6" s="681"/>
      <c r="M6" s="681"/>
      <c r="N6" s="681"/>
      <c r="O6" s="681"/>
      <c r="P6" s="681"/>
    </row>
    <row r="7" s="515" customFormat="true" ht="16.5" hidden="false" customHeight="true" outlineLevel="0" collapsed="false">
      <c r="A7" s="540" t="s">
        <v>591</v>
      </c>
      <c r="B7" s="540"/>
      <c r="C7" s="540"/>
      <c r="D7" s="540"/>
      <c r="E7" s="540"/>
      <c r="F7" s="540"/>
      <c r="G7" s="540"/>
      <c r="H7" s="540"/>
      <c r="I7" s="540"/>
      <c r="J7" s="540"/>
      <c r="K7" s="540"/>
      <c r="L7" s="540"/>
      <c r="M7" s="540"/>
      <c r="N7" s="540"/>
    </row>
    <row r="8" s="585" customFormat="true" ht="18" hidden="false" customHeight="true" outlineLevel="0" collapsed="false">
      <c r="A8" s="582" t="s">
        <v>566</v>
      </c>
      <c r="B8" s="582"/>
      <c r="C8" s="582" t="s">
        <v>592</v>
      </c>
      <c r="D8" s="582" t="s">
        <v>593</v>
      </c>
      <c r="E8" s="582" t="s">
        <v>594</v>
      </c>
      <c r="F8" s="582" t="s">
        <v>595</v>
      </c>
      <c r="G8" s="582" t="s">
        <v>596</v>
      </c>
      <c r="H8" s="582" t="s">
        <v>597</v>
      </c>
      <c r="I8" s="582" t="s">
        <v>598</v>
      </c>
      <c r="J8" s="582" t="s">
        <v>599</v>
      </c>
      <c r="K8" s="582" t="s">
        <v>600</v>
      </c>
      <c r="L8" s="582" t="s">
        <v>601</v>
      </c>
      <c r="M8" s="583" t="s">
        <v>602</v>
      </c>
      <c r="N8" s="716" t="s">
        <v>603</v>
      </c>
      <c r="O8" s="716"/>
    </row>
    <row r="9" s="585" customFormat="true" ht="18" hidden="false" customHeight="true" outlineLevel="0" collapsed="false">
      <c r="A9" s="582" t="s">
        <v>568</v>
      </c>
      <c r="B9" s="582"/>
      <c r="C9" s="586"/>
      <c r="D9" s="586"/>
      <c r="E9" s="586"/>
      <c r="F9" s="586"/>
      <c r="G9" s="586"/>
      <c r="H9" s="586"/>
      <c r="I9" s="586"/>
      <c r="J9" s="586"/>
      <c r="K9" s="586"/>
      <c r="L9" s="586"/>
      <c r="M9" s="587"/>
      <c r="N9" s="717"/>
      <c r="O9" s="717"/>
    </row>
    <row r="10" customFormat="false" ht="7.5" hidden="false" customHeight="true" outlineLevel="0" collapsed="false"/>
    <row r="11" customFormat="false" ht="15" hidden="false" customHeight="true" outlineLevel="0" collapsed="false">
      <c r="A11" s="684" t="s">
        <v>664</v>
      </c>
      <c r="B11" s="684"/>
      <c r="C11" s="684"/>
      <c r="D11" s="684"/>
      <c r="E11" s="684"/>
      <c r="F11" s="684"/>
      <c r="G11" s="684"/>
      <c r="H11" s="684"/>
      <c r="I11" s="684"/>
      <c r="J11" s="684"/>
      <c r="K11" s="684"/>
      <c r="L11" s="684"/>
      <c r="M11" s="684"/>
      <c r="N11" s="684"/>
      <c r="O11" s="684"/>
    </row>
    <row r="12" customFormat="false" ht="15" hidden="false" customHeight="true" outlineLevel="0" collapsed="false">
      <c r="A12" s="685" t="s">
        <v>566</v>
      </c>
      <c r="B12" s="686" t="s">
        <v>572</v>
      </c>
      <c r="C12" s="686"/>
      <c r="D12" s="686"/>
      <c r="E12" s="686" t="s">
        <v>573</v>
      </c>
      <c r="F12" s="686"/>
      <c r="G12" s="686"/>
      <c r="H12" s="686"/>
      <c r="I12" s="687" t="s">
        <v>651</v>
      </c>
      <c r="J12" s="687"/>
      <c r="K12" s="687"/>
      <c r="L12" s="687"/>
      <c r="M12" s="687"/>
      <c r="N12" s="718" t="s">
        <v>652</v>
      </c>
      <c r="O12" s="718"/>
    </row>
    <row r="13" customFormat="false" ht="14.25" hidden="false" customHeight="true" outlineLevel="0" collapsed="false">
      <c r="A13" s="591" t="s">
        <v>592</v>
      </c>
      <c r="B13" s="592"/>
      <c r="C13" s="592"/>
      <c r="D13" s="592"/>
      <c r="E13" s="592"/>
      <c r="F13" s="592"/>
      <c r="G13" s="592"/>
      <c r="H13" s="592"/>
      <c r="I13" s="719"/>
      <c r="J13" s="719"/>
      <c r="K13" s="720" t="s">
        <v>361</v>
      </c>
      <c r="L13" s="720"/>
      <c r="M13" s="720"/>
      <c r="N13" s="721"/>
      <c r="O13" s="721"/>
    </row>
    <row r="14" customFormat="false" ht="14.25" hidden="false" customHeight="true" outlineLevel="0" collapsed="false">
      <c r="A14" s="591"/>
      <c r="B14" s="593"/>
      <c r="C14" s="593"/>
      <c r="D14" s="593"/>
      <c r="E14" s="593"/>
      <c r="F14" s="593"/>
      <c r="G14" s="593"/>
      <c r="H14" s="593"/>
      <c r="I14" s="722"/>
      <c r="J14" s="722"/>
      <c r="K14" s="723" t="s">
        <v>361</v>
      </c>
      <c r="L14" s="723"/>
      <c r="M14" s="723"/>
      <c r="N14" s="724"/>
      <c r="O14" s="724"/>
    </row>
    <row r="15" customFormat="false" ht="14.25" hidden="false" customHeight="true" outlineLevel="0" collapsed="false">
      <c r="A15" s="591"/>
      <c r="B15" s="593"/>
      <c r="C15" s="593"/>
      <c r="D15" s="593"/>
      <c r="E15" s="593"/>
      <c r="F15" s="593"/>
      <c r="G15" s="593"/>
      <c r="H15" s="593"/>
      <c r="I15" s="722"/>
      <c r="J15" s="722"/>
      <c r="K15" s="723" t="s">
        <v>361</v>
      </c>
      <c r="L15" s="723"/>
      <c r="M15" s="723"/>
      <c r="N15" s="724"/>
      <c r="O15" s="724"/>
    </row>
    <row r="16" customFormat="false" ht="14.25" hidden="false" customHeight="true" outlineLevel="0" collapsed="false">
      <c r="A16" s="591"/>
      <c r="B16" s="593"/>
      <c r="C16" s="593"/>
      <c r="D16" s="593"/>
      <c r="E16" s="593"/>
      <c r="F16" s="593"/>
      <c r="G16" s="593"/>
      <c r="H16" s="593"/>
      <c r="I16" s="722"/>
      <c r="J16" s="722"/>
      <c r="K16" s="723" t="s">
        <v>361</v>
      </c>
      <c r="L16" s="723"/>
      <c r="M16" s="723"/>
      <c r="N16" s="724"/>
      <c r="O16" s="724"/>
    </row>
    <row r="17" customFormat="false" ht="14.25" hidden="false" customHeight="true" outlineLevel="0" collapsed="false">
      <c r="A17" s="591"/>
      <c r="B17" s="593"/>
      <c r="C17" s="593"/>
      <c r="D17" s="593"/>
      <c r="E17" s="593"/>
      <c r="F17" s="593"/>
      <c r="G17" s="593"/>
      <c r="H17" s="593"/>
      <c r="I17" s="722"/>
      <c r="J17" s="722"/>
      <c r="K17" s="723" t="s">
        <v>361</v>
      </c>
      <c r="L17" s="723"/>
      <c r="M17" s="723"/>
      <c r="N17" s="724"/>
      <c r="O17" s="724"/>
    </row>
    <row r="18" customFormat="false" ht="14.25" hidden="false" customHeight="true" outlineLevel="0" collapsed="false">
      <c r="A18" s="591"/>
      <c r="B18" s="595"/>
      <c r="C18" s="595"/>
      <c r="D18" s="595"/>
      <c r="E18" s="595"/>
      <c r="F18" s="595"/>
      <c r="G18" s="595"/>
      <c r="H18" s="595"/>
      <c r="I18" s="722"/>
      <c r="J18" s="722"/>
      <c r="K18" s="723" t="s">
        <v>361</v>
      </c>
      <c r="L18" s="723"/>
      <c r="M18" s="723"/>
      <c r="N18" s="724"/>
      <c r="O18" s="724"/>
    </row>
    <row r="19" customFormat="false" ht="14.25" hidden="false" customHeight="true" outlineLevel="0" collapsed="false">
      <c r="A19" s="591"/>
      <c r="B19" s="596"/>
      <c r="C19" s="596"/>
      <c r="D19" s="596"/>
      <c r="E19" s="596"/>
      <c r="F19" s="596"/>
      <c r="G19" s="596"/>
      <c r="H19" s="596"/>
      <c r="I19" s="725" t="s">
        <v>636</v>
      </c>
      <c r="J19" s="725"/>
      <c r="K19" s="725"/>
      <c r="L19" s="725"/>
      <c r="M19" s="725"/>
      <c r="N19" s="703"/>
      <c r="O19" s="703"/>
    </row>
    <row r="20" customFormat="false" ht="14.25" hidden="false" customHeight="true" outlineLevel="0" collapsed="false">
      <c r="A20" s="591" t="s">
        <v>593</v>
      </c>
      <c r="B20" s="592"/>
      <c r="C20" s="592"/>
      <c r="D20" s="592"/>
      <c r="E20" s="592"/>
      <c r="F20" s="592"/>
      <c r="G20" s="592"/>
      <c r="H20" s="592"/>
      <c r="I20" s="719"/>
      <c r="J20" s="719"/>
      <c r="K20" s="720" t="s">
        <v>361</v>
      </c>
      <c r="L20" s="720"/>
      <c r="M20" s="720"/>
      <c r="N20" s="721"/>
      <c r="O20" s="721"/>
    </row>
    <row r="21" customFormat="false" ht="14.25" hidden="false" customHeight="true" outlineLevel="0" collapsed="false">
      <c r="A21" s="591"/>
      <c r="B21" s="593"/>
      <c r="C21" s="593"/>
      <c r="D21" s="593"/>
      <c r="E21" s="593"/>
      <c r="F21" s="593"/>
      <c r="G21" s="593"/>
      <c r="H21" s="593"/>
      <c r="I21" s="722"/>
      <c r="J21" s="722"/>
      <c r="K21" s="723" t="s">
        <v>361</v>
      </c>
      <c r="L21" s="723"/>
      <c r="M21" s="723"/>
      <c r="N21" s="724"/>
      <c r="O21" s="724"/>
    </row>
    <row r="22" customFormat="false" ht="14.25" hidden="false" customHeight="true" outlineLevel="0" collapsed="false">
      <c r="A22" s="591"/>
      <c r="B22" s="593"/>
      <c r="C22" s="593"/>
      <c r="D22" s="593"/>
      <c r="E22" s="593"/>
      <c r="F22" s="593"/>
      <c r="G22" s="593"/>
      <c r="H22" s="593"/>
      <c r="I22" s="722"/>
      <c r="J22" s="722"/>
      <c r="K22" s="723" t="s">
        <v>361</v>
      </c>
      <c r="L22" s="723"/>
      <c r="M22" s="723"/>
      <c r="N22" s="724"/>
      <c r="O22" s="724"/>
    </row>
    <row r="23" customFormat="false" ht="14.25" hidden="false" customHeight="true" outlineLevel="0" collapsed="false">
      <c r="A23" s="591"/>
      <c r="B23" s="593"/>
      <c r="C23" s="593"/>
      <c r="D23" s="593"/>
      <c r="E23" s="593"/>
      <c r="F23" s="593"/>
      <c r="G23" s="593"/>
      <c r="H23" s="593"/>
      <c r="I23" s="722"/>
      <c r="J23" s="722"/>
      <c r="K23" s="723" t="s">
        <v>361</v>
      </c>
      <c r="L23" s="723"/>
      <c r="M23" s="723"/>
      <c r="N23" s="724"/>
      <c r="O23" s="724"/>
    </row>
    <row r="24" customFormat="false" ht="14.25" hidden="false" customHeight="true" outlineLevel="0" collapsed="false">
      <c r="A24" s="591"/>
      <c r="B24" s="593"/>
      <c r="C24" s="593"/>
      <c r="D24" s="593"/>
      <c r="E24" s="593"/>
      <c r="F24" s="593"/>
      <c r="G24" s="593"/>
      <c r="H24" s="593"/>
      <c r="I24" s="722"/>
      <c r="J24" s="722"/>
      <c r="K24" s="723" t="s">
        <v>361</v>
      </c>
      <c r="L24" s="723"/>
      <c r="M24" s="723"/>
      <c r="N24" s="724"/>
      <c r="O24" s="724"/>
    </row>
    <row r="25" customFormat="false" ht="14.25" hidden="false" customHeight="true" outlineLevel="0" collapsed="false">
      <c r="A25" s="591"/>
      <c r="B25" s="595"/>
      <c r="C25" s="595"/>
      <c r="D25" s="595"/>
      <c r="E25" s="595"/>
      <c r="F25" s="595"/>
      <c r="G25" s="595"/>
      <c r="H25" s="595"/>
      <c r="I25" s="722"/>
      <c r="J25" s="722"/>
      <c r="K25" s="723" t="s">
        <v>361</v>
      </c>
      <c r="L25" s="723"/>
      <c r="M25" s="723"/>
      <c r="N25" s="724"/>
      <c r="O25" s="724"/>
    </row>
    <row r="26" customFormat="false" ht="14.25" hidden="false" customHeight="true" outlineLevel="0" collapsed="false">
      <c r="A26" s="591"/>
      <c r="B26" s="596"/>
      <c r="C26" s="596"/>
      <c r="D26" s="596"/>
      <c r="E26" s="596"/>
      <c r="F26" s="596"/>
      <c r="G26" s="596"/>
      <c r="H26" s="596"/>
      <c r="I26" s="725" t="s">
        <v>637</v>
      </c>
      <c r="J26" s="725"/>
      <c r="K26" s="725"/>
      <c r="L26" s="725"/>
      <c r="M26" s="725"/>
      <c r="N26" s="703"/>
      <c r="O26" s="703"/>
    </row>
    <row r="27" customFormat="false" ht="14.25" hidden="false" customHeight="true" outlineLevel="0" collapsed="false">
      <c r="A27" s="591" t="s">
        <v>594</v>
      </c>
      <c r="B27" s="592"/>
      <c r="C27" s="592"/>
      <c r="D27" s="592"/>
      <c r="E27" s="592"/>
      <c r="F27" s="592"/>
      <c r="G27" s="592"/>
      <c r="H27" s="592"/>
      <c r="I27" s="719"/>
      <c r="J27" s="719"/>
      <c r="K27" s="720" t="s">
        <v>361</v>
      </c>
      <c r="L27" s="720"/>
      <c r="M27" s="720"/>
      <c r="N27" s="721"/>
      <c r="O27" s="721"/>
    </row>
    <row r="28" customFormat="false" ht="14.25" hidden="false" customHeight="true" outlineLevel="0" collapsed="false">
      <c r="A28" s="591"/>
      <c r="B28" s="593"/>
      <c r="C28" s="593"/>
      <c r="D28" s="593"/>
      <c r="E28" s="593"/>
      <c r="F28" s="593"/>
      <c r="G28" s="593"/>
      <c r="H28" s="593"/>
      <c r="I28" s="722"/>
      <c r="J28" s="722"/>
      <c r="K28" s="723" t="s">
        <v>361</v>
      </c>
      <c r="L28" s="723"/>
      <c r="M28" s="723"/>
      <c r="N28" s="724"/>
      <c r="O28" s="724"/>
    </row>
    <row r="29" customFormat="false" ht="14.25" hidden="false" customHeight="true" outlineLevel="0" collapsed="false">
      <c r="A29" s="591"/>
      <c r="B29" s="593"/>
      <c r="C29" s="593"/>
      <c r="D29" s="593"/>
      <c r="E29" s="593"/>
      <c r="F29" s="593"/>
      <c r="G29" s="593"/>
      <c r="H29" s="593"/>
      <c r="I29" s="722"/>
      <c r="J29" s="722"/>
      <c r="K29" s="723" t="s">
        <v>361</v>
      </c>
      <c r="L29" s="723"/>
      <c r="M29" s="723"/>
      <c r="N29" s="724"/>
      <c r="O29" s="724"/>
    </row>
    <row r="30" customFormat="false" ht="14.25" hidden="false" customHeight="true" outlineLevel="0" collapsed="false">
      <c r="A30" s="591"/>
      <c r="B30" s="593"/>
      <c r="C30" s="593"/>
      <c r="D30" s="593"/>
      <c r="E30" s="593"/>
      <c r="F30" s="593"/>
      <c r="G30" s="593"/>
      <c r="H30" s="593"/>
      <c r="I30" s="722"/>
      <c r="J30" s="722"/>
      <c r="K30" s="723" t="s">
        <v>361</v>
      </c>
      <c r="L30" s="723"/>
      <c r="M30" s="723"/>
      <c r="N30" s="724"/>
      <c r="O30" s="724"/>
    </row>
    <row r="31" customFormat="false" ht="14.25" hidden="false" customHeight="true" outlineLevel="0" collapsed="false">
      <c r="A31" s="591"/>
      <c r="B31" s="593"/>
      <c r="C31" s="593"/>
      <c r="D31" s="593"/>
      <c r="E31" s="593"/>
      <c r="F31" s="593"/>
      <c r="G31" s="593"/>
      <c r="H31" s="593"/>
      <c r="I31" s="722"/>
      <c r="J31" s="722"/>
      <c r="K31" s="723" t="s">
        <v>361</v>
      </c>
      <c r="L31" s="723"/>
      <c r="M31" s="723"/>
      <c r="N31" s="724"/>
      <c r="O31" s="724"/>
    </row>
    <row r="32" customFormat="false" ht="14.25" hidden="false" customHeight="true" outlineLevel="0" collapsed="false">
      <c r="A32" s="591"/>
      <c r="B32" s="595"/>
      <c r="C32" s="595"/>
      <c r="D32" s="595"/>
      <c r="E32" s="595"/>
      <c r="F32" s="595"/>
      <c r="G32" s="595"/>
      <c r="H32" s="595"/>
      <c r="I32" s="722"/>
      <c r="J32" s="722"/>
      <c r="K32" s="723" t="s">
        <v>361</v>
      </c>
      <c r="L32" s="723"/>
      <c r="M32" s="723"/>
      <c r="N32" s="724"/>
      <c r="O32" s="724"/>
    </row>
    <row r="33" customFormat="false" ht="14.25" hidden="false" customHeight="true" outlineLevel="0" collapsed="false">
      <c r="A33" s="591"/>
      <c r="B33" s="596"/>
      <c r="C33" s="596"/>
      <c r="D33" s="596"/>
      <c r="E33" s="596"/>
      <c r="F33" s="596"/>
      <c r="G33" s="596"/>
      <c r="H33" s="596"/>
      <c r="I33" s="725" t="s">
        <v>638</v>
      </c>
      <c r="J33" s="725"/>
      <c r="K33" s="725"/>
      <c r="L33" s="725"/>
      <c r="M33" s="725"/>
      <c r="N33" s="703"/>
      <c r="O33" s="703"/>
    </row>
    <row r="34" customFormat="false" ht="14.25" hidden="false" customHeight="true" outlineLevel="0" collapsed="false">
      <c r="A34" s="591" t="s">
        <v>595</v>
      </c>
      <c r="B34" s="592"/>
      <c r="C34" s="592"/>
      <c r="D34" s="592"/>
      <c r="E34" s="592"/>
      <c r="F34" s="592"/>
      <c r="G34" s="592"/>
      <c r="H34" s="592"/>
      <c r="I34" s="719"/>
      <c r="J34" s="719"/>
      <c r="K34" s="720" t="s">
        <v>361</v>
      </c>
      <c r="L34" s="720"/>
      <c r="M34" s="720"/>
      <c r="N34" s="721"/>
      <c r="O34" s="721"/>
    </row>
    <row r="35" customFormat="false" ht="14.25" hidden="false" customHeight="true" outlineLevel="0" collapsed="false">
      <c r="A35" s="591"/>
      <c r="B35" s="593"/>
      <c r="C35" s="593"/>
      <c r="D35" s="593"/>
      <c r="E35" s="593"/>
      <c r="F35" s="593"/>
      <c r="G35" s="593"/>
      <c r="H35" s="593"/>
      <c r="I35" s="722"/>
      <c r="J35" s="722"/>
      <c r="K35" s="723" t="s">
        <v>361</v>
      </c>
      <c r="L35" s="723"/>
      <c r="M35" s="723"/>
      <c r="N35" s="724"/>
      <c r="O35" s="724"/>
    </row>
    <row r="36" customFormat="false" ht="14.25" hidden="false" customHeight="true" outlineLevel="0" collapsed="false">
      <c r="A36" s="591"/>
      <c r="B36" s="593"/>
      <c r="C36" s="593"/>
      <c r="D36" s="593"/>
      <c r="E36" s="593"/>
      <c r="F36" s="593"/>
      <c r="G36" s="593"/>
      <c r="H36" s="593"/>
      <c r="I36" s="722"/>
      <c r="J36" s="722"/>
      <c r="K36" s="723" t="s">
        <v>361</v>
      </c>
      <c r="L36" s="723"/>
      <c r="M36" s="723"/>
      <c r="N36" s="724"/>
      <c r="O36" s="724"/>
    </row>
    <row r="37" customFormat="false" ht="14.25" hidden="false" customHeight="true" outlineLevel="0" collapsed="false">
      <c r="A37" s="591"/>
      <c r="B37" s="593"/>
      <c r="C37" s="593"/>
      <c r="D37" s="593"/>
      <c r="E37" s="593"/>
      <c r="F37" s="593"/>
      <c r="G37" s="593"/>
      <c r="H37" s="593"/>
      <c r="I37" s="722"/>
      <c r="J37" s="722"/>
      <c r="K37" s="723" t="s">
        <v>361</v>
      </c>
      <c r="L37" s="723"/>
      <c r="M37" s="723"/>
      <c r="N37" s="724"/>
      <c r="O37" s="724"/>
    </row>
    <row r="38" customFormat="false" ht="14.25" hidden="false" customHeight="true" outlineLevel="0" collapsed="false">
      <c r="A38" s="591"/>
      <c r="B38" s="593"/>
      <c r="C38" s="593"/>
      <c r="D38" s="593"/>
      <c r="E38" s="593"/>
      <c r="F38" s="593"/>
      <c r="G38" s="593"/>
      <c r="H38" s="593"/>
      <c r="I38" s="722"/>
      <c r="J38" s="722"/>
      <c r="K38" s="723" t="s">
        <v>361</v>
      </c>
      <c r="L38" s="723"/>
      <c r="M38" s="723"/>
      <c r="N38" s="724"/>
      <c r="O38" s="724"/>
    </row>
    <row r="39" customFormat="false" ht="14.25" hidden="false" customHeight="true" outlineLevel="0" collapsed="false">
      <c r="A39" s="591"/>
      <c r="B39" s="595"/>
      <c r="C39" s="595"/>
      <c r="D39" s="595"/>
      <c r="E39" s="595"/>
      <c r="F39" s="595"/>
      <c r="G39" s="595"/>
      <c r="H39" s="595"/>
      <c r="I39" s="722"/>
      <c r="J39" s="722"/>
      <c r="K39" s="723" t="s">
        <v>361</v>
      </c>
      <c r="L39" s="723"/>
      <c r="M39" s="723"/>
      <c r="N39" s="724"/>
      <c r="O39" s="724"/>
    </row>
    <row r="40" customFormat="false" ht="14.25" hidden="false" customHeight="true" outlineLevel="0" collapsed="false">
      <c r="A40" s="591"/>
      <c r="B40" s="596"/>
      <c r="C40" s="596"/>
      <c r="D40" s="596"/>
      <c r="E40" s="596"/>
      <c r="F40" s="596"/>
      <c r="G40" s="596"/>
      <c r="H40" s="596"/>
      <c r="I40" s="725" t="s">
        <v>639</v>
      </c>
      <c r="J40" s="725"/>
      <c r="K40" s="725"/>
      <c r="L40" s="725"/>
      <c r="M40" s="725"/>
      <c r="N40" s="703"/>
      <c r="O40" s="703"/>
    </row>
    <row r="41" customFormat="false" ht="14.25" hidden="false" customHeight="true" outlineLevel="0" collapsed="false">
      <c r="A41" s="591" t="s">
        <v>596</v>
      </c>
      <c r="B41" s="592"/>
      <c r="C41" s="592"/>
      <c r="D41" s="592"/>
      <c r="E41" s="592"/>
      <c r="F41" s="592"/>
      <c r="G41" s="592"/>
      <c r="H41" s="592"/>
      <c r="I41" s="719"/>
      <c r="J41" s="719"/>
      <c r="K41" s="720" t="s">
        <v>361</v>
      </c>
      <c r="L41" s="720"/>
      <c r="M41" s="720"/>
      <c r="N41" s="721"/>
      <c r="O41" s="721"/>
    </row>
    <row r="42" customFormat="false" ht="14.25" hidden="false" customHeight="true" outlineLevel="0" collapsed="false">
      <c r="A42" s="591"/>
      <c r="B42" s="593"/>
      <c r="C42" s="593"/>
      <c r="D42" s="593"/>
      <c r="E42" s="593"/>
      <c r="F42" s="593"/>
      <c r="G42" s="593"/>
      <c r="H42" s="593"/>
      <c r="I42" s="722"/>
      <c r="J42" s="722"/>
      <c r="K42" s="723" t="s">
        <v>361</v>
      </c>
      <c r="L42" s="723"/>
      <c r="M42" s="723"/>
      <c r="N42" s="724"/>
      <c r="O42" s="724"/>
    </row>
    <row r="43" customFormat="false" ht="14.25" hidden="false" customHeight="true" outlineLevel="0" collapsed="false">
      <c r="A43" s="591"/>
      <c r="B43" s="593"/>
      <c r="C43" s="593"/>
      <c r="D43" s="593"/>
      <c r="E43" s="593"/>
      <c r="F43" s="593"/>
      <c r="G43" s="593"/>
      <c r="H43" s="593"/>
      <c r="I43" s="722"/>
      <c r="J43" s="722"/>
      <c r="K43" s="723" t="s">
        <v>361</v>
      </c>
      <c r="L43" s="723"/>
      <c r="M43" s="723"/>
      <c r="N43" s="724"/>
      <c r="O43" s="724"/>
    </row>
    <row r="44" customFormat="false" ht="14.25" hidden="false" customHeight="true" outlineLevel="0" collapsed="false">
      <c r="A44" s="591"/>
      <c r="B44" s="593"/>
      <c r="C44" s="593"/>
      <c r="D44" s="593"/>
      <c r="E44" s="593"/>
      <c r="F44" s="593"/>
      <c r="G44" s="593"/>
      <c r="H44" s="593"/>
      <c r="I44" s="722"/>
      <c r="J44" s="722"/>
      <c r="K44" s="723" t="s">
        <v>361</v>
      </c>
      <c r="L44" s="723"/>
      <c r="M44" s="723"/>
      <c r="N44" s="724"/>
      <c r="O44" s="724"/>
    </row>
    <row r="45" customFormat="false" ht="14.25" hidden="false" customHeight="true" outlineLevel="0" collapsed="false">
      <c r="A45" s="591"/>
      <c r="B45" s="593"/>
      <c r="C45" s="593"/>
      <c r="D45" s="593"/>
      <c r="E45" s="593"/>
      <c r="F45" s="593"/>
      <c r="G45" s="593"/>
      <c r="H45" s="593"/>
      <c r="I45" s="722"/>
      <c r="J45" s="722"/>
      <c r="K45" s="723" t="s">
        <v>361</v>
      </c>
      <c r="L45" s="723"/>
      <c r="M45" s="723"/>
      <c r="N45" s="724"/>
      <c r="O45" s="724"/>
    </row>
    <row r="46" customFormat="false" ht="14.25" hidden="false" customHeight="true" outlineLevel="0" collapsed="false">
      <c r="A46" s="591"/>
      <c r="B46" s="595"/>
      <c r="C46" s="595"/>
      <c r="D46" s="595"/>
      <c r="E46" s="595"/>
      <c r="F46" s="595"/>
      <c r="G46" s="595"/>
      <c r="H46" s="595"/>
      <c r="I46" s="722"/>
      <c r="J46" s="722"/>
      <c r="K46" s="723" t="s">
        <v>361</v>
      </c>
      <c r="L46" s="723"/>
      <c r="M46" s="723"/>
      <c r="N46" s="724"/>
      <c r="O46" s="724"/>
    </row>
    <row r="47" customFormat="false" ht="14.25" hidden="false" customHeight="true" outlineLevel="0" collapsed="false">
      <c r="A47" s="591"/>
      <c r="B47" s="596"/>
      <c r="C47" s="596"/>
      <c r="D47" s="596"/>
      <c r="E47" s="596"/>
      <c r="F47" s="596"/>
      <c r="G47" s="596"/>
      <c r="H47" s="596"/>
      <c r="I47" s="725" t="s">
        <v>640</v>
      </c>
      <c r="J47" s="725"/>
      <c r="K47" s="725"/>
      <c r="L47" s="725"/>
      <c r="M47" s="725"/>
      <c r="N47" s="703"/>
      <c r="O47" s="703"/>
    </row>
    <row r="48" customFormat="false" ht="14.25" hidden="false" customHeight="true" outlineLevel="0" collapsed="false">
      <c r="A48" s="591" t="s">
        <v>597</v>
      </c>
      <c r="B48" s="592"/>
      <c r="C48" s="592"/>
      <c r="D48" s="592"/>
      <c r="E48" s="592"/>
      <c r="F48" s="592"/>
      <c r="G48" s="592"/>
      <c r="H48" s="592"/>
      <c r="I48" s="719"/>
      <c r="J48" s="719"/>
      <c r="K48" s="720" t="s">
        <v>361</v>
      </c>
      <c r="L48" s="720"/>
      <c r="M48" s="720"/>
      <c r="N48" s="721"/>
      <c r="O48" s="721"/>
    </row>
    <row r="49" customFormat="false" ht="14.25" hidden="false" customHeight="true" outlineLevel="0" collapsed="false">
      <c r="A49" s="591"/>
      <c r="B49" s="593"/>
      <c r="C49" s="593"/>
      <c r="D49" s="593"/>
      <c r="E49" s="593"/>
      <c r="F49" s="593"/>
      <c r="G49" s="593"/>
      <c r="H49" s="593"/>
      <c r="I49" s="722"/>
      <c r="J49" s="722"/>
      <c r="K49" s="723" t="s">
        <v>361</v>
      </c>
      <c r="L49" s="723"/>
      <c r="M49" s="723"/>
      <c r="N49" s="724"/>
      <c r="O49" s="724"/>
    </row>
    <row r="50" customFormat="false" ht="14.25" hidden="false" customHeight="true" outlineLevel="0" collapsed="false">
      <c r="A50" s="591"/>
      <c r="B50" s="593"/>
      <c r="C50" s="593"/>
      <c r="D50" s="593"/>
      <c r="E50" s="593"/>
      <c r="F50" s="593"/>
      <c r="G50" s="593"/>
      <c r="H50" s="593"/>
      <c r="I50" s="722"/>
      <c r="J50" s="722"/>
      <c r="K50" s="723" t="s">
        <v>361</v>
      </c>
      <c r="L50" s="723"/>
      <c r="M50" s="723"/>
      <c r="N50" s="724"/>
      <c r="O50" s="724"/>
    </row>
    <row r="51" customFormat="false" ht="14.25" hidden="false" customHeight="true" outlineLevel="0" collapsed="false">
      <c r="A51" s="591"/>
      <c r="B51" s="593"/>
      <c r="C51" s="593"/>
      <c r="D51" s="593"/>
      <c r="E51" s="593"/>
      <c r="F51" s="593"/>
      <c r="G51" s="593"/>
      <c r="H51" s="593"/>
      <c r="I51" s="722"/>
      <c r="J51" s="722"/>
      <c r="K51" s="723" t="s">
        <v>361</v>
      </c>
      <c r="L51" s="723"/>
      <c r="M51" s="723"/>
      <c r="N51" s="724"/>
      <c r="O51" s="724"/>
    </row>
    <row r="52" customFormat="false" ht="14.25" hidden="false" customHeight="true" outlineLevel="0" collapsed="false">
      <c r="A52" s="591"/>
      <c r="B52" s="593"/>
      <c r="C52" s="593"/>
      <c r="D52" s="593"/>
      <c r="E52" s="593"/>
      <c r="F52" s="593"/>
      <c r="G52" s="593"/>
      <c r="H52" s="593"/>
      <c r="I52" s="722"/>
      <c r="J52" s="722"/>
      <c r="K52" s="723" t="s">
        <v>361</v>
      </c>
      <c r="L52" s="723"/>
      <c r="M52" s="723"/>
      <c r="N52" s="724"/>
      <c r="O52" s="724"/>
    </row>
    <row r="53" customFormat="false" ht="14.25" hidden="false" customHeight="true" outlineLevel="0" collapsed="false">
      <c r="A53" s="591"/>
      <c r="B53" s="595"/>
      <c r="C53" s="595"/>
      <c r="D53" s="595"/>
      <c r="E53" s="595"/>
      <c r="F53" s="595"/>
      <c r="G53" s="595"/>
      <c r="H53" s="595"/>
      <c r="I53" s="722"/>
      <c r="J53" s="722"/>
      <c r="K53" s="723" t="s">
        <v>361</v>
      </c>
      <c r="L53" s="723"/>
      <c r="M53" s="723"/>
      <c r="N53" s="724"/>
      <c r="O53" s="724"/>
    </row>
    <row r="54" customFormat="false" ht="14.25" hidden="false" customHeight="true" outlineLevel="0" collapsed="false">
      <c r="A54" s="591"/>
      <c r="B54" s="596"/>
      <c r="C54" s="596"/>
      <c r="D54" s="596"/>
      <c r="E54" s="596"/>
      <c r="F54" s="596"/>
      <c r="G54" s="596"/>
      <c r="H54" s="596"/>
      <c r="I54" s="725" t="s">
        <v>641</v>
      </c>
      <c r="J54" s="725"/>
      <c r="K54" s="725"/>
      <c r="L54" s="725"/>
      <c r="M54" s="725"/>
      <c r="N54" s="703"/>
      <c r="O54" s="703"/>
    </row>
    <row r="55" customFormat="false" ht="15" hidden="false" customHeight="true" outlineLevel="0" collapsed="false">
      <c r="I55" s="726"/>
      <c r="J55" s="726"/>
      <c r="K55" s="726"/>
      <c r="L55" s="726"/>
      <c r="M55" s="726"/>
    </row>
    <row r="56" customFormat="false" ht="15" hidden="false" customHeight="true" outlineLevel="0" collapsed="false">
      <c r="A56" s="685" t="s">
        <v>566</v>
      </c>
      <c r="B56" s="686" t="s">
        <v>572</v>
      </c>
      <c r="C56" s="686"/>
      <c r="D56" s="686"/>
      <c r="E56" s="686" t="s">
        <v>573</v>
      </c>
      <c r="F56" s="686"/>
      <c r="G56" s="686"/>
      <c r="H56" s="686"/>
      <c r="I56" s="718" t="s">
        <v>651</v>
      </c>
      <c r="J56" s="718"/>
      <c r="K56" s="718"/>
      <c r="L56" s="718"/>
      <c r="M56" s="718"/>
      <c r="N56" s="718" t="s">
        <v>652</v>
      </c>
      <c r="O56" s="718"/>
    </row>
    <row r="57" customFormat="false" ht="14.25" hidden="false" customHeight="true" outlineLevel="0" collapsed="false">
      <c r="A57" s="591" t="s">
        <v>611</v>
      </c>
      <c r="B57" s="592"/>
      <c r="C57" s="592"/>
      <c r="D57" s="592"/>
      <c r="E57" s="592"/>
      <c r="F57" s="592"/>
      <c r="G57" s="592"/>
      <c r="H57" s="592"/>
      <c r="I57" s="733"/>
      <c r="J57" s="733"/>
      <c r="K57" s="530" t="s">
        <v>361</v>
      </c>
      <c r="L57" s="734"/>
      <c r="M57" s="734"/>
      <c r="N57" s="721"/>
      <c r="O57" s="721"/>
    </row>
    <row r="58" customFormat="false" ht="14.25" hidden="false" customHeight="true" outlineLevel="0" collapsed="false">
      <c r="A58" s="591"/>
      <c r="B58" s="593"/>
      <c r="C58" s="593"/>
      <c r="D58" s="593"/>
      <c r="E58" s="593"/>
      <c r="F58" s="593"/>
      <c r="G58" s="593"/>
      <c r="H58" s="593"/>
      <c r="I58" s="722"/>
      <c r="J58" s="722"/>
      <c r="K58" s="723" t="s">
        <v>361</v>
      </c>
      <c r="L58" s="723"/>
      <c r="M58" s="723"/>
      <c r="N58" s="724"/>
      <c r="O58" s="724"/>
    </row>
    <row r="59" customFormat="false" ht="14.25" hidden="false" customHeight="true" outlineLevel="0" collapsed="false">
      <c r="A59" s="591"/>
      <c r="B59" s="593"/>
      <c r="C59" s="593"/>
      <c r="D59" s="593"/>
      <c r="E59" s="593"/>
      <c r="F59" s="593"/>
      <c r="G59" s="593"/>
      <c r="H59" s="593"/>
      <c r="I59" s="722"/>
      <c r="J59" s="722"/>
      <c r="K59" s="723" t="s">
        <v>361</v>
      </c>
      <c r="L59" s="723"/>
      <c r="M59" s="723"/>
      <c r="N59" s="724"/>
      <c r="O59" s="724"/>
    </row>
    <row r="60" customFormat="false" ht="14.25" hidden="false" customHeight="true" outlineLevel="0" collapsed="false">
      <c r="A60" s="591"/>
      <c r="B60" s="593"/>
      <c r="C60" s="593"/>
      <c r="D60" s="593"/>
      <c r="E60" s="593"/>
      <c r="F60" s="593"/>
      <c r="G60" s="593"/>
      <c r="H60" s="593"/>
      <c r="I60" s="722"/>
      <c r="J60" s="722"/>
      <c r="K60" s="723" t="s">
        <v>361</v>
      </c>
      <c r="L60" s="723"/>
      <c r="M60" s="723"/>
      <c r="N60" s="724"/>
      <c r="O60" s="724"/>
    </row>
    <row r="61" customFormat="false" ht="14.25" hidden="false" customHeight="true" outlineLevel="0" collapsed="false">
      <c r="A61" s="591"/>
      <c r="B61" s="593"/>
      <c r="C61" s="593"/>
      <c r="D61" s="593"/>
      <c r="E61" s="593"/>
      <c r="F61" s="593"/>
      <c r="G61" s="593"/>
      <c r="H61" s="593"/>
      <c r="I61" s="722"/>
      <c r="J61" s="722"/>
      <c r="K61" s="723" t="s">
        <v>361</v>
      </c>
      <c r="L61" s="723"/>
      <c r="M61" s="723"/>
      <c r="N61" s="724"/>
      <c r="O61" s="724"/>
    </row>
    <row r="62" customFormat="false" ht="14.25" hidden="false" customHeight="true" outlineLevel="0" collapsed="false">
      <c r="A62" s="591"/>
      <c r="B62" s="595"/>
      <c r="C62" s="595"/>
      <c r="D62" s="595"/>
      <c r="E62" s="595"/>
      <c r="F62" s="595"/>
      <c r="G62" s="595"/>
      <c r="H62" s="595"/>
      <c r="I62" s="722"/>
      <c r="J62" s="722"/>
      <c r="K62" s="723" t="s">
        <v>361</v>
      </c>
      <c r="L62" s="723"/>
      <c r="M62" s="723"/>
      <c r="N62" s="724"/>
      <c r="O62" s="724"/>
    </row>
    <row r="63" customFormat="false" ht="14.25" hidden="false" customHeight="true" outlineLevel="0" collapsed="false">
      <c r="A63" s="591"/>
      <c r="B63" s="596"/>
      <c r="C63" s="596"/>
      <c r="D63" s="596"/>
      <c r="E63" s="596"/>
      <c r="F63" s="596"/>
      <c r="G63" s="596"/>
      <c r="H63" s="596"/>
      <c r="I63" s="725" t="s">
        <v>642</v>
      </c>
      <c r="J63" s="725"/>
      <c r="K63" s="725"/>
      <c r="L63" s="725"/>
      <c r="M63" s="725"/>
      <c r="N63" s="703"/>
      <c r="O63" s="703"/>
    </row>
    <row r="64" customFormat="false" ht="14.25" hidden="false" customHeight="true" outlineLevel="0" collapsed="false">
      <c r="A64" s="591" t="s">
        <v>613</v>
      </c>
      <c r="B64" s="592"/>
      <c r="C64" s="592"/>
      <c r="D64" s="592"/>
      <c r="E64" s="592"/>
      <c r="F64" s="592"/>
      <c r="G64" s="592"/>
      <c r="H64" s="592"/>
      <c r="I64" s="719"/>
      <c r="J64" s="719"/>
      <c r="K64" s="720" t="s">
        <v>361</v>
      </c>
      <c r="L64" s="720"/>
      <c r="M64" s="720"/>
      <c r="N64" s="721"/>
      <c r="O64" s="721"/>
    </row>
    <row r="65" customFormat="false" ht="14.25" hidden="false" customHeight="true" outlineLevel="0" collapsed="false">
      <c r="A65" s="591"/>
      <c r="B65" s="593"/>
      <c r="C65" s="593"/>
      <c r="D65" s="593"/>
      <c r="E65" s="593"/>
      <c r="F65" s="593"/>
      <c r="G65" s="593"/>
      <c r="H65" s="593"/>
      <c r="I65" s="722"/>
      <c r="J65" s="722"/>
      <c r="K65" s="723" t="s">
        <v>361</v>
      </c>
      <c r="L65" s="723"/>
      <c r="M65" s="723"/>
      <c r="N65" s="724"/>
      <c r="O65" s="724"/>
    </row>
    <row r="66" customFormat="false" ht="14.25" hidden="false" customHeight="true" outlineLevel="0" collapsed="false">
      <c r="A66" s="591"/>
      <c r="B66" s="593"/>
      <c r="C66" s="593"/>
      <c r="D66" s="593"/>
      <c r="E66" s="593"/>
      <c r="F66" s="593"/>
      <c r="G66" s="593"/>
      <c r="H66" s="593"/>
      <c r="I66" s="722"/>
      <c r="J66" s="722"/>
      <c r="K66" s="723" t="s">
        <v>361</v>
      </c>
      <c r="L66" s="723"/>
      <c r="M66" s="723"/>
      <c r="N66" s="724"/>
      <c r="O66" s="724"/>
    </row>
    <row r="67" customFormat="false" ht="14.25" hidden="false" customHeight="true" outlineLevel="0" collapsed="false">
      <c r="A67" s="591"/>
      <c r="B67" s="593"/>
      <c r="C67" s="593"/>
      <c r="D67" s="593"/>
      <c r="E67" s="593"/>
      <c r="F67" s="593"/>
      <c r="G67" s="593"/>
      <c r="H67" s="593"/>
      <c r="I67" s="722"/>
      <c r="J67" s="722"/>
      <c r="K67" s="723" t="s">
        <v>361</v>
      </c>
      <c r="L67" s="723"/>
      <c r="M67" s="723"/>
      <c r="N67" s="724"/>
      <c r="O67" s="724"/>
    </row>
    <row r="68" customFormat="false" ht="14.25" hidden="false" customHeight="true" outlineLevel="0" collapsed="false">
      <c r="A68" s="591"/>
      <c r="B68" s="593"/>
      <c r="C68" s="593"/>
      <c r="D68" s="593"/>
      <c r="E68" s="593"/>
      <c r="F68" s="593"/>
      <c r="G68" s="593"/>
      <c r="H68" s="593"/>
      <c r="I68" s="722"/>
      <c r="J68" s="722"/>
      <c r="K68" s="723" t="s">
        <v>361</v>
      </c>
      <c r="L68" s="723"/>
      <c r="M68" s="723"/>
      <c r="N68" s="724"/>
      <c r="O68" s="724"/>
    </row>
    <row r="69" customFormat="false" ht="14.25" hidden="false" customHeight="true" outlineLevel="0" collapsed="false">
      <c r="A69" s="591"/>
      <c r="B69" s="595"/>
      <c r="C69" s="595"/>
      <c r="D69" s="595"/>
      <c r="E69" s="595"/>
      <c r="F69" s="595"/>
      <c r="G69" s="595"/>
      <c r="H69" s="595"/>
      <c r="I69" s="722"/>
      <c r="J69" s="722"/>
      <c r="K69" s="723" t="s">
        <v>361</v>
      </c>
      <c r="L69" s="723"/>
      <c r="M69" s="723"/>
      <c r="N69" s="724"/>
      <c r="O69" s="724"/>
    </row>
    <row r="70" customFormat="false" ht="14.25" hidden="false" customHeight="true" outlineLevel="0" collapsed="false">
      <c r="A70" s="591"/>
      <c r="B70" s="596"/>
      <c r="C70" s="596"/>
      <c r="D70" s="596"/>
      <c r="E70" s="596"/>
      <c r="F70" s="596"/>
      <c r="G70" s="596"/>
      <c r="H70" s="596"/>
      <c r="I70" s="725" t="s">
        <v>643</v>
      </c>
      <c r="J70" s="725"/>
      <c r="K70" s="725"/>
      <c r="L70" s="725"/>
      <c r="M70" s="725"/>
      <c r="N70" s="703"/>
      <c r="O70" s="703"/>
    </row>
    <row r="71" customFormat="false" ht="14.25" hidden="false" customHeight="true" outlineLevel="0" collapsed="false">
      <c r="A71" s="591" t="s">
        <v>615</v>
      </c>
      <c r="B71" s="592"/>
      <c r="C71" s="592"/>
      <c r="D71" s="592"/>
      <c r="E71" s="592"/>
      <c r="F71" s="592"/>
      <c r="G71" s="592"/>
      <c r="H71" s="592"/>
      <c r="I71" s="719"/>
      <c r="J71" s="719"/>
      <c r="K71" s="720" t="s">
        <v>361</v>
      </c>
      <c r="L71" s="720"/>
      <c r="M71" s="720"/>
      <c r="N71" s="721"/>
      <c r="O71" s="721"/>
    </row>
    <row r="72" customFormat="false" ht="14.25" hidden="false" customHeight="true" outlineLevel="0" collapsed="false">
      <c r="A72" s="591"/>
      <c r="B72" s="593"/>
      <c r="C72" s="593"/>
      <c r="D72" s="593"/>
      <c r="E72" s="593"/>
      <c r="F72" s="593"/>
      <c r="G72" s="593"/>
      <c r="H72" s="593"/>
      <c r="I72" s="722"/>
      <c r="J72" s="722"/>
      <c r="K72" s="723" t="s">
        <v>361</v>
      </c>
      <c r="L72" s="723"/>
      <c r="M72" s="723"/>
      <c r="N72" s="724"/>
      <c r="O72" s="724"/>
    </row>
    <row r="73" customFormat="false" ht="14.25" hidden="false" customHeight="true" outlineLevel="0" collapsed="false">
      <c r="A73" s="591"/>
      <c r="B73" s="593"/>
      <c r="C73" s="593"/>
      <c r="D73" s="593"/>
      <c r="E73" s="593"/>
      <c r="F73" s="593"/>
      <c r="G73" s="593"/>
      <c r="H73" s="593"/>
      <c r="I73" s="722"/>
      <c r="J73" s="722"/>
      <c r="K73" s="723" t="s">
        <v>361</v>
      </c>
      <c r="L73" s="723"/>
      <c r="M73" s="723"/>
      <c r="N73" s="724"/>
      <c r="O73" s="724"/>
    </row>
    <row r="74" customFormat="false" ht="14.25" hidden="false" customHeight="true" outlineLevel="0" collapsed="false">
      <c r="A74" s="591"/>
      <c r="B74" s="593"/>
      <c r="C74" s="593"/>
      <c r="D74" s="593"/>
      <c r="E74" s="593"/>
      <c r="F74" s="593"/>
      <c r="G74" s="593"/>
      <c r="H74" s="593"/>
      <c r="I74" s="722"/>
      <c r="J74" s="722"/>
      <c r="K74" s="723" t="s">
        <v>361</v>
      </c>
      <c r="L74" s="723"/>
      <c r="M74" s="723"/>
      <c r="N74" s="724"/>
      <c r="O74" s="724"/>
    </row>
    <row r="75" customFormat="false" ht="14.25" hidden="false" customHeight="true" outlineLevel="0" collapsed="false">
      <c r="A75" s="591"/>
      <c r="B75" s="593"/>
      <c r="C75" s="593"/>
      <c r="D75" s="593"/>
      <c r="E75" s="593"/>
      <c r="F75" s="593"/>
      <c r="G75" s="593"/>
      <c r="H75" s="593"/>
      <c r="I75" s="722"/>
      <c r="J75" s="722"/>
      <c r="K75" s="723" t="s">
        <v>361</v>
      </c>
      <c r="L75" s="723"/>
      <c r="M75" s="723"/>
      <c r="N75" s="724"/>
      <c r="O75" s="724"/>
    </row>
    <row r="76" customFormat="false" ht="14.25" hidden="false" customHeight="true" outlineLevel="0" collapsed="false">
      <c r="A76" s="591"/>
      <c r="B76" s="595"/>
      <c r="C76" s="595"/>
      <c r="D76" s="595"/>
      <c r="E76" s="595"/>
      <c r="F76" s="595"/>
      <c r="G76" s="595"/>
      <c r="H76" s="595"/>
      <c r="I76" s="722"/>
      <c r="J76" s="722"/>
      <c r="K76" s="723" t="s">
        <v>361</v>
      </c>
      <c r="L76" s="723"/>
      <c r="M76" s="723"/>
      <c r="N76" s="724"/>
      <c r="O76" s="724"/>
    </row>
    <row r="77" customFormat="false" ht="14.25" hidden="false" customHeight="true" outlineLevel="0" collapsed="false">
      <c r="A77" s="591"/>
      <c r="B77" s="596"/>
      <c r="C77" s="596"/>
      <c r="D77" s="596"/>
      <c r="E77" s="596"/>
      <c r="F77" s="596"/>
      <c r="G77" s="596"/>
      <c r="H77" s="596"/>
      <c r="I77" s="725" t="s">
        <v>644</v>
      </c>
      <c r="J77" s="725"/>
      <c r="K77" s="725"/>
      <c r="L77" s="725"/>
      <c r="M77" s="725"/>
      <c r="N77" s="703"/>
      <c r="O77" s="703"/>
    </row>
    <row r="78" customFormat="false" ht="14.25" hidden="false" customHeight="true" outlineLevel="0" collapsed="false">
      <c r="A78" s="591" t="s">
        <v>601</v>
      </c>
      <c r="B78" s="592"/>
      <c r="C78" s="592"/>
      <c r="D78" s="592"/>
      <c r="E78" s="592"/>
      <c r="F78" s="592"/>
      <c r="G78" s="592"/>
      <c r="H78" s="592"/>
      <c r="I78" s="719"/>
      <c r="J78" s="719"/>
      <c r="K78" s="720" t="s">
        <v>361</v>
      </c>
      <c r="L78" s="720"/>
      <c r="M78" s="720"/>
      <c r="N78" s="721"/>
      <c r="O78" s="721"/>
    </row>
    <row r="79" customFormat="false" ht="14.25" hidden="false" customHeight="true" outlineLevel="0" collapsed="false">
      <c r="A79" s="591"/>
      <c r="B79" s="593"/>
      <c r="C79" s="593"/>
      <c r="D79" s="593"/>
      <c r="E79" s="593"/>
      <c r="F79" s="593"/>
      <c r="G79" s="593"/>
      <c r="H79" s="593"/>
      <c r="I79" s="722"/>
      <c r="J79" s="722"/>
      <c r="K79" s="723" t="s">
        <v>361</v>
      </c>
      <c r="L79" s="723"/>
      <c r="M79" s="723"/>
      <c r="N79" s="724"/>
      <c r="O79" s="724"/>
    </row>
    <row r="80" customFormat="false" ht="14.25" hidden="false" customHeight="true" outlineLevel="0" collapsed="false">
      <c r="A80" s="591"/>
      <c r="B80" s="593"/>
      <c r="C80" s="593"/>
      <c r="D80" s="593"/>
      <c r="E80" s="593"/>
      <c r="F80" s="593"/>
      <c r="G80" s="593"/>
      <c r="H80" s="593"/>
      <c r="I80" s="722"/>
      <c r="J80" s="722"/>
      <c r="K80" s="723" t="s">
        <v>361</v>
      </c>
      <c r="L80" s="723"/>
      <c r="M80" s="723"/>
      <c r="N80" s="724"/>
      <c r="O80" s="724"/>
    </row>
    <row r="81" customFormat="false" ht="14.25" hidden="false" customHeight="true" outlineLevel="0" collapsed="false">
      <c r="A81" s="591"/>
      <c r="B81" s="593"/>
      <c r="C81" s="593"/>
      <c r="D81" s="593"/>
      <c r="E81" s="593"/>
      <c r="F81" s="593"/>
      <c r="G81" s="593"/>
      <c r="H81" s="593"/>
      <c r="I81" s="722"/>
      <c r="J81" s="722"/>
      <c r="K81" s="723" t="s">
        <v>361</v>
      </c>
      <c r="L81" s="723"/>
      <c r="M81" s="723"/>
      <c r="N81" s="724"/>
      <c r="O81" s="724"/>
    </row>
    <row r="82" customFormat="false" ht="14.25" hidden="false" customHeight="true" outlineLevel="0" collapsed="false">
      <c r="A82" s="591"/>
      <c r="B82" s="593"/>
      <c r="C82" s="593"/>
      <c r="D82" s="593"/>
      <c r="E82" s="593"/>
      <c r="F82" s="593"/>
      <c r="G82" s="593"/>
      <c r="H82" s="593"/>
      <c r="I82" s="722"/>
      <c r="J82" s="722"/>
      <c r="K82" s="723" t="s">
        <v>361</v>
      </c>
      <c r="L82" s="723"/>
      <c r="M82" s="723"/>
      <c r="N82" s="724"/>
      <c r="O82" s="724"/>
    </row>
    <row r="83" customFormat="false" ht="14.25" hidden="false" customHeight="true" outlineLevel="0" collapsed="false">
      <c r="A83" s="591"/>
      <c r="B83" s="595"/>
      <c r="C83" s="595"/>
      <c r="D83" s="595"/>
      <c r="E83" s="595"/>
      <c r="F83" s="595"/>
      <c r="G83" s="595"/>
      <c r="H83" s="595"/>
      <c r="I83" s="722"/>
      <c r="J83" s="722"/>
      <c r="K83" s="723" t="s">
        <v>361</v>
      </c>
      <c r="L83" s="723"/>
      <c r="M83" s="723"/>
      <c r="N83" s="724"/>
      <c r="O83" s="724"/>
    </row>
    <row r="84" customFormat="false" ht="14.25" hidden="false" customHeight="true" outlineLevel="0" collapsed="false">
      <c r="A84" s="591"/>
      <c r="B84" s="596"/>
      <c r="C84" s="596"/>
      <c r="D84" s="596"/>
      <c r="E84" s="596"/>
      <c r="F84" s="596"/>
      <c r="G84" s="596"/>
      <c r="H84" s="596"/>
      <c r="I84" s="725" t="s">
        <v>645</v>
      </c>
      <c r="J84" s="725"/>
      <c r="K84" s="725"/>
      <c r="L84" s="725"/>
      <c r="M84" s="725"/>
      <c r="N84" s="703"/>
      <c r="O84" s="703"/>
    </row>
    <row r="85" customFormat="false" ht="14.25" hidden="false" customHeight="true" outlineLevel="0" collapsed="false">
      <c r="A85" s="591" t="s">
        <v>602</v>
      </c>
      <c r="B85" s="592"/>
      <c r="C85" s="592"/>
      <c r="D85" s="592"/>
      <c r="E85" s="592"/>
      <c r="F85" s="592"/>
      <c r="G85" s="592"/>
      <c r="H85" s="592"/>
      <c r="I85" s="719"/>
      <c r="J85" s="719"/>
      <c r="K85" s="720" t="s">
        <v>361</v>
      </c>
      <c r="L85" s="720"/>
      <c r="M85" s="720"/>
      <c r="N85" s="721"/>
      <c r="O85" s="721"/>
    </row>
    <row r="86" customFormat="false" ht="14.25" hidden="false" customHeight="true" outlineLevel="0" collapsed="false">
      <c r="A86" s="591"/>
      <c r="B86" s="593"/>
      <c r="C86" s="593"/>
      <c r="D86" s="593"/>
      <c r="E86" s="593"/>
      <c r="F86" s="593"/>
      <c r="G86" s="593"/>
      <c r="H86" s="593"/>
      <c r="I86" s="722"/>
      <c r="J86" s="722"/>
      <c r="K86" s="723" t="s">
        <v>361</v>
      </c>
      <c r="L86" s="723"/>
      <c r="M86" s="723"/>
      <c r="N86" s="724"/>
      <c r="O86" s="724"/>
    </row>
    <row r="87" customFormat="false" ht="14.25" hidden="false" customHeight="true" outlineLevel="0" collapsed="false">
      <c r="A87" s="591"/>
      <c r="B87" s="593"/>
      <c r="C87" s="593"/>
      <c r="D87" s="593"/>
      <c r="E87" s="593"/>
      <c r="F87" s="593"/>
      <c r="G87" s="593"/>
      <c r="H87" s="593"/>
      <c r="I87" s="722"/>
      <c r="J87" s="722"/>
      <c r="K87" s="723" t="s">
        <v>361</v>
      </c>
      <c r="L87" s="723"/>
      <c r="M87" s="723"/>
      <c r="N87" s="724"/>
      <c r="O87" s="724"/>
    </row>
    <row r="88" customFormat="false" ht="14.25" hidden="false" customHeight="true" outlineLevel="0" collapsed="false">
      <c r="A88" s="591"/>
      <c r="B88" s="593"/>
      <c r="C88" s="593"/>
      <c r="D88" s="593"/>
      <c r="E88" s="593"/>
      <c r="F88" s="593"/>
      <c r="G88" s="593"/>
      <c r="H88" s="593"/>
      <c r="I88" s="722"/>
      <c r="J88" s="722"/>
      <c r="K88" s="723" t="s">
        <v>361</v>
      </c>
      <c r="L88" s="723"/>
      <c r="M88" s="723"/>
      <c r="N88" s="724"/>
      <c r="O88" s="724"/>
    </row>
    <row r="89" customFormat="false" ht="14.25" hidden="false" customHeight="true" outlineLevel="0" collapsed="false">
      <c r="A89" s="591"/>
      <c r="B89" s="593"/>
      <c r="C89" s="593"/>
      <c r="D89" s="593"/>
      <c r="E89" s="593"/>
      <c r="F89" s="593"/>
      <c r="G89" s="593"/>
      <c r="H89" s="593"/>
      <c r="I89" s="722"/>
      <c r="J89" s="722"/>
      <c r="K89" s="723" t="s">
        <v>361</v>
      </c>
      <c r="L89" s="723"/>
      <c r="M89" s="723"/>
      <c r="N89" s="724"/>
      <c r="O89" s="724"/>
    </row>
    <row r="90" customFormat="false" ht="14.25" hidden="false" customHeight="true" outlineLevel="0" collapsed="false">
      <c r="A90" s="591"/>
      <c r="B90" s="595"/>
      <c r="C90" s="595"/>
      <c r="D90" s="595"/>
      <c r="E90" s="595"/>
      <c r="F90" s="595"/>
      <c r="G90" s="595"/>
      <c r="H90" s="595"/>
      <c r="I90" s="722"/>
      <c r="J90" s="722"/>
      <c r="K90" s="723" t="s">
        <v>361</v>
      </c>
      <c r="L90" s="723"/>
      <c r="M90" s="723"/>
      <c r="N90" s="724"/>
      <c r="O90" s="724"/>
    </row>
    <row r="91" customFormat="false" ht="14.25" hidden="false" customHeight="true" outlineLevel="0" collapsed="false">
      <c r="A91" s="591"/>
      <c r="B91" s="596"/>
      <c r="C91" s="596"/>
      <c r="D91" s="596"/>
      <c r="E91" s="596"/>
      <c r="F91" s="596"/>
      <c r="G91" s="596"/>
      <c r="H91" s="596"/>
      <c r="I91" s="725" t="s">
        <v>646</v>
      </c>
      <c r="J91" s="725"/>
      <c r="K91" s="725"/>
      <c r="L91" s="725"/>
      <c r="M91" s="725"/>
      <c r="N91" s="703"/>
      <c r="O91" s="703"/>
    </row>
    <row r="92" customFormat="false" ht="15" hidden="false" customHeight="true" outlineLevel="0" collapsed="false">
      <c r="A92" s="508"/>
      <c r="B92" s="508"/>
      <c r="C92" s="508"/>
      <c r="D92" s="508"/>
      <c r="E92" s="508"/>
      <c r="F92" s="727" t="s">
        <v>647</v>
      </c>
      <c r="G92" s="727"/>
      <c r="H92" s="727"/>
      <c r="I92" s="727"/>
      <c r="J92" s="727"/>
      <c r="K92" s="727"/>
      <c r="L92" s="727"/>
      <c r="M92" s="727"/>
      <c r="N92" s="728"/>
      <c r="O92" s="728"/>
    </row>
    <row r="93" customFormat="false" ht="15" hidden="false" customHeight="true" outlineLevel="0" collapsed="false">
      <c r="A93" s="508"/>
      <c r="B93" s="508"/>
      <c r="C93" s="508"/>
      <c r="D93" s="508"/>
      <c r="E93" s="508"/>
      <c r="F93" s="727"/>
      <c r="G93" s="727"/>
      <c r="H93" s="727"/>
      <c r="I93" s="727"/>
      <c r="J93" s="727"/>
      <c r="K93" s="727"/>
      <c r="L93" s="727"/>
      <c r="M93" s="727"/>
      <c r="N93" s="728"/>
      <c r="O93" s="728"/>
    </row>
    <row r="94" s="709" customFormat="true" ht="13.5" hidden="false" customHeight="true" outlineLevel="0" collapsed="false">
      <c r="A94" s="707" t="s">
        <v>577</v>
      </c>
      <c r="B94" s="708" t="s">
        <v>648</v>
      </c>
      <c r="C94" s="708"/>
      <c r="D94" s="708"/>
      <c r="E94" s="708"/>
      <c r="F94" s="708"/>
      <c r="G94" s="708"/>
      <c r="H94" s="708"/>
      <c r="I94" s="708"/>
      <c r="J94" s="708"/>
      <c r="K94" s="708"/>
      <c r="L94" s="708"/>
      <c r="M94" s="708"/>
      <c r="N94" s="708"/>
      <c r="O94" s="708"/>
    </row>
    <row r="95" s="731" customFormat="true" ht="13.5" hidden="false" customHeight="true" outlineLevel="0" collapsed="false">
      <c r="A95" s="729" t="s">
        <v>577</v>
      </c>
      <c r="B95" s="730" t="s">
        <v>579</v>
      </c>
      <c r="C95" s="730"/>
      <c r="D95" s="730"/>
      <c r="E95" s="730"/>
      <c r="F95" s="730"/>
      <c r="G95" s="730"/>
      <c r="H95" s="730"/>
      <c r="I95" s="730"/>
      <c r="J95" s="730"/>
      <c r="K95" s="730"/>
      <c r="L95" s="730"/>
      <c r="M95" s="730"/>
      <c r="N95" s="730"/>
      <c r="O95" s="730"/>
    </row>
    <row r="96" customFormat="false" ht="13.5" hidden="false" customHeight="true" outlineLevel="0" collapsed="false"/>
    <row r="97" customFormat="false" ht="15" hidden="false" customHeight="true" outlineLevel="0" collapsed="false">
      <c r="A97" s="676" t="s">
        <v>662</v>
      </c>
    </row>
    <row r="98" customFormat="false" ht="15" hidden="false" customHeight="true" outlineLevel="0" collapsed="false">
      <c r="A98" s="710" t="s">
        <v>582</v>
      </c>
      <c r="B98" s="710"/>
      <c r="C98" s="710"/>
      <c r="D98" s="710"/>
    </row>
    <row r="99" customFormat="false" ht="15" hidden="false" customHeight="true" outlineLevel="0" collapsed="false">
      <c r="A99" s="710"/>
      <c r="B99" s="710"/>
      <c r="C99" s="710"/>
      <c r="D99" s="710"/>
    </row>
    <row r="100" customFormat="false" ht="15" hidden="false" customHeight="true" outlineLevel="0" collapsed="false">
      <c r="A100" s="711"/>
      <c r="B100" s="711"/>
      <c r="C100" s="711"/>
      <c r="D100" s="712" t="s">
        <v>277</v>
      </c>
      <c r="E100" s="710" t="s">
        <v>583</v>
      </c>
      <c r="F100" s="710"/>
      <c r="G100" s="710"/>
      <c r="H100" s="713" t="s">
        <v>584</v>
      </c>
      <c r="I100" s="679" t="s">
        <v>663</v>
      </c>
      <c r="J100" s="679"/>
      <c r="K100" s="679"/>
    </row>
    <row r="101" customFormat="false" ht="15" hidden="false" customHeight="true" outlineLevel="0" collapsed="false">
      <c r="A101" s="711"/>
      <c r="B101" s="711"/>
      <c r="C101" s="711"/>
      <c r="D101" s="712"/>
      <c r="E101" s="710"/>
      <c r="F101" s="710"/>
      <c r="G101" s="710"/>
      <c r="H101" s="713"/>
      <c r="I101" s="679"/>
      <c r="J101" s="679"/>
      <c r="K101" s="679"/>
    </row>
    <row r="102" customFormat="false" ht="13.5" hidden="false" customHeight="true" outlineLevel="0" collapsed="false"/>
    <row r="103" s="714" customFormat="true" ht="13.5" hidden="false" customHeight="true" outlineLevel="0" collapsed="false">
      <c r="A103" s="714" t="s">
        <v>557</v>
      </c>
    </row>
    <row r="104" s="709" customFormat="true" ht="13.5" hidden="false" customHeight="true" outlineLevel="0" collapsed="false">
      <c r="A104" s="707" t="n">
        <v>1</v>
      </c>
      <c r="B104" s="709" t="s">
        <v>620</v>
      </c>
    </row>
    <row r="105" s="709" customFormat="true" ht="13.5" hidden="false" customHeight="true" outlineLevel="0" collapsed="false">
      <c r="A105" s="707" t="n">
        <v>2</v>
      </c>
      <c r="B105" s="709" t="s">
        <v>621</v>
      </c>
    </row>
    <row r="106" s="709" customFormat="true" ht="13.5" hidden="false" customHeight="true" outlineLevel="0" collapsed="false">
      <c r="A106" s="707" t="n">
        <v>3</v>
      </c>
      <c r="B106" s="709" t="s">
        <v>656</v>
      </c>
    </row>
    <row r="107" s="709" customFormat="true" ht="13.5" hidden="false" customHeight="true" outlineLevel="0" collapsed="false">
      <c r="B107" s="709" t="s">
        <v>657</v>
      </c>
    </row>
    <row r="108" s="709" customFormat="true" ht="13.5" hidden="false" customHeight="true" outlineLevel="0" collapsed="false">
      <c r="A108" s="707" t="n">
        <v>4</v>
      </c>
      <c r="B108" s="715" t="s">
        <v>658</v>
      </c>
      <c r="C108" s="715"/>
      <c r="D108" s="715"/>
      <c r="E108" s="715"/>
      <c r="F108" s="715"/>
      <c r="G108" s="715"/>
      <c r="H108" s="715"/>
      <c r="I108" s="715"/>
      <c r="J108" s="715"/>
      <c r="K108" s="715"/>
      <c r="L108" s="715"/>
      <c r="M108" s="715"/>
      <c r="N108" s="715"/>
      <c r="O108" s="715"/>
    </row>
    <row r="109" s="709" customFormat="true" ht="13.5" hidden="false" customHeight="true" outlineLevel="0" collapsed="false">
      <c r="B109" s="715"/>
      <c r="C109" s="715"/>
      <c r="D109" s="715"/>
      <c r="E109" s="715"/>
      <c r="F109" s="715"/>
      <c r="G109" s="715"/>
      <c r="H109" s="715"/>
      <c r="I109" s="715"/>
      <c r="J109" s="715"/>
      <c r="K109" s="715"/>
      <c r="L109" s="715"/>
      <c r="M109" s="715"/>
      <c r="N109" s="715"/>
      <c r="O109" s="715"/>
    </row>
    <row r="110" s="714" customFormat="true" ht="13.5" hidden="false" customHeight="true" outlineLevel="0" collapsed="false">
      <c r="A110" s="677"/>
    </row>
    <row r="111" s="714" customFormat="true" ht="13.5" hidden="false" customHeight="true" outlineLevel="0" collapsed="false"/>
    <row r="112" s="714" customFormat="true" ht="13.5" hidden="false" customHeight="true" outlineLevel="0" collapsed="false"/>
  </sheetData>
  <mergeCells count="405">
    <mergeCell ref="A2:O2"/>
    <mergeCell ref="A3:O3"/>
    <mergeCell ref="A5:B5"/>
    <mergeCell ref="C5:G5"/>
    <mergeCell ref="I5:K5"/>
    <mergeCell ref="L5:O5"/>
    <mergeCell ref="A7:N7"/>
    <mergeCell ref="A8:B8"/>
    <mergeCell ref="N8:O8"/>
    <mergeCell ref="A9:B9"/>
    <mergeCell ref="N9:O9"/>
    <mergeCell ref="A11:O11"/>
    <mergeCell ref="B12:D12"/>
    <mergeCell ref="E12:H12"/>
    <mergeCell ref="I12:M12"/>
    <mergeCell ref="N12:O12"/>
    <mergeCell ref="A13:A19"/>
    <mergeCell ref="B13:D13"/>
    <mergeCell ref="E13:H13"/>
    <mergeCell ref="I13:J13"/>
    <mergeCell ref="L13:M13"/>
    <mergeCell ref="N13:O13"/>
    <mergeCell ref="B14:D14"/>
    <mergeCell ref="E14:H14"/>
    <mergeCell ref="I14:J14"/>
    <mergeCell ref="L14:M14"/>
    <mergeCell ref="N14:O14"/>
    <mergeCell ref="B15:D15"/>
    <mergeCell ref="E15:H15"/>
    <mergeCell ref="I15:J15"/>
    <mergeCell ref="L15:M15"/>
    <mergeCell ref="N15:O15"/>
    <mergeCell ref="B16:D16"/>
    <mergeCell ref="E16:H16"/>
    <mergeCell ref="I16:J16"/>
    <mergeCell ref="L16:M16"/>
    <mergeCell ref="N16:O16"/>
    <mergeCell ref="B17:D17"/>
    <mergeCell ref="E17:H17"/>
    <mergeCell ref="I17:J17"/>
    <mergeCell ref="L17:M17"/>
    <mergeCell ref="N17:O17"/>
    <mergeCell ref="B18:D18"/>
    <mergeCell ref="E18:H18"/>
    <mergeCell ref="I18:J18"/>
    <mergeCell ref="L18:M18"/>
    <mergeCell ref="N18:O18"/>
    <mergeCell ref="B19:H19"/>
    <mergeCell ref="I19:M19"/>
    <mergeCell ref="N19:O19"/>
    <mergeCell ref="A20:A26"/>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H26"/>
    <mergeCell ref="I26:M26"/>
    <mergeCell ref="N26:O26"/>
    <mergeCell ref="A27:A33"/>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H33"/>
    <mergeCell ref="I33:M33"/>
    <mergeCell ref="N33:O33"/>
    <mergeCell ref="A34:A40"/>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B40:H40"/>
    <mergeCell ref="I40:M40"/>
    <mergeCell ref="N40:O40"/>
    <mergeCell ref="A41:A47"/>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D46"/>
    <mergeCell ref="E46:H46"/>
    <mergeCell ref="I46:J46"/>
    <mergeCell ref="L46:M46"/>
    <mergeCell ref="N46:O46"/>
    <mergeCell ref="B47:H47"/>
    <mergeCell ref="I47:M47"/>
    <mergeCell ref="N47:O47"/>
    <mergeCell ref="A48:A54"/>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D53"/>
    <mergeCell ref="E53:H53"/>
    <mergeCell ref="I53:J53"/>
    <mergeCell ref="L53:M53"/>
    <mergeCell ref="N53:O53"/>
    <mergeCell ref="B54:H54"/>
    <mergeCell ref="I54:M54"/>
    <mergeCell ref="N54:O54"/>
    <mergeCell ref="B56:D56"/>
    <mergeCell ref="E56:H56"/>
    <mergeCell ref="I56:M56"/>
    <mergeCell ref="N56:O56"/>
    <mergeCell ref="A57:A63"/>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D60"/>
    <mergeCell ref="E60:H60"/>
    <mergeCell ref="I60:J60"/>
    <mergeCell ref="L60:M60"/>
    <mergeCell ref="N60:O60"/>
    <mergeCell ref="B61:D61"/>
    <mergeCell ref="E61:H61"/>
    <mergeCell ref="I61:J61"/>
    <mergeCell ref="L61:M61"/>
    <mergeCell ref="N61:O61"/>
    <mergeCell ref="B62:D62"/>
    <mergeCell ref="E62:H62"/>
    <mergeCell ref="I62:J62"/>
    <mergeCell ref="L62:M62"/>
    <mergeCell ref="N62:O62"/>
    <mergeCell ref="B63:H63"/>
    <mergeCell ref="I63:M63"/>
    <mergeCell ref="N63:O63"/>
    <mergeCell ref="A64:A70"/>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D69"/>
    <mergeCell ref="E69:H69"/>
    <mergeCell ref="I69:J69"/>
    <mergeCell ref="L69:M69"/>
    <mergeCell ref="N69:O69"/>
    <mergeCell ref="B70:H70"/>
    <mergeCell ref="I70:M70"/>
    <mergeCell ref="N70:O70"/>
    <mergeCell ref="A71:A77"/>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D76"/>
    <mergeCell ref="E76:H76"/>
    <mergeCell ref="I76:J76"/>
    <mergeCell ref="L76:M76"/>
    <mergeCell ref="N76:O76"/>
    <mergeCell ref="B77:H77"/>
    <mergeCell ref="I77:M77"/>
    <mergeCell ref="N77:O77"/>
    <mergeCell ref="A78:A84"/>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D83"/>
    <mergeCell ref="E83:H83"/>
    <mergeCell ref="I83:J83"/>
    <mergeCell ref="L83:M83"/>
    <mergeCell ref="N83:O83"/>
    <mergeCell ref="B84:H84"/>
    <mergeCell ref="I84:M84"/>
    <mergeCell ref="N84:O84"/>
    <mergeCell ref="A85:A91"/>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D90"/>
    <mergeCell ref="E90:H90"/>
    <mergeCell ref="I90:J90"/>
    <mergeCell ref="L90:M90"/>
    <mergeCell ref="N90:O90"/>
    <mergeCell ref="B91:H91"/>
    <mergeCell ref="I91:M91"/>
    <mergeCell ref="N91:O91"/>
    <mergeCell ref="F92:M93"/>
    <mergeCell ref="N92:O93"/>
    <mergeCell ref="B94:O94"/>
    <mergeCell ref="B95:O95"/>
    <mergeCell ref="A98:D99"/>
    <mergeCell ref="A100:C101"/>
    <mergeCell ref="D100:D101"/>
    <mergeCell ref="E100:G101"/>
    <mergeCell ref="H100:H101"/>
    <mergeCell ref="I100:K101"/>
    <mergeCell ref="B108:O109"/>
  </mergeCells>
  <printOptions headings="false" gridLines="false" gridLinesSet="true" horizontalCentered="true" verticalCentered="false"/>
  <pageMargins left="0.39375" right="0.39375" top="0.590972222222222" bottom="0.39375" header="0.275694444444444" footer="0.511811023622047"/>
  <pageSetup paperSize="9" scale="89"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4"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B1:BO288"/>
  <sheetViews>
    <sheetView showFormulas="false" showGridLines="false" showRowColHeaders="true" showZeros="true" rightToLeft="false" tabSelected="false" showOutlineSymbols="true" defaultGridColor="true" view="normal" topLeftCell="A1" colorId="64" zoomScale="55" zoomScaleNormal="55" zoomScalePageLayoutView="100" workbookViewId="0">
      <selection pane="topLeft" activeCell="W17" activeCellId="0" sqref="W17"/>
    </sheetView>
  </sheetViews>
  <sheetFormatPr defaultColWidth="5.00390625" defaultRowHeight="14.25" customHeight="false" zeroHeight="false" outlineLevelRow="0" outlineLevelCol="0"/>
  <cols>
    <col collapsed="false" customWidth="true" hidden="false" outlineLevel="0" max="1" min="1" style="735" width="1"/>
    <col collapsed="false" customWidth="true" hidden="false" outlineLevel="0" max="2" min="2" style="735" width="6.33"/>
    <col collapsed="false" customWidth="true" hidden="false" outlineLevel="0" max="4" min="3" style="735" width="9"/>
    <col collapsed="false" customWidth="true" hidden="true" outlineLevel="0" max="8" min="5" style="735" width="3.45"/>
    <col collapsed="false" customWidth="true" hidden="false" outlineLevel="0" max="10" min="9" style="735" width="3.45"/>
    <col collapsed="false" customWidth="true" hidden="false" outlineLevel="0" max="62" min="11" style="735" width="6.33"/>
    <col collapsed="false" customWidth="true" hidden="false" outlineLevel="0" max="63" min="63" style="735" width="1.22"/>
    <col collapsed="false" customWidth="false" hidden="false" outlineLevel="0" max="16384" min="64" style="735" width="5"/>
  </cols>
  <sheetData>
    <row r="1" s="736" customFormat="true" ht="20.25" hidden="false" customHeight="true" outlineLevel="0" collapsed="false">
      <c r="C1" s="737" t="s">
        <v>665</v>
      </c>
      <c r="D1" s="737"/>
      <c r="E1" s="737"/>
      <c r="F1" s="737"/>
      <c r="G1" s="737"/>
      <c r="H1" s="737"/>
      <c r="I1" s="737"/>
      <c r="J1" s="737"/>
      <c r="M1" s="738" t="s">
        <v>666</v>
      </c>
      <c r="P1" s="737"/>
      <c r="Q1" s="737"/>
      <c r="R1" s="737"/>
      <c r="S1" s="737"/>
      <c r="T1" s="737"/>
      <c r="U1" s="737"/>
      <c r="V1" s="737"/>
      <c r="W1" s="737"/>
      <c r="AS1" s="739" t="s">
        <v>667</v>
      </c>
      <c r="AT1" s="740" t="s">
        <v>668</v>
      </c>
      <c r="AU1" s="740"/>
      <c r="AV1" s="740"/>
      <c r="AW1" s="740"/>
      <c r="AX1" s="740"/>
      <c r="AY1" s="740"/>
      <c r="AZ1" s="740"/>
      <c r="BA1" s="740"/>
      <c r="BB1" s="740"/>
      <c r="BC1" s="740"/>
      <c r="BD1" s="740"/>
      <c r="BE1" s="740"/>
      <c r="BF1" s="740"/>
      <c r="BG1" s="740"/>
      <c r="BH1" s="740"/>
      <c r="BI1" s="740"/>
      <c r="BJ1" s="739" t="s">
        <v>79</v>
      </c>
    </row>
    <row r="2" s="741" customFormat="true" ht="20.25" hidden="false" customHeight="true" outlineLevel="0" collapsed="false">
      <c r="J2" s="738"/>
      <c r="M2" s="738"/>
      <c r="N2" s="738"/>
      <c r="P2" s="739"/>
      <c r="Q2" s="739"/>
      <c r="R2" s="739"/>
      <c r="S2" s="739"/>
      <c r="T2" s="739"/>
      <c r="U2" s="739"/>
      <c r="V2" s="739"/>
      <c r="W2" s="739"/>
      <c r="AB2" s="739" t="s">
        <v>63</v>
      </c>
      <c r="AC2" s="742" t="n">
        <v>6</v>
      </c>
      <c r="AD2" s="742"/>
      <c r="AE2" s="739" t="s">
        <v>669</v>
      </c>
      <c r="AF2" s="743" t="n">
        <f aca="false">IF(AC2=0,"",YEAR(DATE(2018+AC2,1,1)))</f>
        <v>2024</v>
      </c>
      <c r="AG2" s="743"/>
      <c r="AH2" s="741" t="s">
        <v>670</v>
      </c>
      <c r="AI2" s="741" t="s">
        <v>64</v>
      </c>
      <c r="AJ2" s="742" t="n">
        <v>4</v>
      </c>
      <c r="AK2" s="742"/>
      <c r="AL2" s="741" t="s">
        <v>65</v>
      </c>
      <c r="AS2" s="739" t="s">
        <v>671</v>
      </c>
      <c r="AT2" s="742" t="s">
        <v>672</v>
      </c>
      <c r="AU2" s="742"/>
      <c r="AV2" s="742"/>
      <c r="AW2" s="742"/>
      <c r="AX2" s="742"/>
      <c r="AY2" s="742"/>
      <c r="AZ2" s="742"/>
      <c r="BA2" s="742"/>
      <c r="BB2" s="742"/>
      <c r="BC2" s="742"/>
      <c r="BD2" s="742"/>
      <c r="BE2" s="742"/>
      <c r="BF2" s="742"/>
      <c r="BG2" s="742"/>
      <c r="BH2" s="742"/>
      <c r="BI2" s="742"/>
      <c r="BJ2" s="739" t="s">
        <v>79</v>
      </c>
      <c r="BK2" s="739"/>
      <c r="BL2" s="739"/>
      <c r="BM2" s="739"/>
    </row>
    <row r="3" s="741" customFormat="true" ht="20.25" hidden="false" customHeight="true" outlineLevel="0" collapsed="false">
      <c r="J3" s="738"/>
      <c r="M3" s="738"/>
      <c r="O3" s="739"/>
      <c r="P3" s="739"/>
      <c r="Q3" s="739"/>
      <c r="R3" s="739"/>
      <c r="S3" s="739"/>
      <c r="T3" s="739"/>
      <c r="U3" s="739"/>
      <c r="AC3" s="744"/>
      <c r="AD3" s="744"/>
      <c r="AE3" s="744"/>
      <c r="AF3" s="745"/>
      <c r="AG3" s="744"/>
      <c r="BD3" s="746" t="s">
        <v>332</v>
      </c>
      <c r="BE3" s="747" t="s">
        <v>673</v>
      </c>
      <c r="BF3" s="747"/>
      <c r="BG3" s="747"/>
      <c r="BH3" s="747"/>
      <c r="BI3" s="739"/>
    </row>
    <row r="4" s="741" customFormat="true" ht="20.25" hidden="false" customHeight="true" outlineLevel="0" collapsed="false">
      <c r="J4" s="738"/>
      <c r="M4" s="738"/>
      <c r="O4" s="739"/>
      <c r="P4" s="739"/>
      <c r="Q4" s="739"/>
      <c r="R4" s="739"/>
      <c r="S4" s="739"/>
      <c r="T4" s="739"/>
      <c r="U4" s="739"/>
      <c r="AC4" s="744"/>
      <c r="AD4" s="744"/>
      <c r="AE4" s="744"/>
      <c r="AF4" s="745"/>
      <c r="AG4" s="744"/>
      <c r="BD4" s="746" t="s">
        <v>341</v>
      </c>
      <c r="BE4" s="747" t="s">
        <v>674</v>
      </c>
      <c r="BF4" s="747"/>
      <c r="BG4" s="747"/>
      <c r="BH4" s="747"/>
      <c r="BI4" s="739"/>
    </row>
    <row r="5" s="741" customFormat="true" ht="9" hidden="false" customHeight="true" outlineLevel="0" collapsed="false">
      <c r="J5" s="738"/>
      <c r="M5" s="738"/>
      <c r="O5" s="739"/>
      <c r="P5" s="739"/>
      <c r="Q5" s="739"/>
      <c r="R5" s="739"/>
      <c r="S5" s="739"/>
      <c r="T5" s="739"/>
      <c r="U5" s="739"/>
      <c r="AC5" s="748"/>
      <c r="AD5" s="748"/>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49"/>
      <c r="BI5" s="749"/>
    </row>
    <row r="6" s="741" customFormat="true" ht="21" hidden="false" customHeight="true" outlineLevel="0" collapsed="false">
      <c r="B6" s="737"/>
      <c r="C6" s="736"/>
      <c r="D6" s="736"/>
      <c r="E6" s="736"/>
      <c r="F6" s="736"/>
      <c r="G6" s="736"/>
      <c r="H6" s="736"/>
      <c r="I6" s="736"/>
      <c r="J6" s="736"/>
      <c r="K6" s="750"/>
      <c r="L6" s="750"/>
      <c r="M6" s="750"/>
      <c r="N6" s="751"/>
      <c r="O6" s="750"/>
      <c r="P6" s="750"/>
      <c r="Q6" s="750"/>
      <c r="AJ6" s="736"/>
      <c r="AK6" s="736"/>
      <c r="AL6" s="736"/>
      <c r="AM6" s="736"/>
      <c r="AN6" s="736"/>
      <c r="AO6" s="736" t="s">
        <v>675</v>
      </c>
      <c r="AP6" s="736"/>
      <c r="AQ6" s="736"/>
      <c r="AR6" s="736"/>
      <c r="AS6" s="736"/>
      <c r="AT6" s="736"/>
      <c r="AU6" s="736"/>
      <c r="AW6" s="746"/>
      <c r="AX6" s="746"/>
      <c r="AY6" s="752"/>
      <c r="AZ6" s="736"/>
      <c r="BA6" s="753" t="n">
        <v>40</v>
      </c>
      <c r="BB6" s="753"/>
      <c r="BC6" s="752" t="s">
        <v>676</v>
      </c>
      <c r="BD6" s="736"/>
      <c r="BE6" s="753" t="n">
        <v>160</v>
      </c>
      <c r="BF6" s="753"/>
      <c r="BG6" s="752" t="s">
        <v>677</v>
      </c>
      <c r="BH6" s="736"/>
      <c r="BI6" s="749"/>
    </row>
    <row r="7" s="741" customFormat="true" ht="5.25" hidden="false" customHeight="true" outlineLevel="0" collapsed="false">
      <c r="B7" s="737"/>
      <c r="C7" s="754"/>
      <c r="D7" s="754"/>
      <c r="E7" s="754"/>
      <c r="F7" s="754"/>
      <c r="G7" s="754"/>
      <c r="H7" s="754"/>
      <c r="I7" s="754"/>
      <c r="J7" s="750"/>
      <c r="K7" s="750"/>
      <c r="L7" s="750"/>
      <c r="M7" s="751"/>
      <c r="N7" s="750"/>
      <c r="O7" s="750"/>
      <c r="P7" s="750"/>
      <c r="Q7" s="750"/>
      <c r="AJ7" s="736"/>
      <c r="AK7" s="736"/>
      <c r="AL7" s="736"/>
      <c r="AM7" s="736"/>
      <c r="AN7" s="736"/>
      <c r="AO7" s="736"/>
      <c r="AP7" s="736"/>
      <c r="AQ7" s="736"/>
      <c r="AR7" s="736"/>
      <c r="AS7" s="736"/>
      <c r="AT7" s="736"/>
      <c r="AU7" s="736"/>
      <c r="AV7" s="736"/>
      <c r="AW7" s="736"/>
      <c r="AX7" s="736"/>
      <c r="AY7" s="736"/>
      <c r="AZ7" s="736"/>
      <c r="BA7" s="736"/>
      <c r="BB7" s="736"/>
      <c r="BC7" s="736"/>
      <c r="BD7" s="736"/>
      <c r="BE7" s="736"/>
      <c r="BF7" s="736"/>
      <c r="BG7" s="736"/>
      <c r="BH7" s="749"/>
      <c r="BI7" s="749"/>
    </row>
    <row r="8" s="741" customFormat="true" ht="21" hidden="false" customHeight="true" outlineLevel="0" collapsed="false">
      <c r="B8" s="755"/>
      <c r="C8" s="751"/>
      <c r="D8" s="751"/>
      <c r="E8" s="751"/>
      <c r="F8" s="751"/>
      <c r="G8" s="751"/>
      <c r="H8" s="751"/>
      <c r="I8" s="751"/>
      <c r="J8" s="750"/>
      <c r="K8" s="750"/>
      <c r="L8" s="750"/>
      <c r="M8" s="751"/>
      <c r="N8" s="750"/>
      <c r="O8" s="750"/>
      <c r="P8" s="750"/>
      <c r="Q8" s="750"/>
      <c r="AJ8" s="756"/>
      <c r="AK8" s="756"/>
      <c r="AL8" s="756"/>
      <c r="AM8" s="736"/>
      <c r="AN8" s="749"/>
      <c r="AO8" s="757"/>
      <c r="AP8" s="757"/>
      <c r="AQ8" s="737"/>
      <c r="AR8" s="746"/>
      <c r="AS8" s="746"/>
      <c r="AT8" s="746"/>
      <c r="AU8" s="758"/>
      <c r="AV8" s="758"/>
      <c r="AW8" s="736"/>
      <c r="AX8" s="746"/>
      <c r="AY8" s="746"/>
      <c r="AZ8" s="751"/>
      <c r="BA8" s="736"/>
      <c r="BB8" s="736" t="s">
        <v>678</v>
      </c>
      <c r="BC8" s="736"/>
      <c r="BD8" s="736"/>
      <c r="BE8" s="759" t="n">
        <f aca="false">DAY(EOMONTH(DATE(AF2,AJ2,1),0))</f>
        <v>30</v>
      </c>
      <c r="BF8" s="759"/>
      <c r="BG8" s="736" t="s">
        <v>66</v>
      </c>
      <c r="BH8" s="736"/>
      <c r="BI8" s="736"/>
      <c r="BM8" s="739"/>
      <c r="BN8" s="739"/>
      <c r="BO8" s="739"/>
    </row>
    <row r="9" customFormat="false" ht="5.25" hidden="false" customHeight="true" outlineLevel="0" collapsed="false">
      <c r="C9" s="760"/>
      <c r="D9" s="760"/>
      <c r="E9" s="760"/>
      <c r="F9" s="760"/>
      <c r="G9" s="760"/>
      <c r="H9" s="760"/>
      <c r="I9" s="760"/>
      <c r="J9" s="760"/>
      <c r="AC9" s="760"/>
      <c r="AT9" s="760"/>
      <c r="BK9" s="761"/>
      <c r="BL9" s="761"/>
      <c r="BM9" s="761"/>
    </row>
    <row r="10" customFormat="false" ht="21" hidden="false" customHeight="true" outlineLevel="0" collapsed="false">
      <c r="B10" s="762" t="s">
        <v>679</v>
      </c>
      <c r="C10" s="763" t="s">
        <v>680</v>
      </c>
      <c r="D10" s="763"/>
      <c r="E10" s="764"/>
      <c r="F10" s="765"/>
      <c r="G10" s="764"/>
      <c r="H10" s="765"/>
      <c r="I10" s="766" t="s">
        <v>681</v>
      </c>
      <c r="J10" s="766"/>
      <c r="K10" s="767" t="s">
        <v>682</v>
      </c>
      <c r="L10" s="767"/>
      <c r="M10" s="767"/>
      <c r="N10" s="767"/>
      <c r="O10" s="767" t="s">
        <v>683</v>
      </c>
      <c r="P10" s="767"/>
      <c r="Q10" s="767"/>
      <c r="R10" s="767"/>
      <c r="S10" s="767"/>
      <c r="T10" s="768"/>
      <c r="U10" s="768"/>
      <c r="V10" s="769"/>
      <c r="W10" s="770" t="s">
        <v>684</v>
      </c>
      <c r="X10" s="770"/>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0"/>
      <c r="AY10" s="770"/>
      <c r="AZ10" s="770"/>
      <c r="BA10" s="770"/>
      <c r="BB10" s="771" t="str">
        <f aca="false">IF(BE3="４週","(9)1～4週目の勤務時間数合計","(10)1か月の勤務時間数　合計")</f>
        <v>(9)1～4週目の勤務時間数合計</v>
      </c>
      <c r="BC10" s="771"/>
      <c r="BD10" s="772" t="s">
        <v>685</v>
      </c>
      <c r="BE10" s="772"/>
      <c r="BF10" s="773" t="s">
        <v>686</v>
      </c>
      <c r="BG10" s="773"/>
      <c r="BH10" s="773"/>
      <c r="BI10" s="773"/>
      <c r="BJ10" s="773"/>
    </row>
    <row r="11" customFormat="false" ht="20.25" hidden="false" customHeight="true" outlineLevel="0" collapsed="false">
      <c r="B11" s="762"/>
      <c r="C11" s="763"/>
      <c r="D11" s="763"/>
      <c r="E11" s="774"/>
      <c r="F11" s="775"/>
      <c r="G11" s="774"/>
      <c r="H11" s="775"/>
      <c r="I11" s="766"/>
      <c r="J11" s="766"/>
      <c r="K11" s="767"/>
      <c r="L11" s="767"/>
      <c r="M11" s="767"/>
      <c r="N11" s="767"/>
      <c r="O11" s="767"/>
      <c r="P11" s="767"/>
      <c r="Q11" s="767"/>
      <c r="R11" s="767"/>
      <c r="S11" s="767"/>
      <c r="T11" s="776"/>
      <c r="U11" s="776"/>
      <c r="V11" s="777"/>
      <c r="W11" s="778" t="s">
        <v>687</v>
      </c>
      <c r="X11" s="778"/>
      <c r="Y11" s="778"/>
      <c r="Z11" s="778"/>
      <c r="AA11" s="778"/>
      <c r="AB11" s="778"/>
      <c r="AC11" s="778"/>
      <c r="AD11" s="779" t="s">
        <v>688</v>
      </c>
      <c r="AE11" s="779"/>
      <c r="AF11" s="779"/>
      <c r="AG11" s="779"/>
      <c r="AH11" s="779"/>
      <c r="AI11" s="779"/>
      <c r="AJ11" s="779"/>
      <c r="AK11" s="779" t="s">
        <v>689</v>
      </c>
      <c r="AL11" s="779"/>
      <c r="AM11" s="779"/>
      <c r="AN11" s="779"/>
      <c r="AO11" s="779"/>
      <c r="AP11" s="779"/>
      <c r="AQ11" s="779"/>
      <c r="AR11" s="779" t="s">
        <v>690</v>
      </c>
      <c r="AS11" s="779"/>
      <c r="AT11" s="779"/>
      <c r="AU11" s="779"/>
      <c r="AV11" s="779"/>
      <c r="AW11" s="779"/>
      <c r="AX11" s="779"/>
      <c r="AY11" s="780" t="s">
        <v>691</v>
      </c>
      <c r="AZ11" s="780"/>
      <c r="BA11" s="780"/>
      <c r="BB11" s="771"/>
      <c r="BC11" s="771"/>
      <c r="BD11" s="772"/>
      <c r="BE11" s="772"/>
      <c r="BF11" s="773"/>
      <c r="BG11" s="773"/>
      <c r="BH11" s="773"/>
      <c r="BI11" s="773"/>
      <c r="BJ11" s="773"/>
    </row>
    <row r="12" customFormat="false" ht="20.25" hidden="false" customHeight="true" outlineLevel="0" collapsed="false">
      <c r="B12" s="762"/>
      <c r="C12" s="763"/>
      <c r="D12" s="763"/>
      <c r="E12" s="774"/>
      <c r="F12" s="775"/>
      <c r="G12" s="774"/>
      <c r="H12" s="775"/>
      <c r="I12" s="766"/>
      <c r="J12" s="766"/>
      <c r="K12" s="767"/>
      <c r="L12" s="767"/>
      <c r="M12" s="767"/>
      <c r="N12" s="767"/>
      <c r="O12" s="767"/>
      <c r="P12" s="767"/>
      <c r="Q12" s="767"/>
      <c r="R12" s="767"/>
      <c r="S12" s="767"/>
      <c r="T12" s="776"/>
      <c r="U12" s="776"/>
      <c r="V12" s="777"/>
      <c r="W12" s="781" t="n">
        <v>1</v>
      </c>
      <c r="X12" s="782" t="n">
        <v>2</v>
      </c>
      <c r="Y12" s="782" t="n">
        <v>3</v>
      </c>
      <c r="Z12" s="782" t="n">
        <v>4</v>
      </c>
      <c r="AA12" s="782" t="n">
        <v>5</v>
      </c>
      <c r="AB12" s="782" t="n">
        <v>6</v>
      </c>
      <c r="AC12" s="783" t="n">
        <v>7</v>
      </c>
      <c r="AD12" s="784" t="n">
        <v>8</v>
      </c>
      <c r="AE12" s="782" t="n">
        <v>9</v>
      </c>
      <c r="AF12" s="782" t="n">
        <v>10</v>
      </c>
      <c r="AG12" s="782" t="n">
        <v>11</v>
      </c>
      <c r="AH12" s="782" t="n">
        <v>12</v>
      </c>
      <c r="AI12" s="782" t="n">
        <v>13</v>
      </c>
      <c r="AJ12" s="783" t="n">
        <v>14</v>
      </c>
      <c r="AK12" s="781" t="n">
        <v>15</v>
      </c>
      <c r="AL12" s="782" t="n">
        <v>16</v>
      </c>
      <c r="AM12" s="782" t="n">
        <v>17</v>
      </c>
      <c r="AN12" s="782" t="n">
        <v>18</v>
      </c>
      <c r="AO12" s="782" t="n">
        <v>19</v>
      </c>
      <c r="AP12" s="782" t="n">
        <v>20</v>
      </c>
      <c r="AQ12" s="783" t="n">
        <v>21</v>
      </c>
      <c r="AR12" s="784" t="n">
        <v>22</v>
      </c>
      <c r="AS12" s="782" t="n">
        <v>23</v>
      </c>
      <c r="AT12" s="782" t="n">
        <v>24</v>
      </c>
      <c r="AU12" s="782" t="n">
        <v>25</v>
      </c>
      <c r="AV12" s="782" t="n">
        <v>26</v>
      </c>
      <c r="AW12" s="782" t="n">
        <v>27</v>
      </c>
      <c r="AX12" s="783" t="n">
        <v>28</v>
      </c>
      <c r="AY12" s="784" t="str">
        <f aca="false">IF($BE$3="実績",IF(DAY(DATE($AF$2,$AJ$2,29))=29,29,""),"")</f>
        <v/>
      </c>
      <c r="AZ12" s="782" t="str">
        <f aca="false">IF($BE$3="実績",IF(DAY(DATE($AF$2,$AJ$2,30))=30,30,""),"")</f>
        <v/>
      </c>
      <c r="BA12" s="783" t="str">
        <f aca="false">IF($BE$3="実績",IF(DAY(DATE($AF$2,$AJ$2,31))=31,31,""),"")</f>
        <v/>
      </c>
      <c r="BB12" s="771"/>
      <c r="BC12" s="771"/>
      <c r="BD12" s="772"/>
      <c r="BE12" s="772"/>
      <c r="BF12" s="773"/>
      <c r="BG12" s="773"/>
      <c r="BH12" s="773"/>
      <c r="BI12" s="773"/>
      <c r="BJ12" s="773"/>
    </row>
    <row r="13" customFormat="false" ht="20.25" hidden="true" customHeight="true" outlineLevel="0" collapsed="false">
      <c r="B13" s="762"/>
      <c r="C13" s="763"/>
      <c r="D13" s="763"/>
      <c r="E13" s="774"/>
      <c r="F13" s="775"/>
      <c r="G13" s="774"/>
      <c r="H13" s="775"/>
      <c r="I13" s="766"/>
      <c r="J13" s="766"/>
      <c r="K13" s="767"/>
      <c r="L13" s="767"/>
      <c r="M13" s="767"/>
      <c r="N13" s="767"/>
      <c r="O13" s="767"/>
      <c r="P13" s="767"/>
      <c r="Q13" s="767"/>
      <c r="R13" s="767"/>
      <c r="S13" s="767"/>
      <c r="T13" s="776"/>
      <c r="U13" s="776"/>
      <c r="V13" s="777"/>
      <c r="W13" s="781" t="n">
        <f aca="false">WEEKDAY(DATE($AF$2,$AJ$2,1))</f>
        <v>2</v>
      </c>
      <c r="X13" s="782" t="n">
        <f aca="false">WEEKDAY(DATE($AF$2,$AJ$2,2))</f>
        <v>3</v>
      </c>
      <c r="Y13" s="782" t="n">
        <f aca="false">WEEKDAY(DATE($AF$2,$AJ$2,3))</f>
        <v>4</v>
      </c>
      <c r="Z13" s="782" t="n">
        <f aca="false">WEEKDAY(DATE($AF$2,$AJ$2,4))</f>
        <v>5</v>
      </c>
      <c r="AA13" s="782" t="n">
        <f aca="false">WEEKDAY(DATE($AF$2,$AJ$2,5))</f>
        <v>6</v>
      </c>
      <c r="AB13" s="782" t="n">
        <f aca="false">WEEKDAY(DATE($AF$2,$AJ$2,6))</f>
        <v>7</v>
      </c>
      <c r="AC13" s="783" t="n">
        <f aca="false">WEEKDAY(DATE($AF$2,$AJ$2,7))</f>
        <v>1</v>
      </c>
      <c r="AD13" s="784" t="n">
        <f aca="false">WEEKDAY(DATE($AF$2,$AJ$2,8))</f>
        <v>2</v>
      </c>
      <c r="AE13" s="782" t="n">
        <f aca="false">WEEKDAY(DATE($AF$2,$AJ$2,9))</f>
        <v>3</v>
      </c>
      <c r="AF13" s="782" t="n">
        <f aca="false">WEEKDAY(DATE($AF$2,$AJ$2,10))</f>
        <v>4</v>
      </c>
      <c r="AG13" s="782" t="n">
        <f aca="false">WEEKDAY(DATE($AF$2,$AJ$2,11))</f>
        <v>5</v>
      </c>
      <c r="AH13" s="782" t="n">
        <f aca="false">WEEKDAY(DATE($AF$2,$AJ$2,12))</f>
        <v>6</v>
      </c>
      <c r="AI13" s="782" t="n">
        <f aca="false">WEEKDAY(DATE($AF$2,$AJ$2,13))</f>
        <v>7</v>
      </c>
      <c r="AJ13" s="783" t="n">
        <f aca="false">WEEKDAY(DATE($AF$2,$AJ$2,14))</f>
        <v>1</v>
      </c>
      <c r="AK13" s="784" t="n">
        <f aca="false">WEEKDAY(DATE($AF$2,$AJ$2,15))</f>
        <v>2</v>
      </c>
      <c r="AL13" s="782" t="n">
        <f aca="false">WEEKDAY(DATE($AF$2,$AJ$2,16))</f>
        <v>3</v>
      </c>
      <c r="AM13" s="782" t="n">
        <f aca="false">WEEKDAY(DATE($AF$2,$AJ$2,17))</f>
        <v>4</v>
      </c>
      <c r="AN13" s="782" t="n">
        <f aca="false">WEEKDAY(DATE($AF$2,$AJ$2,18))</f>
        <v>5</v>
      </c>
      <c r="AO13" s="782" t="n">
        <f aca="false">WEEKDAY(DATE($AF$2,$AJ$2,19))</f>
        <v>6</v>
      </c>
      <c r="AP13" s="782" t="n">
        <f aca="false">WEEKDAY(DATE($AF$2,$AJ$2,20))</f>
        <v>7</v>
      </c>
      <c r="AQ13" s="783" t="n">
        <f aca="false">WEEKDAY(DATE($AF$2,$AJ$2,21))</f>
        <v>1</v>
      </c>
      <c r="AR13" s="784" t="n">
        <f aca="false">WEEKDAY(DATE($AF$2,$AJ$2,22))</f>
        <v>2</v>
      </c>
      <c r="AS13" s="782" t="n">
        <f aca="false">WEEKDAY(DATE($AF$2,$AJ$2,23))</f>
        <v>3</v>
      </c>
      <c r="AT13" s="782" t="n">
        <f aca="false">WEEKDAY(DATE($AF$2,$AJ$2,24))</f>
        <v>4</v>
      </c>
      <c r="AU13" s="782" t="n">
        <f aca="false">WEEKDAY(DATE($AF$2,$AJ$2,25))</f>
        <v>5</v>
      </c>
      <c r="AV13" s="782" t="n">
        <f aca="false">WEEKDAY(DATE($AF$2,$AJ$2,26))</f>
        <v>6</v>
      </c>
      <c r="AW13" s="782" t="n">
        <f aca="false">WEEKDAY(DATE($AF$2,$AJ$2,27))</f>
        <v>7</v>
      </c>
      <c r="AX13" s="783" t="n">
        <f aca="false">WEEKDAY(DATE($AF$2,$AJ$2,28))</f>
        <v>1</v>
      </c>
      <c r="AY13" s="784" t="n">
        <f aca="false">IF(AY12=29,WEEKDAY(DATE($AF$2,$AJ$2,29)),0)</f>
        <v>0</v>
      </c>
      <c r="AZ13" s="782" t="n">
        <f aca="false">IF(AZ12=30,WEEKDAY(DATE($AF$2,$AJ$2,30)),0)</f>
        <v>0</v>
      </c>
      <c r="BA13" s="783" t="n">
        <f aca="false">IF(BA12=31,WEEKDAY(DATE($AF$2,$AJ$2,31)),0)</f>
        <v>0</v>
      </c>
      <c r="BB13" s="771"/>
      <c r="BC13" s="771"/>
      <c r="BD13" s="772"/>
      <c r="BE13" s="772"/>
      <c r="BF13" s="773"/>
      <c r="BG13" s="773"/>
      <c r="BH13" s="773"/>
      <c r="BI13" s="773"/>
      <c r="BJ13" s="773"/>
    </row>
    <row r="14" customFormat="false" ht="20.25" hidden="false" customHeight="true" outlineLevel="0" collapsed="false">
      <c r="B14" s="762"/>
      <c r="C14" s="763"/>
      <c r="D14" s="763"/>
      <c r="E14" s="785"/>
      <c r="F14" s="786"/>
      <c r="G14" s="785"/>
      <c r="H14" s="786"/>
      <c r="I14" s="766"/>
      <c r="J14" s="766"/>
      <c r="K14" s="767"/>
      <c r="L14" s="767"/>
      <c r="M14" s="767"/>
      <c r="N14" s="767"/>
      <c r="O14" s="767"/>
      <c r="P14" s="767"/>
      <c r="Q14" s="767"/>
      <c r="R14" s="767"/>
      <c r="S14" s="767"/>
      <c r="T14" s="787"/>
      <c r="U14" s="787"/>
      <c r="V14" s="788"/>
      <c r="W14" s="789" t="str">
        <f aca="false">IF(W13=1,"日",IF(W13=2,"月",IF(W13=3,"火",IF(W13=4,"水",IF(W13=5,"木",IF(W13=6,"金","土"))))))</f>
        <v>月</v>
      </c>
      <c r="X14" s="790" t="str">
        <f aca="false">IF(X13=1,"日",IF(X13=2,"月",IF(X13=3,"火",IF(X13=4,"水",IF(X13=5,"木",IF(X13=6,"金","土"))))))</f>
        <v>火</v>
      </c>
      <c r="Y14" s="790" t="str">
        <f aca="false">IF(Y13=1,"日",IF(Y13=2,"月",IF(Y13=3,"火",IF(Y13=4,"水",IF(Y13=5,"木",IF(Y13=6,"金","土"))))))</f>
        <v>水</v>
      </c>
      <c r="Z14" s="790" t="str">
        <f aca="false">IF(Z13=1,"日",IF(Z13=2,"月",IF(Z13=3,"火",IF(Z13=4,"水",IF(Z13=5,"木",IF(Z13=6,"金","土"))))))</f>
        <v>木</v>
      </c>
      <c r="AA14" s="790" t="str">
        <f aca="false">IF(AA13=1,"日",IF(AA13=2,"月",IF(AA13=3,"火",IF(AA13=4,"水",IF(AA13=5,"木",IF(AA13=6,"金","土"))))))</f>
        <v>金</v>
      </c>
      <c r="AB14" s="790" t="str">
        <f aca="false">IF(AB13=1,"日",IF(AB13=2,"月",IF(AB13=3,"火",IF(AB13=4,"水",IF(AB13=5,"木",IF(AB13=6,"金","土"))))))</f>
        <v>土</v>
      </c>
      <c r="AC14" s="791" t="str">
        <f aca="false">IF(AC13=1,"日",IF(AC13=2,"月",IF(AC13=3,"火",IF(AC13=4,"水",IF(AC13=5,"木",IF(AC13=6,"金","土"))))))</f>
        <v>日</v>
      </c>
      <c r="AD14" s="792" t="str">
        <f aca="false">IF(AD13=1,"日",IF(AD13=2,"月",IF(AD13=3,"火",IF(AD13=4,"水",IF(AD13=5,"木",IF(AD13=6,"金","土"))))))</f>
        <v>月</v>
      </c>
      <c r="AE14" s="790" t="str">
        <f aca="false">IF(AE13=1,"日",IF(AE13=2,"月",IF(AE13=3,"火",IF(AE13=4,"水",IF(AE13=5,"木",IF(AE13=6,"金","土"))))))</f>
        <v>火</v>
      </c>
      <c r="AF14" s="790" t="str">
        <f aca="false">IF(AF13=1,"日",IF(AF13=2,"月",IF(AF13=3,"火",IF(AF13=4,"水",IF(AF13=5,"木",IF(AF13=6,"金","土"))))))</f>
        <v>水</v>
      </c>
      <c r="AG14" s="790" t="str">
        <f aca="false">IF(AG13=1,"日",IF(AG13=2,"月",IF(AG13=3,"火",IF(AG13=4,"水",IF(AG13=5,"木",IF(AG13=6,"金","土"))))))</f>
        <v>木</v>
      </c>
      <c r="AH14" s="790" t="str">
        <f aca="false">IF(AH13=1,"日",IF(AH13=2,"月",IF(AH13=3,"火",IF(AH13=4,"水",IF(AH13=5,"木",IF(AH13=6,"金","土"))))))</f>
        <v>金</v>
      </c>
      <c r="AI14" s="790" t="str">
        <f aca="false">IF(AI13=1,"日",IF(AI13=2,"月",IF(AI13=3,"火",IF(AI13=4,"水",IF(AI13=5,"木",IF(AI13=6,"金","土"))))))</f>
        <v>土</v>
      </c>
      <c r="AJ14" s="791" t="str">
        <f aca="false">IF(AJ13=1,"日",IF(AJ13=2,"月",IF(AJ13=3,"火",IF(AJ13=4,"水",IF(AJ13=5,"木",IF(AJ13=6,"金","土"))))))</f>
        <v>日</v>
      </c>
      <c r="AK14" s="792" t="str">
        <f aca="false">IF(AK13=1,"日",IF(AK13=2,"月",IF(AK13=3,"火",IF(AK13=4,"水",IF(AK13=5,"木",IF(AK13=6,"金","土"))))))</f>
        <v>月</v>
      </c>
      <c r="AL14" s="790" t="str">
        <f aca="false">IF(AL13=1,"日",IF(AL13=2,"月",IF(AL13=3,"火",IF(AL13=4,"水",IF(AL13=5,"木",IF(AL13=6,"金","土"))))))</f>
        <v>火</v>
      </c>
      <c r="AM14" s="790" t="str">
        <f aca="false">IF(AM13=1,"日",IF(AM13=2,"月",IF(AM13=3,"火",IF(AM13=4,"水",IF(AM13=5,"木",IF(AM13=6,"金","土"))))))</f>
        <v>水</v>
      </c>
      <c r="AN14" s="790" t="str">
        <f aca="false">IF(AN13=1,"日",IF(AN13=2,"月",IF(AN13=3,"火",IF(AN13=4,"水",IF(AN13=5,"木",IF(AN13=6,"金","土"))))))</f>
        <v>木</v>
      </c>
      <c r="AO14" s="790" t="str">
        <f aca="false">IF(AO13=1,"日",IF(AO13=2,"月",IF(AO13=3,"火",IF(AO13=4,"水",IF(AO13=5,"木",IF(AO13=6,"金","土"))))))</f>
        <v>金</v>
      </c>
      <c r="AP14" s="790" t="str">
        <f aca="false">IF(AP13=1,"日",IF(AP13=2,"月",IF(AP13=3,"火",IF(AP13=4,"水",IF(AP13=5,"木",IF(AP13=6,"金","土"))))))</f>
        <v>土</v>
      </c>
      <c r="AQ14" s="791" t="str">
        <f aca="false">IF(AQ13=1,"日",IF(AQ13=2,"月",IF(AQ13=3,"火",IF(AQ13=4,"水",IF(AQ13=5,"木",IF(AQ13=6,"金","土"))))))</f>
        <v>日</v>
      </c>
      <c r="AR14" s="792" t="str">
        <f aca="false">IF(AR13=1,"日",IF(AR13=2,"月",IF(AR13=3,"火",IF(AR13=4,"水",IF(AR13=5,"木",IF(AR13=6,"金","土"))))))</f>
        <v>月</v>
      </c>
      <c r="AS14" s="790" t="str">
        <f aca="false">IF(AS13=1,"日",IF(AS13=2,"月",IF(AS13=3,"火",IF(AS13=4,"水",IF(AS13=5,"木",IF(AS13=6,"金","土"))))))</f>
        <v>火</v>
      </c>
      <c r="AT14" s="790" t="str">
        <f aca="false">IF(AT13=1,"日",IF(AT13=2,"月",IF(AT13=3,"火",IF(AT13=4,"水",IF(AT13=5,"木",IF(AT13=6,"金","土"))))))</f>
        <v>水</v>
      </c>
      <c r="AU14" s="790" t="str">
        <f aca="false">IF(AU13=1,"日",IF(AU13=2,"月",IF(AU13=3,"火",IF(AU13=4,"水",IF(AU13=5,"木",IF(AU13=6,"金","土"))))))</f>
        <v>木</v>
      </c>
      <c r="AV14" s="790" t="str">
        <f aca="false">IF(AV13=1,"日",IF(AV13=2,"月",IF(AV13=3,"火",IF(AV13=4,"水",IF(AV13=5,"木",IF(AV13=6,"金","土"))))))</f>
        <v>金</v>
      </c>
      <c r="AW14" s="790" t="str">
        <f aca="false">IF(AW13=1,"日",IF(AW13=2,"月",IF(AW13=3,"火",IF(AW13=4,"水",IF(AW13=5,"木",IF(AW13=6,"金","土"))))))</f>
        <v>土</v>
      </c>
      <c r="AX14" s="791" t="str">
        <f aca="false">IF(AX13=1,"日",IF(AX13=2,"月",IF(AX13=3,"火",IF(AX13=4,"水",IF(AX13=5,"木",IF(AX13=6,"金","土"))))))</f>
        <v>日</v>
      </c>
      <c r="AY14" s="790" t="str">
        <f aca="false">IF(AY13=1,"日",IF(AY13=2,"月",IF(AY13=3,"火",IF(AY13=4,"水",IF(AY13=5,"木",IF(AY13=6,"金",IF(AY13=0,"","土")))))))</f>
        <v/>
      </c>
      <c r="AZ14" s="790" t="str">
        <f aca="false">IF(AZ13=1,"日",IF(AZ13=2,"月",IF(AZ13=3,"火",IF(AZ13=4,"水",IF(AZ13=5,"木",IF(AZ13=6,"金",IF(AZ13=0,"","土")))))))</f>
        <v/>
      </c>
      <c r="BA14" s="790" t="str">
        <f aca="false">IF(BA13=1,"日",IF(BA13=2,"月",IF(BA13=3,"火",IF(BA13=4,"水",IF(BA13=5,"木",IF(BA13=6,"金",IF(BA13=0,"","土")))))))</f>
        <v/>
      </c>
      <c r="BB14" s="771"/>
      <c r="BC14" s="771"/>
      <c r="BD14" s="772"/>
      <c r="BE14" s="772"/>
      <c r="BF14" s="773"/>
      <c r="BG14" s="773"/>
      <c r="BH14" s="773"/>
      <c r="BI14" s="773"/>
      <c r="BJ14" s="773"/>
    </row>
    <row r="15" customFormat="false" ht="20.25" hidden="false" customHeight="true" outlineLevel="0" collapsed="false">
      <c r="B15" s="779" t="n">
        <f aca="false">B13+1</f>
        <v>1</v>
      </c>
      <c r="C15" s="793"/>
      <c r="D15" s="793"/>
      <c r="E15" s="794"/>
      <c r="F15" s="795"/>
      <c r="G15" s="794"/>
      <c r="H15" s="795"/>
      <c r="I15" s="796" t="s">
        <v>692</v>
      </c>
      <c r="J15" s="796"/>
      <c r="K15" s="797"/>
      <c r="L15" s="797"/>
      <c r="M15" s="797"/>
      <c r="N15" s="797"/>
      <c r="O15" s="798"/>
      <c r="P15" s="798"/>
      <c r="Q15" s="798"/>
      <c r="R15" s="798"/>
      <c r="S15" s="798"/>
      <c r="T15" s="799" t="s">
        <v>693</v>
      </c>
      <c r="U15" s="800"/>
      <c r="V15" s="801"/>
      <c r="W15" s="802"/>
      <c r="X15" s="803"/>
      <c r="Y15" s="803"/>
      <c r="Z15" s="803"/>
      <c r="AA15" s="803"/>
      <c r="AB15" s="803"/>
      <c r="AC15" s="804"/>
      <c r="AD15" s="802"/>
      <c r="AE15" s="803"/>
      <c r="AF15" s="803"/>
      <c r="AG15" s="803"/>
      <c r="AH15" s="803"/>
      <c r="AI15" s="803"/>
      <c r="AJ15" s="804"/>
      <c r="AK15" s="802"/>
      <c r="AL15" s="803"/>
      <c r="AM15" s="803"/>
      <c r="AN15" s="803"/>
      <c r="AO15" s="803"/>
      <c r="AP15" s="803"/>
      <c r="AQ15" s="804"/>
      <c r="AR15" s="802"/>
      <c r="AS15" s="803"/>
      <c r="AT15" s="803"/>
      <c r="AU15" s="803"/>
      <c r="AV15" s="803"/>
      <c r="AW15" s="803"/>
      <c r="AX15" s="804"/>
      <c r="AY15" s="802"/>
      <c r="AZ15" s="803"/>
      <c r="BA15" s="803"/>
      <c r="BB15" s="805"/>
      <c r="BC15" s="805"/>
      <c r="BD15" s="806"/>
      <c r="BE15" s="806"/>
      <c r="BF15" s="807"/>
      <c r="BG15" s="807"/>
      <c r="BH15" s="807"/>
      <c r="BI15" s="807"/>
      <c r="BJ15" s="807"/>
    </row>
    <row r="16" customFormat="false" ht="20.25" hidden="false" customHeight="true" outlineLevel="0" collapsed="false">
      <c r="B16" s="779"/>
      <c r="C16" s="793"/>
      <c r="D16" s="793"/>
      <c r="E16" s="808"/>
      <c r="F16" s="809" t="n">
        <f aca="false">C15</f>
        <v>0</v>
      </c>
      <c r="G16" s="808"/>
      <c r="H16" s="809" t="str">
        <f aca="false">I15</f>
        <v>A</v>
      </c>
      <c r="I16" s="796"/>
      <c r="J16" s="796"/>
      <c r="K16" s="797"/>
      <c r="L16" s="797"/>
      <c r="M16" s="797"/>
      <c r="N16" s="797"/>
      <c r="O16" s="798"/>
      <c r="P16" s="798"/>
      <c r="Q16" s="798"/>
      <c r="R16" s="798"/>
      <c r="S16" s="798"/>
      <c r="T16" s="810" t="s">
        <v>694</v>
      </c>
      <c r="U16" s="811"/>
      <c r="V16" s="812"/>
      <c r="W16" s="813" t="str">
        <f aca="false">IF(W15="","",VLOOKUP(W15,標準様式１シフト記号表!$C$6:$L$47,10,FALSE()))</f>
        <v/>
      </c>
      <c r="X16" s="814" t="str">
        <f aca="false">IF(X15="","",VLOOKUP(X15,標準様式１シフト記号表!$C$6:$L$47,10,FALSE()))</f>
        <v/>
      </c>
      <c r="Y16" s="814" t="str">
        <f aca="false">IF(Y15="","",VLOOKUP(Y15,標準様式１シフト記号表!$C$6:$L$47,10,FALSE()))</f>
        <v/>
      </c>
      <c r="Z16" s="814" t="str">
        <f aca="false">IF(Z15="","",VLOOKUP(Z15,標準様式１シフト記号表!$C$6:$L$47,10,FALSE()))</f>
        <v/>
      </c>
      <c r="AA16" s="814" t="str">
        <f aca="false">IF(AA15="","",VLOOKUP(AA15,標準様式１シフト記号表!$C$6:$L$47,10,FALSE()))</f>
        <v/>
      </c>
      <c r="AB16" s="814" t="str">
        <f aca="false">IF(AB15="","",VLOOKUP(AB15,標準様式１シフト記号表!$C$6:$L$47,10,FALSE()))</f>
        <v/>
      </c>
      <c r="AC16" s="815" t="str">
        <f aca="false">IF(AC15="","",VLOOKUP(AC15,標準様式１シフト記号表!$C$6:$L$47,10,FALSE()))</f>
        <v/>
      </c>
      <c r="AD16" s="813" t="str">
        <f aca="false">IF(AD15="","",VLOOKUP(AD15,標準様式１シフト記号表!$C$6:$L$47,10,FALSE()))</f>
        <v/>
      </c>
      <c r="AE16" s="814" t="str">
        <f aca="false">IF(AE15="","",VLOOKUP(AE15,標準様式１シフト記号表!$C$6:$L$47,10,FALSE()))</f>
        <v/>
      </c>
      <c r="AF16" s="814" t="str">
        <f aca="false">IF(AF15="","",VLOOKUP(AF15,標準様式１シフト記号表!$C$6:$L$47,10,FALSE()))</f>
        <v/>
      </c>
      <c r="AG16" s="814" t="str">
        <f aca="false">IF(AG15="","",VLOOKUP(AG15,標準様式１シフト記号表!$C$6:$L$47,10,FALSE()))</f>
        <v/>
      </c>
      <c r="AH16" s="814" t="str">
        <f aca="false">IF(AH15="","",VLOOKUP(AH15,標準様式１シフト記号表!$C$6:$L$47,10,FALSE()))</f>
        <v/>
      </c>
      <c r="AI16" s="814" t="str">
        <f aca="false">IF(AI15="","",VLOOKUP(AI15,標準様式１シフト記号表!$C$6:$L$47,10,FALSE()))</f>
        <v/>
      </c>
      <c r="AJ16" s="815" t="str">
        <f aca="false">IF(AJ15="","",VLOOKUP(AJ15,標準様式１シフト記号表!$C$6:$L$47,10,FALSE()))</f>
        <v/>
      </c>
      <c r="AK16" s="813" t="str">
        <f aca="false">IF(AK15="","",VLOOKUP(AK15,標準様式１シフト記号表!$C$6:$L$47,10,FALSE()))</f>
        <v/>
      </c>
      <c r="AL16" s="814" t="str">
        <f aca="false">IF(AL15="","",VLOOKUP(AL15,標準様式１シフト記号表!$C$6:$L$47,10,FALSE()))</f>
        <v/>
      </c>
      <c r="AM16" s="814" t="str">
        <f aca="false">IF(AM15="","",VLOOKUP(AM15,標準様式１シフト記号表!$C$6:$L$47,10,FALSE()))</f>
        <v/>
      </c>
      <c r="AN16" s="814" t="str">
        <f aca="false">IF(AN15="","",VLOOKUP(AN15,標準様式１シフト記号表!$C$6:$L$47,10,FALSE()))</f>
        <v/>
      </c>
      <c r="AO16" s="814" t="str">
        <f aca="false">IF(AO15="","",VLOOKUP(AO15,標準様式１シフト記号表!$C$6:$L$47,10,FALSE()))</f>
        <v/>
      </c>
      <c r="AP16" s="814" t="str">
        <f aca="false">IF(AP15="","",VLOOKUP(AP15,標準様式１シフト記号表!$C$6:$L$47,10,FALSE()))</f>
        <v/>
      </c>
      <c r="AQ16" s="815" t="str">
        <f aca="false">IF(AQ15="","",VLOOKUP(AQ15,標準様式１シフト記号表!$C$6:$L$47,10,FALSE()))</f>
        <v/>
      </c>
      <c r="AR16" s="813" t="str">
        <f aca="false">IF(AR15="","",VLOOKUP(AR15,標準様式１シフト記号表!$C$6:$L$47,10,FALSE()))</f>
        <v/>
      </c>
      <c r="AS16" s="814" t="str">
        <f aca="false">IF(AS15="","",VLOOKUP(AS15,標準様式１シフト記号表!$C$6:$L$47,10,FALSE()))</f>
        <v/>
      </c>
      <c r="AT16" s="814" t="str">
        <f aca="false">IF(AT15="","",VLOOKUP(AT15,標準様式１シフト記号表!$C$6:$L$47,10,FALSE()))</f>
        <v/>
      </c>
      <c r="AU16" s="814" t="str">
        <f aca="false">IF(AU15="","",VLOOKUP(AU15,標準様式１シフト記号表!$C$6:$L$47,10,FALSE()))</f>
        <v/>
      </c>
      <c r="AV16" s="814" t="str">
        <f aca="false">IF(AV15="","",VLOOKUP(AV15,標準様式１シフト記号表!$C$6:$L$47,10,FALSE()))</f>
        <v/>
      </c>
      <c r="AW16" s="814" t="str">
        <f aca="false">IF(AW15="","",VLOOKUP(AW15,標準様式１シフト記号表!$C$6:$L$47,10,FALSE()))</f>
        <v/>
      </c>
      <c r="AX16" s="815" t="str">
        <f aca="false">IF(AX15="","",VLOOKUP(AX15,標準様式１シフト記号表!$C$6:$L$47,10,FALSE()))</f>
        <v/>
      </c>
      <c r="AY16" s="813" t="str">
        <f aca="false">IF(AY15="","",VLOOKUP(AY15,標準様式１シフト記号表!$C$6:$L$47,10,FALSE()))</f>
        <v/>
      </c>
      <c r="AZ16" s="814" t="str">
        <f aca="false">IF(AZ15="","",VLOOKUP(AZ15,標準様式１シフト記号表!$C$6:$L$47,10,FALSE()))</f>
        <v/>
      </c>
      <c r="BA16" s="814" t="str">
        <f aca="false">IF(BA15="","",VLOOKUP(BA15,標準様式１シフト記号表!$C$6:$L$47,10,FALSE()))</f>
        <v/>
      </c>
      <c r="BB16" s="816" t="n">
        <f aca="false">IF($BE$3="４週",SUM(W16:AX16),IF($BE$3="暦月",SUM(W16:BA16),""))</f>
        <v>0</v>
      </c>
      <c r="BC16" s="816"/>
      <c r="BD16" s="817" t="n">
        <f aca="false">IF($BE$3="４週",BB16/4,IF($BE$3="暦月",(BB16/($BE$8/7)),""))</f>
        <v>0</v>
      </c>
      <c r="BE16" s="817"/>
      <c r="BF16" s="807"/>
      <c r="BG16" s="807"/>
      <c r="BH16" s="807"/>
      <c r="BI16" s="807"/>
      <c r="BJ16" s="807"/>
    </row>
    <row r="17" customFormat="false" ht="20.25" hidden="false" customHeight="true" outlineLevel="0" collapsed="false">
      <c r="B17" s="779" t="n">
        <f aca="false">B15+1</f>
        <v>2</v>
      </c>
      <c r="C17" s="818"/>
      <c r="D17" s="818"/>
      <c r="E17" s="819"/>
      <c r="F17" s="820"/>
      <c r="G17" s="819"/>
      <c r="H17" s="820"/>
      <c r="I17" s="821"/>
      <c r="J17" s="821"/>
      <c r="K17" s="822"/>
      <c r="L17" s="822"/>
      <c r="M17" s="822"/>
      <c r="N17" s="822"/>
      <c r="O17" s="823"/>
      <c r="P17" s="823"/>
      <c r="Q17" s="823"/>
      <c r="R17" s="823"/>
      <c r="S17" s="823"/>
      <c r="T17" s="824" t="s">
        <v>693</v>
      </c>
      <c r="U17" s="825"/>
      <c r="V17" s="826"/>
      <c r="W17" s="827"/>
      <c r="X17" s="828"/>
      <c r="Y17" s="828"/>
      <c r="Z17" s="828"/>
      <c r="AA17" s="828"/>
      <c r="AB17" s="828"/>
      <c r="AC17" s="829"/>
      <c r="AD17" s="827"/>
      <c r="AE17" s="828"/>
      <c r="AF17" s="828"/>
      <c r="AG17" s="828"/>
      <c r="AH17" s="828"/>
      <c r="AI17" s="828"/>
      <c r="AJ17" s="829"/>
      <c r="AK17" s="827"/>
      <c r="AL17" s="828"/>
      <c r="AM17" s="828"/>
      <c r="AN17" s="828"/>
      <c r="AO17" s="828"/>
      <c r="AP17" s="828"/>
      <c r="AQ17" s="829"/>
      <c r="AR17" s="827"/>
      <c r="AS17" s="828"/>
      <c r="AT17" s="828"/>
      <c r="AU17" s="828"/>
      <c r="AV17" s="828"/>
      <c r="AW17" s="828"/>
      <c r="AX17" s="829"/>
      <c r="AY17" s="827"/>
      <c r="AZ17" s="828"/>
      <c r="BA17" s="830"/>
      <c r="BB17" s="831"/>
      <c r="BC17" s="831"/>
      <c r="BD17" s="832"/>
      <c r="BE17" s="832"/>
      <c r="BF17" s="833"/>
      <c r="BG17" s="833"/>
      <c r="BH17" s="833"/>
      <c r="BI17" s="833"/>
      <c r="BJ17" s="833"/>
    </row>
    <row r="18" customFormat="false" ht="20.25" hidden="false" customHeight="true" outlineLevel="0" collapsed="false">
      <c r="B18" s="779"/>
      <c r="C18" s="818"/>
      <c r="D18" s="818"/>
      <c r="E18" s="808"/>
      <c r="F18" s="809" t="n">
        <f aca="false">C17</f>
        <v>0</v>
      </c>
      <c r="G18" s="808"/>
      <c r="H18" s="809" t="n">
        <f aca="false">I17</f>
        <v>0</v>
      </c>
      <c r="I18" s="821"/>
      <c r="J18" s="821"/>
      <c r="K18" s="822"/>
      <c r="L18" s="822"/>
      <c r="M18" s="822"/>
      <c r="N18" s="822"/>
      <c r="O18" s="823"/>
      <c r="P18" s="823"/>
      <c r="Q18" s="823"/>
      <c r="R18" s="823"/>
      <c r="S18" s="823"/>
      <c r="T18" s="810" t="s">
        <v>694</v>
      </c>
      <c r="U18" s="811"/>
      <c r="V18" s="812"/>
      <c r="W18" s="813" t="str">
        <f aca="false">IF(W17="","",VLOOKUP(W17,標準様式１シフト記号表!$C$6:$L$47,10,FALSE()))</f>
        <v/>
      </c>
      <c r="X18" s="814" t="str">
        <f aca="false">IF(X17="","",VLOOKUP(X17,標準様式１シフト記号表!$C$6:$L$47,10,FALSE()))</f>
        <v/>
      </c>
      <c r="Y18" s="814" t="str">
        <f aca="false">IF(Y17="","",VLOOKUP(Y17,標準様式１シフト記号表!$C$6:$L$47,10,FALSE()))</f>
        <v/>
      </c>
      <c r="Z18" s="814" t="str">
        <f aca="false">IF(Z17="","",VLOOKUP(Z17,標準様式１シフト記号表!$C$6:$L$47,10,FALSE()))</f>
        <v/>
      </c>
      <c r="AA18" s="814" t="str">
        <f aca="false">IF(AA17="","",VLOOKUP(AA17,標準様式１シフト記号表!$C$6:$L$47,10,FALSE()))</f>
        <v/>
      </c>
      <c r="AB18" s="814" t="str">
        <f aca="false">IF(AB17="","",VLOOKUP(AB17,標準様式１シフト記号表!$C$6:$L$47,10,FALSE()))</f>
        <v/>
      </c>
      <c r="AC18" s="815" t="str">
        <f aca="false">IF(AC17="","",VLOOKUP(AC17,標準様式１シフト記号表!$C$6:$L$47,10,FALSE()))</f>
        <v/>
      </c>
      <c r="AD18" s="813" t="str">
        <f aca="false">IF(AD17="","",VLOOKUP(AD17,標準様式１シフト記号表!$C$6:$L$47,10,FALSE()))</f>
        <v/>
      </c>
      <c r="AE18" s="814" t="str">
        <f aca="false">IF(AE17="","",VLOOKUP(AE17,標準様式１シフト記号表!$C$6:$L$47,10,FALSE()))</f>
        <v/>
      </c>
      <c r="AF18" s="814" t="str">
        <f aca="false">IF(AF17="","",VLOOKUP(AF17,標準様式１シフト記号表!$C$6:$L$47,10,FALSE()))</f>
        <v/>
      </c>
      <c r="AG18" s="814" t="str">
        <f aca="false">IF(AG17="","",VLOOKUP(AG17,標準様式１シフト記号表!$C$6:$L$47,10,FALSE()))</f>
        <v/>
      </c>
      <c r="AH18" s="814" t="str">
        <f aca="false">IF(AH17="","",VLOOKUP(AH17,標準様式１シフト記号表!$C$6:$L$47,10,FALSE()))</f>
        <v/>
      </c>
      <c r="AI18" s="814" t="str">
        <f aca="false">IF(AI17="","",VLOOKUP(AI17,標準様式１シフト記号表!$C$6:$L$47,10,FALSE()))</f>
        <v/>
      </c>
      <c r="AJ18" s="815" t="str">
        <f aca="false">IF(AJ17="","",VLOOKUP(AJ17,標準様式１シフト記号表!$C$6:$L$47,10,FALSE()))</f>
        <v/>
      </c>
      <c r="AK18" s="813" t="str">
        <f aca="false">IF(AK17="","",VLOOKUP(AK17,標準様式１シフト記号表!$C$6:$L$47,10,FALSE()))</f>
        <v/>
      </c>
      <c r="AL18" s="814" t="str">
        <f aca="false">IF(AL17="","",VLOOKUP(AL17,標準様式１シフト記号表!$C$6:$L$47,10,FALSE()))</f>
        <v/>
      </c>
      <c r="AM18" s="814" t="str">
        <f aca="false">IF(AM17="","",VLOOKUP(AM17,標準様式１シフト記号表!$C$6:$L$47,10,FALSE()))</f>
        <v/>
      </c>
      <c r="AN18" s="814" t="str">
        <f aca="false">IF(AN17="","",VLOOKUP(AN17,標準様式１シフト記号表!$C$6:$L$47,10,FALSE()))</f>
        <v/>
      </c>
      <c r="AO18" s="814" t="str">
        <f aca="false">IF(AO17="","",VLOOKUP(AO17,標準様式１シフト記号表!$C$6:$L$47,10,FALSE()))</f>
        <v/>
      </c>
      <c r="AP18" s="814" t="str">
        <f aca="false">IF(AP17="","",VLOOKUP(AP17,標準様式１シフト記号表!$C$6:$L$47,10,FALSE()))</f>
        <v/>
      </c>
      <c r="AQ18" s="815" t="str">
        <f aca="false">IF(AQ17="","",VLOOKUP(AQ17,標準様式１シフト記号表!$C$6:$L$47,10,FALSE()))</f>
        <v/>
      </c>
      <c r="AR18" s="813" t="str">
        <f aca="false">IF(AR17="","",VLOOKUP(AR17,標準様式１シフト記号表!$C$6:$L$47,10,FALSE()))</f>
        <v/>
      </c>
      <c r="AS18" s="814" t="str">
        <f aca="false">IF(AS17="","",VLOOKUP(AS17,標準様式１シフト記号表!$C$6:$L$47,10,FALSE()))</f>
        <v/>
      </c>
      <c r="AT18" s="814" t="str">
        <f aca="false">IF(AT17="","",VLOOKUP(AT17,標準様式１シフト記号表!$C$6:$L$47,10,FALSE()))</f>
        <v/>
      </c>
      <c r="AU18" s="814" t="str">
        <f aca="false">IF(AU17="","",VLOOKUP(AU17,標準様式１シフト記号表!$C$6:$L$47,10,FALSE()))</f>
        <v/>
      </c>
      <c r="AV18" s="814" t="str">
        <f aca="false">IF(AV17="","",VLOOKUP(AV17,標準様式１シフト記号表!$C$6:$L$47,10,FALSE()))</f>
        <v/>
      </c>
      <c r="AW18" s="814" t="str">
        <f aca="false">IF(AW17="","",VLOOKUP(AW17,標準様式１シフト記号表!$C$6:$L$47,10,FALSE()))</f>
        <v/>
      </c>
      <c r="AX18" s="815" t="str">
        <f aca="false">IF(AX17="","",VLOOKUP(AX17,標準様式１シフト記号表!$C$6:$L$47,10,FALSE()))</f>
        <v/>
      </c>
      <c r="AY18" s="813" t="str">
        <f aca="false">IF(AY17="","",VLOOKUP(AY17,標準様式１シフト記号表!$C$6:$L$47,10,FALSE()))</f>
        <v/>
      </c>
      <c r="AZ18" s="814" t="str">
        <f aca="false">IF(AZ17="","",VLOOKUP(AZ17,標準様式１シフト記号表!$C$6:$L$47,10,FALSE()))</f>
        <v/>
      </c>
      <c r="BA18" s="814" t="str">
        <f aca="false">IF(BA17="","",VLOOKUP(BA17,標準様式１シフト記号表!$C$6:$L$47,10,FALSE()))</f>
        <v/>
      </c>
      <c r="BB18" s="816" t="n">
        <f aca="false">IF($BE$3="４週",SUM(W18:AX18),IF($BE$3="暦月",SUM(W18:BA18),""))</f>
        <v>0</v>
      </c>
      <c r="BC18" s="816"/>
      <c r="BD18" s="817" t="n">
        <f aca="false">IF($BE$3="４週",BB18/4,IF($BE$3="暦月",(BB18/($BE$8/7)),""))</f>
        <v>0</v>
      </c>
      <c r="BE18" s="817"/>
      <c r="BF18" s="833"/>
      <c r="BG18" s="833"/>
      <c r="BH18" s="833"/>
      <c r="BI18" s="833"/>
      <c r="BJ18" s="833"/>
    </row>
    <row r="19" customFormat="false" ht="20.25" hidden="false" customHeight="true" outlineLevel="0" collapsed="false">
      <c r="B19" s="779" t="n">
        <f aca="false">B17+1</f>
        <v>3</v>
      </c>
      <c r="C19" s="818"/>
      <c r="D19" s="818"/>
      <c r="E19" s="808"/>
      <c r="F19" s="809"/>
      <c r="G19" s="808"/>
      <c r="H19" s="809"/>
      <c r="I19" s="821"/>
      <c r="J19" s="821"/>
      <c r="K19" s="822"/>
      <c r="L19" s="822"/>
      <c r="M19" s="822"/>
      <c r="N19" s="822"/>
      <c r="O19" s="823"/>
      <c r="P19" s="823"/>
      <c r="Q19" s="823"/>
      <c r="R19" s="823"/>
      <c r="S19" s="823"/>
      <c r="T19" s="824" t="s">
        <v>693</v>
      </c>
      <c r="U19" s="825"/>
      <c r="V19" s="826"/>
      <c r="W19" s="827"/>
      <c r="X19" s="828"/>
      <c r="Y19" s="828"/>
      <c r="Z19" s="828"/>
      <c r="AA19" s="828"/>
      <c r="AB19" s="828"/>
      <c r="AC19" s="829"/>
      <c r="AD19" s="827"/>
      <c r="AE19" s="828"/>
      <c r="AF19" s="828"/>
      <c r="AG19" s="828"/>
      <c r="AH19" s="828"/>
      <c r="AI19" s="828"/>
      <c r="AJ19" s="829"/>
      <c r="AK19" s="827"/>
      <c r="AL19" s="828"/>
      <c r="AM19" s="828"/>
      <c r="AN19" s="828"/>
      <c r="AO19" s="828"/>
      <c r="AP19" s="828"/>
      <c r="AQ19" s="829"/>
      <c r="AR19" s="827"/>
      <c r="AS19" s="828"/>
      <c r="AT19" s="828"/>
      <c r="AU19" s="828"/>
      <c r="AV19" s="828"/>
      <c r="AW19" s="828"/>
      <c r="AX19" s="829"/>
      <c r="AY19" s="827"/>
      <c r="AZ19" s="828"/>
      <c r="BA19" s="830"/>
      <c r="BB19" s="831"/>
      <c r="BC19" s="831"/>
      <c r="BD19" s="832"/>
      <c r="BE19" s="832"/>
      <c r="BF19" s="833"/>
      <c r="BG19" s="833"/>
      <c r="BH19" s="833"/>
      <c r="BI19" s="833"/>
      <c r="BJ19" s="833"/>
    </row>
    <row r="20" customFormat="false" ht="20.25" hidden="false" customHeight="true" outlineLevel="0" collapsed="false">
      <c r="B20" s="779"/>
      <c r="C20" s="818"/>
      <c r="D20" s="818"/>
      <c r="E20" s="808"/>
      <c r="F20" s="809" t="n">
        <f aca="false">C19</f>
        <v>0</v>
      </c>
      <c r="G20" s="808"/>
      <c r="H20" s="809" t="n">
        <f aca="false">I19</f>
        <v>0</v>
      </c>
      <c r="I20" s="821"/>
      <c r="J20" s="821"/>
      <c r="K20" s="822"/>
      <c r="L20" s="822"/>
      <c r="M20" s="822"/>
      <c r="N20" s="822"/>
      <c r="O20" s="823"/>
      <c r="P20" s="823"/>
      <c r="Q20" s="823"/>
      <c r="R20" s="823"/>
      <c r="S20" s="823"/>
      <c r="T20" s="810" t="s">
        <v>694</v>
      </c>
      <c r="U20" s="811"/>
      <c r="V20" s="812"/>
      <c r="W20" s="813" t="str">
        <f aca="false">IF(W19="","",VLOOKUP(W19,標準様式１シフト記号表!$C$6:$L$47,10,FALSE()))</f>
        <v/>
      </c>
      <c r="X20" s="814" t="str">
        <f aca="false">IF(X19="","",VLOOKUP(X19,標準様式１シフト記号表!$C$6:$L$47,10,FALSE()))</f>
        <v/>
      </c>
      <c r="Y20" s="814" t="str">
        <f aca="false">IF(Y19="","",VLOOKUP(Y19,標準様式１シフト記号表!$C$6:$L$47,10,FALSE()))</f>
        <v/>
      </c>
      <c r="Z20" s="814" t="str">
        <f aca="false">IF(Z19="","",VLOOKUP(Z19,標準様式１シフト記号表!$C$6:$L$47,10,FALSE()))</f>
        <v/>
      </c>
      <c r="AA20" s="814" t="str">
        <f aca="false">IF(AA19="","",VLOOKUP(AA19,標準様式１シフト記号表!$C$6:$L$47,10,FALSE()))</f>
        <v/>
      </c>
      <c r="AB20" s="814" t="str">
        <f aca="false">IF(AB19="","",VLOOKUP(AB19,標準様式１シフト記号表!$C$6:$L$47,10,FALSE()))</f>
        <v/>
      </c>
      <c r="AC20" s="815" t="str">
        <f aca="false">IF(AC19="","",VLOOKUP(AC19,標準様式１シフト記号表!$C$6:$L$47,10,FALSE()))</f>
        <v/>
      </c>
      <c r="AD20" s="813" t="str">
        <f aca="false">IF(AD19="","",VLOOKUP(AD19,標準様式１シフト記号表!$C$6:$L$47,10,FALSE()))</f>
        <v/>
      </c>
      <c r="AE20" s="814" t="str">
        <f aca="false">IF(AE19="","",VLOOKUP(AE19,標準様式１シフト記号表!$C$6:$L$47,10,FALSE()))</f>
        <v/>
      </c>
      <c r="AF20" s="814" t="str">
        <f aca="false">IF(AF19="","",VLOOKUP(AF19,標準様式１シフト記号表!$C$6:$L$47,10,FALSE()))</f>
        <v/>
      </c>
      <c r="AG20" s="814" t="str">
        <f aca="false">IF(AG19="","",VLOOKUP(AG19,標準様式１シフト記号表!$C$6:$L$47,10,FALSE()))</f>
        <v/>
      </c>
      <c r="AH20" s="814" t="str">
        <f aca="false">IF(AH19="","",VLOOKUP(AH19,標準様式１シフト記号表!$C$6:$L$47,10,FALSE()))</f>
        <v/>
      </c>
      <c r="AI20" s="814" t="str">
        <f aca="false">IF(AI19="","",VLOOKUP(AI19,標準様式１シフト記号表!$C$6:$L$47,10,FALSE()))</f>
        <v/>
      </c>
      <c r="AJ20" s="815" t="str">
        <f aca="false">IF(AJ19="","",VLOOKUP(AJ19,標準様式１シフト記号表!$C$6:$L$47,10,FALSE()))</f>
        <v/>
      </c>
      <c r="AK20" s="813" t="str">
        <f aca="false">IF(AK19="","",VLOOKUP(AK19,標準様式１シフト記号表!$C$6:$L$47,10,FALSE()))</f>
        <v/>
      </c>
      <c r="AL20" s="814" t="str">
        <f aca="false">IF(AL19="","",VLOOKUP(AL19,標準様式１シフト記号表!$C$6:$L$47,10,FALSE()))</f>
        <v/>
      </c>
      <c r="AM20" s="814" t="str">
        <f aca="false">IF(AM19="","",VLOOKUP(AM19,標準様式１シフト記号表!$C$6:$L$47,10,FALSE()))</f>
        <v/>
      </c>
      <c r="AN20" s="814" t="str">
        <f aca="false">IF(AN19="","",VLOOKUP(AN19,標準様式１シフト記号表!$C$6:$L$47,10,FALSE()))</f>
        <v/>
      </c>
      <c r="AO20" s="814" t="str">
        <f aca="false">IF(AO19="","",VLOOKUP(AO19,標準様式１シフト記号表!$C$6:$L$47,10,FALSE()))</f>
        <v/>
      </c>
      <c r="AP20" s="814" t="str">
        <f aca="false">IF(AP19="","",VLOOKUP(AP19,標準様式１シフト記号表!$C$6:$L$47,10,FALSE()))</f>
        <v/>
      </c>
      <c r="AQ20" s="815" t="str">
        <f aca="false">IF(AQ19="","",VLOOKUP(AQ19,標準様式１シフト記号表!$C$6:$L$47,10,FALSE()))</f>
        <v/>
      </c>
      <c r="AR20" s="813" t="str">
        <f aca="false">IF(AR19="","",VLOOKUP(AR19,標準様式１シフト記号表!$C$6:$L$47,10,FALSE()))</f>
        <v/>
      </c>
      <c r="AS20" s="814" t="str">
        <f aca="false">IF(AS19="","",VLOOKUP(AS19,標準様式１シフト記号表!$C$6:$L$47,10,FALSE()))</f>
        <v/>
      </c>
      <c r="AT20" s="814" t="str">
        <f aca="false">IF(AT19="","",VLOOKUP(AT19,標準様式１シフト記号表!$C$6:$L$47,10,FALSE()))</f>
        <v/>
      </c>
      <c r="AU20" s="814" t="str">
        <f aca="false">IF(AU19="","",VLOOKUP(AU19,標準様式１シフト記号表!$C$6:$L$47,10,FALSE()))</f>
        <v/>
      </c>
      <c r="AV20" s="814" t="str">
        <f aca="false">IF(AV19="","",VLOOKUP(AV19,標準様式１シフト記号表!$C$6:$L$47,10,FALSE()))</f>
        <v/>
      </c>
      <c r="AW20" s="814" t="str">
        <f aca="false">IF(AW19="","",VLOOKUP(AW19,標準様式１シフト記号表!$C$6:$L$47,10,FALSE()))</f>
        <v/>
      </c>
      <c r="AX20" s="815" t="str">
        <f aca="false">IF(AX19="","",VLOOKUP(AX19,標準様式１シフト記号表!$C$6:$L$47,10,FALSE()))</f>
        <v/>
      </c>
      <c r="AY20" s="813" t="str">
        <f aca="false">IF(AY19="","",VLOOKUP(AY19,標準様式１シフト記号表!$C$6:$L$47,10,FALSE()))</f>
        <v/>
      </c>
      <c r="AZ20" s="814" t="str">
        <f aca="false">IF(AZ19="","",VLOOKUP(AZ19,標準様式１シフト記号表!$C$6:$L$47,10,FALSE()))</f>
        <v/>
      </c>
      <c r="BA20" s="814" t="str">
        <f aca="false">IF(BA19="","",VLOOKUP(BA19,標準様式１シフト記号表!$C$6:$L$47,10,FALSE()))</f>
        <v/>
      </c>
      <c r="BB20" s="816" t="n">
        <f aca="false">IF($BE$3="４週",SUM(W20:AX20),IF($BE$3="暦月",SUM(W20:BA20),""))</f>
        <v>0</v>
      </c>
      <c r="BC20" s="816"/>
      <c r="BD20" s="817" t="n">
        <f aca="false">IF($BE$3="４週",BB20/4,IF($BE$3="暦月",(BB20/($BE$8/7)),""))</f>
        <v>0</v>
      </c>
      <c r="BE20" s="817"/>
      <c r="BF20" s="833"/>
      <c r="BG20" s="833"/>
      <c r="BH20" s="833"/>
      <c r="BI20" s="833"/>
      <c r="BJ20" s="833"/>
    </row>
    <row r="21" customFormat="false" ht="20.25" hidden="false" customHeight="true" outlineLevel="0" collapsed="false">
      <c r="B21" s="779" t="n">
        <f aca="false">B19+1</f>
        <v>4</v>
      </c>
      <c r="C21" s="818"/>
      <c r="D21" s="818"/>
      <c r="E21" s="808"/>
      <c r="F21" s="809"/>
      <c r="G21" s="808"/>
      <c r="H21" s="809"/>
      <c r="I21" s="821"/>
      <c r="J21" s="821"/>
      <c r="K21" s="822"/>
      <c r="L21" s="822"/>
      <c r="M21" s="822"/>
      <c r="N21" s="822"/>
      <c r="O21" s="823"/>
      <c r="P21" s="823"/>
      <c r="Q21" s="823"/>
      <c r="R21" s="823"/>
      <c r="S21" s="823"/>
      <c r="T21" s="824" t="s">
        <v>693</v>
      </c>
      <c r="U21" s="825"/>
      <c r="V21" s="826"/>
      <c r="W21" s="827"/>
      <c r="X21" s="828"/>
      <c r="Y21" s="828"/>
      <c r="Z21" s="828"/>
      <c r="AA21" s="828"/>
      <c r="AB21" s="828"/>
      <c r="AC21" s="829"/>
      <c r="AD21" s="827"/>
      <c r="AE21" s="828"/>
      <c r="AF21" s="828"/>
      <c r="AG21" s="828"/>
      <c r="AH21" s="828"/>
      <c r="AI21" s="828"/>
      <c r="AJ21" s="829"/>
      <c r="AK21" s="827"/>
      <c r="AL21" s="828"/>
      <c r="AM21" s="828"/>
      <c r="AN21" s="828"/>
      <c r="AO21" s="828"/>
      <c r="AP21" s="828"/>
      <c r="AQ21" s="829"/>
      <c r="AR21" s="827"/>
      <c r="AS21" s="828"/>
      <c r="AT21" s="828"/>
      <c r="AU21" s="828"/>
      <c r="AV21" s="828"/>
      <c r="AW21" s="828"/>
      <c r="AX21" s="829"/>
      <c r="AY21" s="827"/>
      <c r="AZ21" s="828"/>
      <c r="BA21" s="830"/>
      <c r="BB21" s="831"/>
      <c r="BC21" s="831"/>
      <c r="BD21" s="832"/>
      <c r="BE21" s="832"/>
      <c r="BF21" s="833"/>
      <c r="BG21" s="833"/>
      <c r="BH21" s="833"/>
      <c r="BI21" s="833"/>
      <c r="BJ21" s="833"/>
    </row>
    <row r="22" customFormat="false" ht="20.25" hidden="false" customHeight="true" outlineLevel="0" collapsed="false">
      <c r="B22" s="779"/>
      <c r="C22" s="818"/>
      <c r="D22" s="818"/>
      <c r="E22" s="808"/>
      <c r="F22" s="809" t="n">
        <f aca="false">C21</f>
        <v>0</v>
      </c>
      <c r="G22" s="808"/>
      <c r="H22" s="809" t="n">
        <f aca="false">I21</f>
        <v>0</v>
      </c>
      <c r="I22" s="821"/>
      <c r="J22" s="821"/>
      <c r="K22" s="822"/>
      <c r="L22" s="822"/>
      <c r="M22" s="822"/>
      <c r="N22" s="822"/>
      <c r="O22" s="823"/>
      <c r="P22" s="823"/>
      <c r="Q22" s="823"/>
      <c r="R22" s="823"/>
      <c r="S22" s="823"/>
      <c r="T22" s="810" t="s">
        <v>694</v>
      </c>
      <c r="U22" s="811"/>
      <c r="V22" s="812"/>
      <c r="W22" s="813" t="str">
        <f aca="false">IF(W21="","",VLOOKUP(W21,標準様式１シフト記号表!$C$6:$L$47,10,FALSE()))</f>
        <v/>
      </c>
      <c r="X22" s="814" t="str">
        <f aca="false">IF(X21="","",VLOOKUP(X21,標準様式１シフト記号表!$C$6:$L$47,10,FALSE()))</f>
        <v/>
      </c>
      <c r="Y22" s="814" t="str">
        <f aca="false">IF(Y21="","",VLOOKUP(Y21,標準様式１シフト記号表!$C$6:$L$47,10,FALSE()))</f>
        <v/>
      </c>
      <c r="Z22" s="814" t="str">
        <f aca="false">IF(Z21="","",VLOOKUP(Z21,標準様式１シフト記号表!$C$6:$L$47,10,FALSE()))</f>
        <v/>
      </c>
      <c r="AA22" s="814" t="str">
        <f aca="false">IF(AA21="","",VLOOKUP(AA21,標準様式１シフト記号表!$C$6:$L$47,10,FALSE()))</f>
        <v/>
      </c>
      <c r="AB22" s="814" t="str">
        <f aca="false">IF(AB21="","",VLOOKUP(AB21,標準様式１シフト記号表!$C$6:$L$47,10,FALSE()))</f>
        <v/>
      </c>
      <c r="AC22" s="815" t="str">
        <f aca="false">IF(AC21="","",VLOOKUP(AC21,標準様式１シフト記号表!$C$6:$L$47,10,FALSE()))</f>
        <v/>
      </c>
      <c r="AD22" s="813" t="str">
        <f aca="false">IF(AD21="","",VLOOKUP(AD21,標準様式１シフト記号表!$C$6:$L$47,10,FALSE()))</f>
        <v/>
      </c>
      <c r="AE22" s="814" t="str">
        <f aca="false">IF(AE21="","",VLOOKUP(AE21,標準様式１シフト記号表!$C$6:$L$47,10,FALSE()))</f>
        <v/>
      </c>
      <c r="AF22" s="814" t="str">
        <f aca="false">IF(AF21="","",VLOOKUP(AF21,標準様式１シフト記号表!$C$6:$L$47,10,FALSE()))</f>
        <v/>
      </c>
      <c r="AG22" s="814" t="str">
        <f aca="false">IF(AG21="","",VLOOKUP(AG21,標準様式１シフト記号表!$C$6:$L$47,10,FALSE()))</f>
        <v/>
      </c>
      <c r="AH22" s="814" t="str">
        <f aca="false">IF(AH21="","",VLOOKUP(AH21,標準様式１シフト記号表!$C$6:$L$47,10,FALSE()))</f>
        <v/>
      </c>
      <c r="AI22" s="814" t="str">
        <f aca="false">IF(AI21="","",VLOOKUP(AI21,標準様式１シフト記号表!$C$6:$L$47,10,FALSE()))</f>
        <v/>
      </c>
      <c r="AJ22" s="815" t="str">
        <f aca="false">IF(AJ21="","",VLOOKUP(AJ21,標準様式１シフト記号表!$C$6:$L$47,10,FALSE()))</f>
        <v/>
      </c>
      <c r="AK22" s="813" t="str">
        <f aca="false">IF(AK21="","",VLOOKUP(AK21,標準様式１シフト記号表!$C$6:$L$47,10,FALSE()))</f>
        <v/>
      </c>
      <c r="AL22" s="814" t="str">
        <f aca="false">IF(AL21="","",VLOOKUP(AL21,標準様式１シフト記号表!$C$6:$L$47,10,FALSE()))</f>
        <v/>
      </c>
      <c r="AM22" s="814" t="str">
        <f aca="false">IF(AM21="","",VLOOKUP(AM21,標準様式１シフト記号表!$C$6:$L$47,10,FALSE()))</f>
        <v/>
      </c>
      <c r="AN22" s="814" t="str">
        <f aca="false">IF(AN21="","",VLOOKUP(AN21,標準様式１シフト記号表!$C$6:$L$47,10,FALSE()))</f>
        <v/>
      </c>
      <c r="AO22" s="814" t="str">
        <f aca="false">IF(AO21="","",VLOOKUP(AO21,標準様式１シフト記号表!$C$6:$L$47,10,FALSE()))</f>
        <v/>
      </c>
      <c r="AP22" s="814" t="str">
        <f aca="false">IF(AP21="","",VLOOKUP(AP21,標準様式１シフト記号表!$C$6:$L$47,10,FALSE()))</f>
        <v/>
      </c>
      <c r="AQ22" s="815" t="str">
        <f aca="false">IF(AQ21="","",VLOOKUP(AQ21,標準様式１シフト記号表!$C$6:$L$47,10,FALSE()))</f>
        <v/>
      </c>
      <c r="AR22" s="813" t="str">
        <f aca="false">IF(AR21="","",VLOOKUP(AR21,標準様式１シフト記号表!$C$6:$L$47,10,FALSE()))</f>
        <v/>
      </c>
      <c r="AS22" s="814" t="str">
        <f aca="false">IF(AS21="","",VLOOKUP(AS21,標準様式１シフト記号表!$C$6:$L$47,10,FALSE()))</f>
        <v/>
      </c>
      <c r="AT22" s="814" t="str">
        <f aca="false">IF(AT21="","",VLOOKUP(AT21,標準様式１シフト記号表!$C$6:$L$47,10,FALSE()))</f>
        <v/>
      </c>
      <c r="AU22" s="814" t="str">
        <f aca="false">IF(AU21="","",VLOOKUP(AU21,標準様式１シフト記号表!$C$6:$L$47,10,FALSE()))</f>
        <v/>
      </c>
      <c r="AV22" s="814" t="str">
        <f aca="false">IF(AV21="","",VLOOKUP(AV21,標準様式１シフト記号表!$C$6:$L$47,10,FALSE()))</f>
        <v/>
      </c>
      <c r="AW22" s="814" t="str">
        <f aca="false">IF(AW21="","",VLOOKUP(AW21,標準様式１シフト記号表!$C$6:$L$47,10,FALSE()))</f>
        <v/>
      </c>
      <c r="AX22" s="815" t="str">
        <f aca="false">IF(AX21="","",VLOOKUP(AX21,標準様式１シフト記号表!$C$6:$L$47,10,FALSE()))</f>
        <v/>
      </c>
      <c r="AY22" s="813" t="str">
        <f aca="false">IF(AY21="","",VLOOKUP(AY21,標準様式１シフト記号表!$C$6:$L$47,10,FALSE()))</f>
        <v/>
      </c>
      <c r="AZ22" s="814" t="str">
        <f aca="false">IF(AZ21="","",VLOOKUP(AZ21,標準様式１シフト記号表!$C$6:$L$47,10,FALSE()))</f>
        <v/>
      </c>
      <c r="BA22" s="814" t="str">
        <f aca="false">IF(BA21="","",VLOOKUP(BA21,標準様式１シフト記号表!$C$6:$L$47,10,FALSE()))</f>
        <v/>
      </c>
      <c r="BB22" s="816" t="n">
        <f aca="false">IF($BE$3="４週",SUM(W22:AX22),IF($BE$3="暦月",SUM(W22:BA22),""))</f>
        <v>0</v>
      </c>
      <c r="BC22" s="816"/>
      <c r="BD22" s="817" t="n">
        <f aca="false">IF($BE$3="４週",BB22/4,IF($BE$3="暦月",(BB22/($BE$8/7)),""))</f>
        <v>0</v>
      </c>
      <c r="BE22" s="817"/>
      <c r="BF22" s="833"/>
      <c r="BG22" s="833"/>
      <c r="BH22" s="833"/>
      <c r="BI22" s="833"/>
      <c r="BJ22" s="833"/>
    </row>
    <row r="23" customFormat="false" ht="20.25" hidden="false" customHeight="true" outlineLevel="0" collapsed="false">
      <c r="B23" s="779" t="n">
        <f aca="false">B21+1</f>
        <v>5</v>
      </c>
      <c r="C23" s="818"/>
      <c r="D23" s="818"/>
      <c r="E23" s="808"/>
      <c r="F23" s="809"/>
      <c r="G23" s="808"/>
      <c r="H23" s="809"/>
      <c r="I23" s="821"/>
      <c r="J23" s="821"/>
      <c r="K23" s="822"/>
      <c r="L23" s="822"/>
      <c r="M23" s="822"/>
      <c r="N23" s="822"/>
      <c r="O23" s="823"/>
      <c r="P23" s="823"/>
      <c r="Q23" s="823"/>
      <c r="R23" s="823"/>
      <c r="S23" s="823"/>
      <c r="T23" s="824" t="s">
        <v>693</v>
      </c>
      <c r="U23" s="825"/>
      <c r="V23" s="826"/>
      <c r="W23" s="827"/>
      <c r="X23" s="828"/>
      <c r="Y23" s="828"/>
      <c r="Z23" s="828"/>
      <c r="AA23" s="828"/>
      <c r="AB23" s="828"/>
      <c r="AC23" s="829"/>
      <c r="AD23" s="827"/>
      <c r="AE23" s="828"/>
      <c r="AF23" s="828"/>
      <c r="AG23" s="828"/>
      <c r="AH23" s="828"/>
      <c r="AI23" s="828"/>
      <c r="AJ23" s="829"/>
      <c r="AK23" s="827"/>
      <c r="AL23" s="828"/>
      <c r="AM23" s="828"/>
      <c r="AN23" s="828"/>
      <c r="AO23" s="828"/>
      <c r="AP23" s="828"/>
      <c r="AQ23" s="829"/>
      <c r="AR23" s="827"/>
      <c r="AS23" s="828"/>
      <c r="AT23" s="828"/>
      <c r="AU23" s="828"/>
      <c r="AV23" s="828"/>
      <c r="AW23" s="828"/>
      <c r="AX23" s="829"/>
      <c r="AY23" s="827"/>
      <c r="AZ23" s="828"/>
      <c r="BA23" s="830"/>
      <c r="BB23" s="831"/>
      <c r="BC23" s="831"/>
      <c r="BD23" s="832"/>
      <c r="BE23" s="832"/>
      <c r="BF23" s="833"/>
      <c r="BG23" s="833"/>
      <c r="BH23" s="833"/>
      <c r="BI23" s="833"/>
      <c r="BJ23" s="833"/>
    </row>
    <row r="24" customFormat="false" ht="20.25" hidden="false" customHeight="true" outlineLevel="0" collapsed="false">
      <c r="B24" s="779"/>
      <c r="C24" s="818"/>
      <c r="D24" s="818"/>
      <c r="E24" s="808"/>
      <c r="F24" s="809" t="n">
        <f aca="false">C23</f>
        <v>0</v>
      </c>
      <c r="G24" s="808"/>
      <c r="H24" s="809" t="n">
        <f aca="false">I23</f>
        <v>0</v>
      </c>
      <c r="I24" s="821"/>
      <c r="J24" s="821"/>
      <c r="K24" s="822"/>
      <c r="L24" s="822"/>
      <c r="M24" s="822"/>
      <c r="N24" s="822"/>
      <c r="O24" s="823"/>
      <c r="P24" s="823"/>
      <c r="Q24" s="823"/>
      <c r="R24" s="823"/>
      <c r="S24" s="823"/>
      <c r="T24" s="834" t="s">
        <v>694</v>
      </c>
      <c r="U24" s="835"/>
      <c r="V24" s="836"/>
      <c r="W24" s="813" t="str">
        <f aca="false">IF(W23="","",VLOOKUP(W23,標準様式１シフト記号表!$C$6:$L$47,10,FALSE()))</f>
        <v/>
      </c>
      <c r="X24" s="814" t="str">
        <f aca="false">IF(X23="","",VLOOKUP(X23,標準様式１シフト記号表!$C$6:$L$47,10,FALSE()))</f>
        <v/>
      </c>
      <c r="Y24" s="814" t="str">
        <f aca="false">IF(Y23="","",VLOOKUP(Y23,標準様式１シフト記号表!$C$6:$L$47,10,FALSE()))</f>
        <v/>
      </c>
      <c r="Z24" s="814" t="str">
        <f aca="false">IF(Z23="","",VLOOKUP(Z23,標準様式１シフト記号表!$C$6:$L$47,10,FALSE()))</f>
        <v/>
      </c>
      <c r="AA24" s="814" t="str">
        <f aca="false">IF(AA23="","",VLOOKUP(AA23,標準様式１シフト記号表!$C$6:$L$47,10,FALSE()))</f>
        <v/>
      </c>
      <c r="AB24" s="814" t="str">
        <f aca="false">IF(AB23="","",VLOOKUP(AB23,標準様式１シフト記号表!$C$6:$L$47,10,FALSE()))</f>
        <v/>
      </c>
      <c r="AC24" s="815" t="str">
        <f aca="false">IF(AC23="","",VLOOKUP(AC23,標準様式１シフト記号表!$C$6:$L$47,10,FALSE()))</f>
        <v/>
      </c>
      <c r="AD24" s="813" t="str">
        <f aca="false">IF(AD23="","",VLOOKUP(AD23,標準様式１シフト記号表!$C$6:$L$47,10,FALSE()))</f>
        <v/>
      </c>
      <c r="AE24" s="814" t="str">
        <f aca="false">IF(AE23="","",VLOOKUP(AE23,標準様式１シフト記号表!$C$6:$L$47,10,FALSE()))</f>
        <v/>
      </c>
      <c r="AF24" s="814" t="str">
        <f aca="false">IF(AF23="","",VLOOKUP(AF23,標準様式１シフト記号表!$C$6:$L$47,10,FALSE()))</f>
        <v/>
      </c>
      <c r="AG24" s="814" t="str">
        <f aca="false">IF(AG23="","",VLOOKUP(AG23,標準様式１シフト記号表!$C$6:$L$47,10,FALSE()))</f>
        <v/>
      </c>
      <c r="AH24" s="814" t="str">
        <f aca="false">IF(AH23="","",VLOOKUP(AH23,標準様式１シフト記号表!$C$6:$L$47,10,FALSE()))</f>
        <v/>
      </c>
      <c r="AI24" s="814" t="str">
        <f aca="false">IF(AI23="","",VLOOKUP(AI23,標準様式１シフト記号表!$C$6:$L$47,10,FALSE()))</f>
        <v/>
      </c>
      <c r="AJ24" s="815" t="str">
        <f aca="false">IF(AJ23="","",VLOOKUP(AJ23,標準様式１シフト記号表!$C$6:$L$47,10,FALSE()))</f>
        <v/>
      </c>
      <c r="AK24" s="813" t="str">
        <f aca="false">IF(AK23="","",VLOOKUP(AK23,標準様式１シフト記号表!$C$6:$L$47,10,FALSE()))</f>
        <v/>
      </c>
      <c r="AL24" s="814" t="str">
        <f aca="false">IF(AL23="","",VLOOKUP(AL23,標準様式１シフト記号表!$C$6:$L$47,10,FALSE()))</f>
        <v/>
      </c>
      <c r="AM24" s="814" t="str">
        <f aca="false">IF(AM23="","",VLOOKUP(AM23,標準様式１シフト記号表!$C$6:$L$47,10,FALSE()))</f>
        <v/>
      </c>
      <c r="AN24" s="814" t="str">
        <f aca="false">IF(AN23="","",VLOOKUP(AN23,標準様式１シフト記号表!$C$6:$L$47,10,FALSE()))</f>
        <v/>
      </c>
      <c r="AO24" s="814" t="str">
        <f aca="false">IF(AO23="","",VLOOKUP(AO23,標準様式１シフト記号表!$C$6:$L$47,10,FALSE()))</f>
        <v/>
      </c>
      <c r="AP24" s="814" t="str">
        <f aca="false">IF(AP23="","",VLOOKUP(AP23,標準様式１シフト記号表!$C$6:$L$47,10,FALSE()))</f>
        <v/>
      </c>
      <c r="AQ24" s="815" t="str">
        <f aca="false">IF(AQ23="","",VLOOKUP(AQ23,標準様式１シフト記号表!$C$6:$L$47,10,FALSE()))</f>
        <v/>
      </c>
      <c r="AR24" s="813" t="str">
        <f aca="false">IF(AR23="","",VLOOKUP(AR23,標準様式１シフト記号表!$C$6:$L$47,10,FALSE()))</f>
        <v/>
      </c>
      <c r="AS24" s="814" t="str">
        <f aca="false">IF(AS23="","",VLOOKUP(AS23,標準様式１シフト記号表!$C$6:$L$47,10,FALSE()))</f>
        <v/>
      </c>
      <c r="AT24" s="814" t="str">
        <f aca="false">IF(AT23="","",VLOOKUP(AT23,標準様式１シフト記号表!$C$6:$L$47,10,FALSE()))</f>
        <v/>
      </c>
      <c r="AU24" s="814" t="str">
        <f aca="false">IF(AU23="","",VLOOKUP(AU23,標準様式１シフト記号表!$C$6:$L$47,10,FALSE()))</f>
        <v/>
      </c>
      <c r="AV24" s="814" t="str">
        <f aca="false">IF(AV23="","",VLOOKUP(AV23,標準様式１シフト記号表!$C$6:$L$47,10,FALSE()))</f>
        <v/>
      </c>
      <c r="AW24" s="814" t="str">
        <f aca="false">IF(AW23="","",VLOOKUP(AW23,標準様式１シフト記号表!$C$6:$L$47,10,FALSE()))</f>
        <v/>
      </c>
      <c r="AX24" s="815" t="str">
        <f aca="false">IF(AX23="","",VLOOKUP(AX23,標準様式１シフト記号表!$C$6:$L$47,10,FALSE()))</f>
        <v/>
      </c>
      <c r="AY24" s="813" t="str">
        <f aca="false">IF(AY23="","",VLOOKUP(AY23,標準様式１シフト記号表!$C$6:$L$47,10,FALSE()))</f>
        <v/>
      </c>
      <c r="AZ24" s="814" t="str">
        <f aca="false">IF(AZ23="","",VLOOKUP(AZ23,標準様式１シフト記号表!$C$6:$L$47,10,FALSE()))</f>
        <v/>
      </c>
      <c r="BA24" s="814" t="str">
        <f aca="false">IF(BA23="","",VLOOKUP(BA23,標準様式１シフト記号表!$C$6:$L$47,10,FALSE()))</f>
        <v/>
      </c>
      <c r="BB24" s="816" t="n">
        <f aca="false">IF($BE$3="４週",SUM(W24:AX24),IF($BE$3="暦月",SUM(W24:BA24),""))</f>
        <v>0</v>
      </c>
      <c r="BC24" s="816"/>
      <c r="BD24" s="817" t="n">
        <f aca="false">IF($BE$3="４週",BB24/4,IF($BE$3="暦月",(BB24/($BE$8/7)),""))</f>
        <v>0</v>
      </c>
      <c r="BE24" s="817"/>
      <c r="BF24" s="833"/>
      <c r="BG24" s="833"/>
      <c r="BH24" s="833"/>
      <c r="BI24" s="833"/>
      <c r="BJ24" s="833"/>
    </row>
    <row r="25" customFormat="false" ht="20.25" hidden="false" customHeight="true" outlineLevel="0" collapsed="false">
      <c r="B25" s="779" t="n">
        <f aca="false">B23+1</f>
        <v>6</v>
      </c>
      <c r="C25" s="818"/>
      <c r="D25" s="818"/>
      <c r="E25" s="808"/>
      <c r="F25" s="809"/>
      <c r="G25" s="808"/>
      <c r="H25" s="809"/>
      <c r="I25" s="821"/>
      <c r="J25" s="821"/>
      <c r="K25" s="822"/>
      <c r="L25" s="822"/>
      <c r="M25" s="822"/>
      <c r="N25" s="822"/>
      <c r="O25" s="823"/>
      <c r="P25" s="823"/>
      <c r="Q25" s="823"/>
      <c r="R25" s="823"/>
      <c r="S25" s="823"/>
      <c r="T25" s="837" t="s">
        <v>693</v>
      </c>
      <c r="V25" s="838"/>
      <c r="W25" s="827"/>
      <c r="X25" s="828"/>
      <c r="Y25" s="828"/>
      <c r="Z25" s="828"/>
      <c r="AA25" s="828"/>
      <c r="AB25" s="828"/>
      <c r="AC25" s="829"/>
      <c r="AD25" s="827"/>
      <c r="AE25" s="828"/>
      <c r="AF25" s="828"/>
      <c r="AG25" s="828"/>
      <c r="AH25" s="828"/>
      <c r="AI25" s="828"/>
      <c r="AJ25" s="829"/>
      <c r="AK25" s="827"/>
      <c r="AL25" s="828"/>
      <c r="AM25" s="828"/>
      <c r="AN25" s="828"/>
      <c r="AO25" s="828"/>
      <c r="AP25" s="828"/>
      <c r="AQ25" s="829"/>
      <c r="AR25" s="827"/>
      <c r="AS25" s="828"/>
      <c r="AT25" s="828"/>
      <c r="AU25" s="828"/>
      <c r="AV25" s="828"/>
      <c r="AW25" s="828"/>
      <c r="AX25" s="829"/>
      <c r="AY25" s="827"/>
      <c r="AZ25" s="828"/>
      <c r="BA25" s="830"/>
      <c r="BB25" s="831"/>
      <c r="BC25" s="831"/>
      <c r="BD25" s="832"/>
      <c r="BE25" s="832"/>
      <c r="BF25" s="833"/>
      <c r="BG25" s="833"/>
      <c r="BH25" s="833"/>
      <c r="BI25" s="833"/>
      <c r="BJ25" s="833"/>
    </row>
    <row r="26" customFormat="false" ht="20.25" hidden="false" customHeight="true" outlineLevel="0" collapsed="false">
      <c r="B26" s="779"/>
      <c r="C26" s="818"/>
      <c r="D26" s="818"/>
      <c r="E26" s="808"/>
      <c r="F26" s="809" t="n">
        <f aca="false">C25</f>
        <v>0</v>
      </c>
      <c r="G26" s="808"/>
      <c r="H26" s="809" t="n">
        <f aca="false">I25</f>
        <v>0</v>
      </c>
      <c r="I26" s="821"/>
      <c r="J26" s="821"/>
      <c r="K26" s="822"/>
      <c r="L26" s="822"/>
      <c r="M26" s="822"/>
      <c r="N26" s="822"/>
      <c r="O26" s="823"/>
      <c r="P26" s="823"/>
      <c r="Q26" s="823"/>
      <c r="R26" s="823"/>
      <c r="S26" s="823"/>
      <c r="T26" s="810" t="s">
        <v>694</v>
      </c>
      <c r="U26" s="811"/>
      <c r="V26" s="812"/>
      <c r="W26" s="813" t="str">
        <f aca="false">IF(W25="","",VLOOKUP(W25,標準様式１シフト記号表!$C$6:$L$47,10,FALSE()))</f>
        <v/>
      </c>
      <c r="X26" s="814" t="str">
        <f aca="false">IF(X25="","",VLOOKUP(X25,標準様式１シフト記号表!$C$6:$L$47,10,FALSE()))</f>
        <v/>
      </c>
      <c r="Y26" s="814" t="str">
        <f aca="false">IF(Y25="","",VLOOKUP(Y25,標準様式１シフト記号表!$C$6:$L$47,10,FALSE()))</f>
        <v/>
      </c>
      <c r="Z26" s="814" t="str">
        <f aca="false">IF(Z25="","",VLOOKUP(Z25,標準様式１シフト記号表!$C$6:$L$47,10,FALSE()))</f>
        <v/>
      </c>
      <c r="AA26" s="814" t="str">
        <f aca="false">IF(AA25="","",VLOOKUP(AA25,標準様式１シフト記号表!$C$6:$L$47,10,FALSE()))</f>
        <v/>
      </c>
      <c r="AB26" s="814" t="str">
        <f aca="false">IF(AB25="","",VLOOKUP(AB25,標準様式１シフト記号表!$C$6:$L$47,10,FALSE()))</f>
        <v/>
      </c>
      <c r="AC26" s="815" t="str">
        <f aca="false">IF(AC25="","",VLOOKUP(AC25,標準様式１シフト記号表!$C$6:$L$47,10,FALSE()))</f>
        <v/>
      </c>
      <c r="AD26" s="813" t="str">
        <f aca="false">IF(AD25="","",VLOOKUP(AD25,標準様式１シフト記号表!$C$6:$L$47,10,FALSE()))</f>
        <v/>
      </c>
      <c r="AE26" s="814" t="str">
        <f aca="false">IF(AE25="","",VLOOKUP(AE25,標準様式１シフト記号表!$C$6:$L$47,10,FALSE()))</f>
        <v/>
      </c>
      <c r="AF26" s="814" t="str">
        <f aca="false">IF(AF25="","",VLOOKUP(AF25,標準様式１シフト記号表!$C$6:$L$47,10,FALSE()))</f>
        <v/>
      </c>
      <c r="AG26" s="814" t="str">
        <f aca="false">IF(AG25="","",VLOOKUP(AG25,標準様式１シフト記号表!$C$6:$L$47,10,FALSE()))</f>
        <v/>
      </c>
      <c r="AH26" s="814" t="str">
        <f aca="false">IF(AH25="","",VLOOKUP(AH25,標準様式１シフト記号表!$C$6:$L$47,10,FALSE()))</f>
        <v/>
      </c>
      <c r="AI26" s="814" t="str">
        <f aca="false">IF(AI25="","",VLOOKUP(AI25,標準様式１シフト記号表!$C$6:$L$47,10,FALSE()))</f>
        <v/>
      </c>
      <c r="AJ26" s="815" t="str">
        <f aca="false">IF(AJ25="","",VLOOKUP(AJ25,標準様式１シフト記号表!$C$6:$L$47,10,FALSE()))</f>
        <v/>
      </c>
      <c r="AK26" s="813" t="str">
        <f aca="false">IF(AK25="","",VLOOKUP(AK25,標準様式１シフト記号表!$C$6:$L$47,10,FALSE()))</f>
        <v/>
      </c>
      <c r="AL26" s="814" t="str">
        <f aca="false">IF(AL25="","",VLOOKUP(AL25,標準様式１シフト記号表!$C$6:$L$47,10,FALSE()))</f>
        <v/>
      </c>
      <c r="AM26" s="814" t="str">
        <f aca="false">IF(AM25="","",VLOOKUP(AM25,標準様式１シフト記号表!$C$6:$L$47,10,FALSE()))</f>
        <v/>
      </c>
      <c r="AN26" s="814" t="str">
        <f aca="false">IF(AN25="","",VLOOKUP(AN25,標準様式１シフト記号表!$C$6:$L$47,10,FALSE()))</f>
        <v/>
      </c>
      <c r="AO26" s="814" t="str">
        <f aca="false">IF(AO25="","",VLOOKUP(AO25,標準様式１シフト記号表!$C$6:$L$47,10,FALSE()))</f>
        <v/>
      </c>
      <c r="AP26" s="814" t="str">
        <f aca="false">IF(AP25="","",VLOOKUP(AP25,標準様式１シフト記号表!$C$6:$L$47,10,FALSE()))</f>
        <v/>
      </c>
      <c r="AQ26" s="815" t="str">
        <f aca="false">IF(AQ25="","",VLOOKUP(AQ25,標準様式１シフト記号表!$C$6:$L$47,10,FALSE()))</f>
        <v/>
      </c>
      <c r="AR26" s="813" t="str">
        <f aca="false">IF(AR25="","",VLOOKUP(AR25,標準様式１シフト記号表!$C$6:$L$47,10,FALSE()))</f>
        <v/>
      </c>
      <c r="AS26" s="814" t="str">
        <f aca="false">IF(AS25="","",VLOOKUP(AS25,標準様式１シフト記号表!$C$6:$L$47,10,FALSE()))</f>
        <v/>
      </c>
      <c r="AT26" s="814" t="str">
        <f aca="false">IF(AT25="","",VLOOKUP(AT25,標準様式１シフト記号表!$C$6:$L$47,10,FALSE()))</f>
        <v/>
      </c>
      <c r="AU26" s="814" t="str">
        <f aca="false">IF(AU25="","",VLOOKUP(AU25,標準様式１シフト記号表!$C$6:$L$47,10,FALSE()))</f>
        <v/>
      </c>
      <c r="AV26" s="814" t="str">
        <f aca="false">IF(AV25="","",VLOOKUP(AV25,標準様式１シフト記号表!$C$6:$L$47,10,FALSE()))</f>
        <v/>
      </c>
      <c r="AW26" s="814" t="str">
        <f aca="false">IF(AW25="","",VLOOKUP(AW25,標準様式１シフト記号表!$C$6:$L$47,10,FALSE()))</f>
        <v/>
      </c>
      <c r="AX26" s="815" t="str">
        <f aca="false">IF(AX25="","",VLOOKUP(AX25,標準様式１シフト記号表!$C$6:$L$47,10,FALSE()))</f>
        <v/>
      </c>
      <c r="AY26" s="813" t="str">
        <f aca="false">IF(AY25="","",VLOOKUP(AY25,標準様式１シフト記号表!$C$6:$L$47,10,FALSE()))</f>
        <v/>
      </c>
      <c r="AZ26" s="814" t="str">
        <f aca="false">IF(AZ25="","",VLOOKUP(AZ25,標準様式１シフト記号表!$C$6:$L$47,10,FALSE()))</f>
        <v/>
      </c>
      <c r="BA26" s="814" t="str">
        <f aca="false">IF(BA25="","",VLOOKUP(BA25,標準様式１シフト記号表!$C$6:$L$47,10,FALSE()))</f>
        <v/>
      </c>
      <c r="BB26" s="816" t="n">
        <f aca="false">IF($BE$3="４週",SUM(W26:AX26),IF($BE$3="暦月",SUM(W26:BA26),""))</f>
        <v>0</v>
      </c>
      <c r="BC26" s="816"/>
      <c r="BD26" s="817" t="n">
        <f aca="false">IF($BE$3="４週",BB26/4,IF($BE$3="暦月",(BB26/($BE$8/7)),""))</f>
        <v>0</v>
      </c>
      <c r="BE26" s="817"/>
      <c r="BF26" s="833"/>
      <c r="BG26" s="833"/>
      <c r="BH26" s="833"/>
      <c r="BI26" s="833"/>
      <c r="BJ26" s="833"/>
    </row>
    <row r="27" customFormat="false" ht="20.25" hidden="false" customHeight="true" outlineLevel="0" collapsed="false">
      <c r="B27" s="779" t="n">
        <f aca="false">B25+1</f>
        <v>7</v>
      </c>
      <c r="C27" s="818"/>
      <c r="D27" s="818"/>
      <c r="E27" s="808"/>
      <c r="F27" s="809"/>
      <c r="G27" s="808"/>
      <c r="H27" s="809"/>
      <c r="I27" s="821"/>
      <c r="J27" s="821"/>
      <c r="K27" s="822"/>
      <c r="L27" s="822"/>
      <c r="M27" s="822"/>
      <c r="N27" s="822"/>
      <c r="O27" s="823"/>
      <c r="P27" s="823"/>
      <c r="Q27" s="823"/>
      <c r="R27" s="823"/>
      <c r="S27" s="823"/>
      <c r="T27" s="824" t="s">
        <v>693</v>
      </c>
      <c r="U27" s="825"/>
      <c r="V27" s="826"/>
      <c r="W27" s="827"/>
      <c r="X27" s="828"/>
      <c r="Y27" s="828"/>
      <c r="Z27" s="828"/>
      <c r="AA27" s="828"/>
      <c r="AB27" s="828"/>
      <c r="AC27" s="829"/>
      <c r="AD27" s="827"/>
      <c r="AE27" s="828"/>
      <c r="AF27" s="828"/>
      <c r="AG27" s="828"/>
      <c r="AH27" s="828"/>
      <c r="AI27" s="828"/>
      <c r="AJ27" s="829"/>
      <c r="AK27" s="827"/>
      <c r="AL27" s="828"/>
      <c r="AM27" s="828"/>
      <c r="AN27" s="828"/>
      <c r="AO27" s="828"/>
      <c r="AP27" s="828"/>
      <c r="AQ27" s="829"/>
      <c r="AR27" s="827"/>
      <c r="AS27" s="828"/>
      <c r="AT27" s="828"/>
      <c r="AU27" s="828"/>
      <c r="AV27" s="828"/>
      <c r="AW27" s="828"/>
      <c r="AX27" s="829"/>
      <c r="AY27" s="827"/>
      <c r="AZ27" s="828"/>
      <c r="BA27" s="830"/>
      <c r="BB27" s="831"/>
      <c r="BC27" s="831"/>
      <c r="BD27" s="832"/>
      <c r="BE27" s="832"/>
      <c r="BF27" s="833"/>
      <c r="BG27" s="833"/>
      <c r="BH27" s="833"/>
      <c r="BI27" s="833"/>
      <c r="BJ27" s="833"/>
    </row>
    <row r="28" customFormat="false" ht="20.25" hidden="false" customHeight="true" outlineLevel="0" collapsed="false">
      <c r="B28" s="779"/>
      <c r="C28" s="818"/>
      <c r="D28" s="818"/>
      <c r="E28" s="808"/>
      <c r="F28" s="809" t="n">
        <f aca="false">C27</f>
        <v>0</v>
      </c>
      <c r="G28" s="808"/>
      <c r="H28" s="809" t="n">
        <f aca="false">I27</f>
        <v>0</v>
      </c>
      <c r="I28" s="821"/>
      <c r="J28" s="821"/>
      <c r="K28" s="822"/>
      <c r="L28" s="822"/>
      <c r="M28" s="822"/>
      <c r="N28" s="822"/>
      <c r="O28" s="823"/>
      <c r="P28" s="823"/>
      <c r="Q28" s="823"/>
      <c r="R28" s="823"/>
      <c r="S28" s="823"/>
      <c r="T28" s="810" t="s">
        <v>694</v>
      </c>
      <c r="U28" s="811"/>
      <c r="V28" s="812"/>
      <c r="W28" s="813" t="str">
        <f aca="false">IF(W27="","",VLOOKUP(W27,標準様式１シフト記号表!$C$6:$L$47,10,FALSE()))</f>
        <v/>
      </c>
      <c r="X28" s="814" t="str">
        <f aca="false">IF(X27="","",VLOOKUP(X27,標準様式１シフト記号表!$C$6:$L$47,10,FALSE()))</f>
        <v/>
      </c>
      <c r="Y28" s="814" t="str">
        <f aca="false">IF(Y27="","",VLOOKUP(Y27,標準様式１シフト記号表!$C$6:$L$47,10,FALSE()))</f>
        <v/>
      </c>
      <c r="Z28" s="814" t="str">
        <f aca="false">IF(Z27="","",VLOOKUP(Z27,標準様式１シフト記号表!$C$6:$L$47,10,FALSE()))</f>
        <v/>
      </c>
      <c r="AA28" s="814" t="str">
        <f aca="false">IF(AA27="","",VLOOKUP(AA27,標準様式１シフト記号表!$C$6:$L$47,10,FALSE()))</f>
        <v/>
      </c>
      <c r="AB28" s="814" t="str">
        <f aca="false">IF(AB27="","",VLOOKUP(AB27,標準様式１シフト記号表!$C$6:$L$47,10,FALSE()))</f>
        <v/>
      </c>
      <c r="AC28" s="815" t="str">
        <f aca="false">IF(AC27="","",VLOOKUP(AC27,標準様式１シフト記号表!$C$6:$L$47,10,FALSE()))</f>
        <v/>
      </c>
      <c r="AD28" s="813" t="str">
        <f aca="false">IF(AD27="","",VLOOKUP(AD27,標準様式１シフト記号表!$C$6:$L$47,10,FALSE()))</f>
        <v/>
      </c>
      <c r="AE28" s="814" t="str">
        <f aca="false">IF(AE27="","",VLOOKUP(AE27,標準様式１シフト記号表!$C$6:$L$47,10,FALSE()))</f>
        <v/>
      </c>
      <c r="AF28" s="814" t="str">
        <f aca="false">IF(AF27="","",VLOOKUP(AF27,標準様式１シフト記号表!$C$6:$L$47,10,FALSE()))</f>
        <v/>
      </c>
      <c r="AG28" s="814" t="str">
        <f aca="false">IF(AG27="","",VLOOKUP(AG27,標準様式１シフト記号表!$C$6:$L$47,10,FALSE()))</f>
        <v/>
      </c>
      <c r="AH28" s="814" t="str">
        <f aca="false">IF(AH27="","",VLOOKUP(AH27,標準様式１シフト記号表!$C$6:$L$47,10,FALSE()))</f>
        <v/>
      </c>
      <c r="AI28" s="814" t="str">
        <f aca="false">IF(AI27="","",VLOOKUP(AI27,標準様式１シフト記号表!$C$6:$L$47,10,FALSE()))</f>
        <v/>
      </c>
      <c r="AJ28" s="815" t="str">
        <f aca="false">IF(AJ27="","",VLOOKUP(AJ27,標準様式１シフト記号表!$C$6:$L$47,10,FALSE()))</f>
        <v/>
      </c>
      <c r="AK28" s="813" t="str">
        <f aca="false">IF(AK27="","",VLOOKUP(AK27,標準様式１シフト記号表!$C$6:$L$47,10,FALSE()))</f>
        <v/>
      </c>
      <c r="AL28" s="814" t="str">
        <f aca="false">IF(AL27="","",VLOOKUP(AL27,標準様式１シフト記号表!$C$6:$L$47,10,FALSE()))</f>
        <v/>
      </c>
      <c r="AM28" s="814" t="str">
        <f aca="false">IF(AM27="","",VLOOKUP(AM27,標準様式１シフト記号表!$C$6:$L$47,10,FALSE()))</f>
        <v/>
      </c>
      <c r="AN28" s="814" t="str">
        <f aca="false">IF(AN27="","",VLOOKUP(AN27,標準様式１シフト記号表!$C$6:$L$47,10,FALSE()))</f>
        <v/>
      </c>
      <c r="AO28" s="814" t="str">
        <f aca="false">IF(AO27="","",VLOOKUP(AO27,標準様式１シフト記号表!$C$6:$L$47,10,FALSE()))</f>
        <v/>
      </c>
      <c r="AP28" s="814" t="str">
        <f aca="false">IF(AP27="","",VLOOKUP(AP27,標準様式１シフト記号表!$C$6:$L$47,10,FALSE()))</f>
        <v/>
      </c>
      <c r="AQ28" s="815" t="str">
        <f aca="false">IF(AQ27="","",VLOOKUP(AQ27,標準様式１シフト記号表!$C$6:$L$47,10,FALSE()))</f>
        <v/>
      </c>
      <c r="AR28" s="813" t="str">
        <f aca="false">IF(AR27="","",VLOOKUP(AR27,標準様式１シフト記号表!$C$6:$L$47,10,FALSE()))</f>
        <v/>
      </c>
      <c r="AS28" s="814" t="str">
        <f aca="false">IF(AS27="","",VLOOKUP(AS27,標準様式１シフト記号表!$C$6:$L$47,10,FALSE()))</f>
        <v/>
      </c>
      <c r="AT28" s="814" t="str">
        <f aca="false">IF(AT27="","",VLOOKUP(AT27,標準様式１シフト記号表!$C$6:$L$47,10,FALSE()))</f>
        <v/>
      </c>
      <c r="AU28" s="814" t="str">
        <f aca="false">IF(AU27="","",VLOOKUP(AU27,標準様式１シフト記号表!$C$6:$L$47,10,FALSE()))</f>
        <v/>
      </c>
      <c r="AV28" s="814" t="str">
        <f aca="false">IF(AV27="","",VLOOKUP(AV27,標準様式１シフト記号表!$C$6:$L$47,10,FALSE()))</f>
        <v/>
      </c>
      <c r="AW28" s="814" t="str">
        <f aca="false">IF(AW27="","",VLOOKUP(AW27,標準様式１シフト記号表!$C$6:$L$47,10,FALSE()))</f>
        <v/>
      </c>
      <c r="AX28" s="815" t="str">
        <f aca="false">IF(AX27="","",VLOOKUP(AX27,標準様式１シフト記号表!$C$6:$L$47,10,FALSE()))</f>
        <v/>
      </c>
      <c r="AY28" s="813" t="str">
        <f aca="false">IF(AY27="","",VLOOKUP(AY27,標準様式１シフト記号表!$C$6:$L$47,10,FALSE()))</f>
        <v/>
      </c>
      <c r="AZ28" s="814" t="str">
        <f aca="false">IF(AZ27="","",VLOOKUP(AZ27,標準様式１シフト記号表!$C$6:$L$47,10,FALSE()))</f>
        <v/>
      </c>
      <c r="BA28" s="814" t="str">
        <f aca="false">IF(BA27="","",VLOOKUP(BA27,標準様式１シフト記号表!$C$6:$L$47,10,FALSE()))</f>
        <v/>
      </c>
      <c r="BB28" s="816" t="n">
        <f aca="false">IF($BE$3="４週",SUM(W28:AX28),IF($BE$3="暦月",SUM(W28:BA28),""))</f>
        <v>0</v>
      </c>
      <c r="BC28" s="816"/>
      <c r="BD28" s="817" t="n">
        <f aca="false">IF($BE$3="４週",BB28/4,IF($BE$3="暦月",(BB28/($BE$8/7)),""))</f>
        <v>0</v>
      </c>
      <c r="BE28" s="817"/>
      <c r="BF28" s="833"/>
      <c r="BG28" s="833"/>
      <c r="BH28" s="833"/>
      <c r="BI28" s="833"/>
      <c r="BJ28" s="833"/>
    </row>
    <row r="29" customFormat="false" ht="20.25" hidden="false" customHeight="true" outlineLevel="0" collapsed="false">
      <c r="B29" s="779" t="n">
        <f aca="false">B27+1</f>
        <v>8</v>
      </c>
      <c r="C29" s="818"/>
      <c r="D29" s="818"/>
      <c r="E29" s="808"/>
      <c r="F29" s="809"/>
      <c r="G29" s="808"/>
      <c r="H29" s="809"/>
      <c r="I29" s="821"/>
      <c r="J29" s="821"/>
      <c r="K29" s="822"/>
      <c r="L29" s="822"/>
      <c r="M29" s="822"/>
      <c r="N29" s="822"/>
      <c r="O29" s="823"/>
      <c r="P29" s="823"/>
      <c r="Q29" s="823"/>
      <c r="R29" s="823"/>
      <c r="S29" s="823"/>
      <c r="T29" s="824" t="s">
        <v>693</v>
      </c>
      <c r="U29" s="825"/>
      <c r="V29" s="826"/>
      <c r="W29" s="827"/>
      <c r="X29" s="828"/>
      <c r="Y29" s="828"/>
      <c r="Z29" s="828"/>
      <c r="AA29" s="828"/>
      <c r="AB29" s="828"/>
      <c r="AC29" s="829"/>
      <c r="AD29" s="827"/>
      <c r="AE29" s="828"/>
      <c r="AF29" s="828"/>
      <c r="AG29" s="828"/>
      <c r="AH29" s="828"/>
      <c r="AI29" s="828"/>
      <c r="AJ29" s="829"/>
      <c r="AK29" s="827"/>
      <c r="AL29" s="828"/>
      <c r="AM29" s="828"/>
      <c r="AN29" s="828"/>
      <c r="AO29" s="828"/>
      <c r="AP29" s="828"/>
      <c r="AQ29" s="829"/>
      <c r="AR29" s="827"/>
      <c r="AS29" s="828"/>
      <c r="AT29" s="828"/>
      <c r="AU29" s="828"/>
      <c r="AV29" s="828"/>
      <c r="AW29" s="828"/>
      <c r="AX29" s="829"/>
      <c r="AY29" s="827"/>
      <c r="AZ29" s="828"/>
      <c r="BA29" s="830"/>
      <c r="BB29" s="831"/>
      <c r="BC29" s="831"/>
      <c r="BD29" s="832"/>
      <c r="BE29" s="832"/>
      <c r="BF29" s="833"/>
      <c r="BG29" s="833"/>
      <c r="BH29" s="833"/>
      <c r="BI29" s="833"/>
      <c r="BJ29" s="833"/>
    </row>
    <row r="30" customFormat="false" ht="20.25" hidden="false" customHeight="true" outlineLevel="0" collapsed="false">
      <c r="B30" s="779"/>
      <c r="C30" s="818"/>
      <c r="D30" s="818"/>
      <c r="E30" s="808"/>
      <c r="F30" s="809" t="n">
        <f aca="false">C29</f>
        <v>0</v>
      </c>
      <c r="G30" s="808"/>
      <c r="H30" s="809" t="n">
        <f aca="false">I29</f>
        <v>0</v>
      </c>
      <c r="I30" s="821"/>
      <c r="J30" s="821"/>
      <c r="K30" s="822"/>
      <c r="L30" s="822"/>
      <c r="M30" s="822"/>
      <c r="N30" s="822"/>
      <c r="O30" s="823"/>
      <c r="P30" s="823"/>
      <c r="Q30" s="823"/>
      <c r="R30" s="823"/>
      <c r="S30" s="823"/>
      <c r="T30" s="810" t="s">
        <v>694</v>
      </c>
      <c r="U30" s="811"/>
      <c r="V30" s="812"/>
      <c r="W30" s="813" t="str">
        <f aca="false">IF(W29="","",VLOOKUP(W29,標準様式１シフト記号表!$C$6:$L$47,10,FALSE()))</f>
        <v/>
      </c>
      <c r="X30" s="814" t="str">
        <f aca="false">IF(X29="","",VLOOKUP(X29,標準様式１シフト記号表!$C$6:$L$47,10,FALSE()))</f>
        <v/>
      </c>
      <c r="Y30" s="814" t="str">
        <f aca="false">IF(Y29="","",VLOOKUP(Y29,標準様式１シフト記号表!$C$6:$L$47,10,FALSE()))</f>
        <v/>
      </c>
      <c r="Z30" s="814" t="str">
        <f aca="false">IF(Z29="","",VLOOKUP(Z29,標準様式１シフト記号表!$C$6:$L$47,10,FALSE()))</f>
        <v/>
      </c>
      <c r="AA30" s="814" t="str">
        <f aca="false">IF(AA29="","",VLOOKUP(AA29,標準様式１シフト記号表!$C$6:$L$47,10,FALSE()))</f>
        <v/>
      </c>
      <c r="AB30" s="814" t="str">
        <f aca="false">IF(AB29="","",VLOOKUP(AB29,標準様式１シフト記号表!$C$6:$L$47,10,FALSE()))</f>
        <v/>
      </c>
      <c r="AC30" s="815" t="str">
        <f aca="false">IF(AC29="","",VLOOKUP(AC29,標準様式１シフト記号表!$C$6:$L$47,10,FALSE()))</f>
        <v/>
      </c>
      <c r="AD30" s="813" t="str">
        <f aca="false">IF(AD29="","",VLOOKUP(AD29,標準様式１シフト記号表!$C$6:$L$47,10,FALSE()))</f>
        <v/>
      </c>
      <c r="AE30" s="814" t="str">
        <f aca="false">IF(AE29="","",VLOOKUP(AE29,標準様式１シフト記号表!$C$6:$L$47,10,FALSE()))</f>
        <v/>
      </c>
      <c r="AF30" s="814" t="str">
        <f aca="false">IF(AF29="","",VLOOKUP(AF29,標準様式１シフト記号表!$C$6:$L$47,10,FALSE()))</f>
        <v/>
      </c>
      <c r="AG30" s="814" t="str">
        <f aca="false">IF(AG29="","",VLOOKUP(AG29,標準様式１シフト記号表!$C$6:$L$47,10,FALSE()))</f>
        <v/>
      </c>
      <c r="AH30" s="814" t="str">
        <f aca="false">IF(AH29="","",VLOOKUP(AH29,標準様式１シフト記号表!$C$6:$L$47,10,FALSE()))</f>
        <v/>
      </c>
      <c r="AI30" s="814" t="str">
        <f aca="false">IF(AI29="","",VLOOKUP(AI29,標準様式１シフト記号表!$C$6:$L$47,10,FALSE()))</f>
        <v/>
      </c>
      <c r="AJ30" s="815" t="str">
        <f aca="false">IF(AJ29="","",VLOOKUP(AJ29,標準様式１シフト記号表!$C$6:$L$47,10,FALSE()))</f>
        <v/>
      </c>
      <c r="AK30" s="813" t="str">
        <f aca="false">IF(AK29="","",VLOOKUP(AK29,標準様式１シフト記号表!$C$6:$L$47,10,FALSE()))</f>
        <v/>
      </c>
      <c r="AL30" s="814" t="str">
        <f aca="false">IF(AL29="","",VLOOKUP(AL29,標準様式１シフト記号表!$C$6:$L$47,10,FALSE()))</f>
        <v/>
      </c>
      <c r="AM30" s="814" t="str">
        <f aca="false">IF(AM29="","",VLOOKUP(AM29,標準様式１シフト記号表!$C$6:$L$47,10,FALSE()))</f>
        <v/>
      </c>
      <c r="AN30" s="814" t="str">
        <f aca="false">IF(AN29="","",VLOOKUP(AN29,標準様式１シフト記号表!$C$6:$L$47,10,FALSE()))</f>
        <v/>
      </c>
      <c r="AO30" s="814" t="str">
        <f aca="false">IF(AO29="","",VLOOKUP(AO29,標準様式１シフト記号表!$C$6:$L$47,10,FALSE()))</f>
        <v/>
      </c>
      <c r="AP30" s="814" t="str">
        <f aca="false">IF(AP29="","",VLOOKUP(AP29,標準様式１シフト記号表!$C$6:$L$47,10,FALSE()))</f>
        <v/>
      </c>
      <c r="AQ30" s="815" t="str">
        <f aca="false">IF(AQ29="","",VLOOKUP(AQ29,標準様式１シフト記号表!$C$6:$L$47,10,FALSE()))</f>
        <v/>
      </c>
      <c r="AR30" s="813" t="str">
        <f aca="false">IF(AR29="","",VLOOKUP(AR29,標準様式１シフト記号表!$C$6:$L$47,10,FALSE()))</f>
        <v/>
      </c>
      <c r="AS30" s="814" t="str">
        <f aca="false">IF(AS29="","",VLOOKUP(AS29,標準様式１シフト記号表!$C$6:$L$47,10,FALSE()))</f>
        <v/>
      </c>
      <c r="AT30" s="814" t="str">
        <f aca="false">IF(AT29="","",VLOOKUP(AT29,標準様式１シフト記号表!$C$6:$L$47,10,FALSE()))</f>
        <v/>
      </c>
      <c r="AU30" s="814" t="str">
        <f aca="false">IF(AU29="","",VLOOKUP(AU29,標準様式１シフト記号表!$C$6:$L$47,10,FALSE()))</f>
        <v/>
      </c>
      <c r="AV30" s="814" t="str">
        <f aca="false">IF(AV29="","",VLOOKUP(AV29,標準様式１シフト記号表!$C$6:$L$47,10,FALSE()))</f>
        <v/>
      </c>
      <c r="AW30" s="814" t="str">
        <f aca="false">IF(AW29="","",VLOOKUP(AW29,標準様式１シフト記号表!$C$6:$L$47,10,FALSE()))</f>
        <v/>
      </c>
      <c r="AX30" s="815" t="str">
        <f aca="false">IF(AX29="","",VLOOKUP(AX29,標準様式１シフト記号表!$C$6:$L$47,10,FALSE()))</f>
        <v/>
      </c>
      <c r="AY30" s="813" t="str">
        <f aca="false">IF(AY29="","",VLOOKUP(AY29,標準様式１シフト記号表!$C$6:$L$47,10,FALSE()))</f>
        <v/>
      </c>
      <c r="AZ30" s="814" t="str">
        <f aca="false">IF(AZ29="","",VLOOKUP(AZ29,標準様式１シフト記号表!$C$6:$L$47,10,FALSE()))</f>
        <v/>
      </c>
      <c r="BA30" s="814" t="str">
        <f aca="false">IF(BA29="","",VLOOKUP(BA29,標準様式１シフト記号表!$C$6:$L$47,10,FALSE()))</f>
        <v/>
      </c>
      <c r="BB30" s="816" t="n">
        <f aca="false">IF($BE$3="４週",SUM(W30:AX30),IF($BE$3="暦月",SUM(W30:BA30),""))</f>
        <v>0</v>
      </c>
      <c r="BC30" s="816"/>
      <c r="BD30" s="817" t="n">
        <f aca="false">IF($BE$3="４週",BB30/4,IF($BE$3="暦月",(BB30/($BE$8/7)),""))</f>
        <v>0</v>
      </c>
      <c r="BE30" s="817"/>
      <c r="BF30" s="833"/>
      <c r="BG30" s="833"/>
      <c r="BH30" s="833"/>
      <c r="BI30" s="833"/>
      <c r="BJ30" s="833"/>
    </row>
    <row r="31" customFormat="false" ht="20.25" hidden="false" customHeight="true" outlineLevel="0" collapsed="false">
      <c r="B31" s="779" t="n">
        <f aca="false">B29+1</f>
        <v>9</v>
      </c>
      <c r="C31" s="818"/>
      <c r="D31" s="818"/>
      <c r="E31" s="808"/>
      <c r="F31" s="809"/>
      <c r="G31" s="808"/>
      <c r="H31" s="809"/>
      <c r="I31" s="821"/>
      <c r="J31" s="821"/>
      <c r="K31" s="822"/>
      <c r="L31" s="822"/>
      <c r="M31" s="822"/>
      <c r="N31" s="822"/>
      <c r="O31" s="823"/>
      <c r="P31" s="823"/>
      <c r="Q31" s="823"/>
      <c r="R31" s="823"/>
      <c r="S31" s="823"/>
      <c r="T31" s="824" t="s">
        <v>693</v>
      </c>
      <c r="U31" s="825"/>
      <c r="V31" s="826"/>
      <c r="W31" s="827"/>
      <c r="X31" s="828"/>
      <c r="Y31" s="828"/>
      <c r="Z31" s="828"/>
      <c r="AA31" s="828"/>
      <c r="AB31" s="828"/>
      <c r="AC31" s="829"/>
      <c r="AD31" s="827"/>
      <c r="AE31" s="828"/>
      <c r="AF31" s="828"/>
      <c r="AG31" s="828"/>
      <c r="AH31" s="828"/>
      <c r="AI31" s="828"/>
      <c r="AJ31" s="829"/>
      <c r="AK31" s="827"/>
      <c r="AL31" s="828"/>
      <c r="AM31" s="828"/>
      <c r="AN31" s="828"/>
      <c r="AO31" s="828"/>
      <c r="AP31" s="828"/>
      <c r="AQ31" s="829"/>
      <c r="AR31" s="827"/>
      <c r="AS31" s="828"/>
      <c r="AT31" s="828"/>
      <c r="AU31" s="828"/>
      <c r="AV31" s="828"/>
      <c r="AW31" s="828"/>
      <c r="AX31" s="829"/>
      <c r="AY31" s="827"/>
      <c r="AZ31" s="828"/>
      <c r="BA31" s="830"/>
      <c r="BB31" s="831"/>
      <c r="BC31" s="831"/>
      <c r="BD31" s="832"/>
      <c r="BE31" s="832"/>
      <c r="BF31" s="833"/>
      <c r="BG31" s="833"/>
      <c r="BH31" s="833"/>
      <c r="BI31" s="833"/>
      <c r="BJ31" s="833"/>
    </row>
    <row r="32" customFormat="false" ht="20.25" hidden="false" customHeight="true" outlineLevel="0" collapsed="false">
      <c r="B32" s="779"/>
      <c r="C32" s="818"/>
      <c r="D32" s="818"/>
      <c r="E32" s="808"/>
      <c r="F32" s="809" t="n">
        <f aca="false">C31</f>
        <v>0</v>
      </c>
      <c r="G32" s="808"/>
      <c r="H32" s="809" t="n">
        <f aca="false">I31</f>
        <v>0</v>
      </c>
      <c r="I32" s="821"/>
      <c r="J32" s="821"/>
      <c r="K32" s="822"/>
      <c r="L32" s="822"/>
      <c r="M32" s="822"/>
      <c r="N32" s="822"/>
      <c r="O32" s="823"/>
      <c r="P32" s="823"/>
      <c r="Q32" s="823"/>
      <c r="R32" s="823"/>
      <c r="S32" s="823"/>
      <c r="T32" s="834" t="s">
        <v>694</v>
      </c>
      <c r="U32" s="835"/>
      <c r="V32" s="836"/>
      <c r="W32" s="813" t="str">
        <f aca="false">IF(W31="","",VLOOKUP(W31,標準様式１シフト記号表!$C$6:$L$47,10,FALSE()))</f>
        <v/>
      </c>
      <c r="X32" s="814" t="str">
        <f aca="false">IF(X31="","",VLOOKUP(X31,標準様式１シフト記号表!$C$6:$L$47,10,FALSE()))</f>
        <v/>
      </c>
      <c r="Y32" s="814" t="str">
        <f aca="false">IF(Y31="","",VLOOKUP(Y31,標準様式１シフト記号表!$C$6:$L$47,10,FALSE()))</f>
        <v/>
      </c>
      <c r="Z32" s="814" t="str">
        <f aca="false">IF(Z31="","",VLOOKUP(Z31,標準様式１シフト記号表!$C$6:$L$47,10,FALSE()))</f>
        <v/>
      </c>
      <c r="AA32" s="814" t="str">
        <f aca="false">IF(AA31="","",VLOOKUP(AA31,標準様式１シフト記号表!$C$6:$L$47,10,FALSE()))</f>
        <v/>
      </c>
      <c r="AB32" s="814" t="str">
        <f aca="false">IF(AB31="","",VLOOKUP(AB31,標準様式１シフト記号表!$C$6:$L$47,10,FALSE()))</f>
        <v/>
      </c>
      <c r="AC32" s="815" t="str">
        <f aca="false">IF(AC31="","",VLOOKUP(AC31,標準様式１シフト記号表!$C$6:$L$47,10,FALSE()))</f>
        <v/>
      </c>
      <c r="AD32" s="813" t="str">
        <f aca="false">IF(AD31="","",VLOOKUP(AD31,標準様式１シフト記号表!$C$6:$L$47,10,FALSE()))</f>
        <v/>
      </c>
      <c r="AE32" s="814" t="str">
        <f aca="false">IF(AE31="","",VLOOKUP(AE31,標準様式１シフト記号表!$C$6:$L$47,10,FALSE()))</f>
        <v/>
      </c>
      <c r="AF32" s="814" t="str">
        <f aca="false">IF(AF31="","",VLOOKUP(AF31,標準様式１シフト記号表!$C$6:$L$47,10,FALSE()))</f>
        <v/>
      </c>
      <c r="AG32" s="814" t="str">
        <f aca="false">IF(AG31="","",VLOOKUP(AG31,標準様式１シフト記号表!$C$6:$L$47,10,FALSE()))</f>
        <v/>
      </c>
      <c r="AH32" s="814" t="str">
        <f aca="false">IF(AH31="","",VLOOKUP(AH31,標準様式１シフト記号表!$C$6:$L$47,10,FALSE()))</f>
        <v/>
      </c>
      <c r="AI32" s="814" t="str">
        <f aca="false">IF(AI31="","",VLOOKUP(AI31,標準様式１シフト記号表!$C$6:$L$47,10,FALSE()))</f>
        <v/>
      </c>
      <c r="AJ32" s="815" t="str">
        <f aca="false">IF(AJ31="","",VLOOKUP(AJ31,標準様式１シフト記号表!$C$6:$L$47,10,FALSE()))</f>
        <v/>
      </c>
      <c r="AK32" s="813" t="str">
        <f aca="false">IF(AK31="","",VLOOKUP(AK31,標準様式１シフト記号表!$C$6:$L$47,10,FALSE()))</f>
        <v/>
      </c>
      <c r="AL32" s="814" t="str">
        <f aca="false">IF(AL31="","",VLOOKUP(AL31,標準様式１シフト記号表!$C$6:$L$47,10,FALSE()))</f>
        <v/>
      </c>
      <c r="AM32" s="814" t="str">
        <f aca="false">IF(AM31="","",VLOOKUP(AM31,標準様式１シフト記号表!$C$6:$L$47,10,FALSE()))</f>
        <v/>
      </c>
      <c r="AN32" s="814" t="str">
        <f aca="false">IF(AN31="","",VLOOKUP(AN31,標準様式１シフト記号表!$C$6:$L$47,10,FALSE()))</f>
        <v/>
      </c>
      <c r="AO32" s="814" t="str">
        <f aca="false">IF(AO31="","",VLOOKUP(AO31,標準様式１シフト記号表!$C$6:$L$47,10,FALSE()))</f>
        <v/>
      </c>
      <c r="AP32" s="814" t="str">
        <f aca="false">IF(AP31="","",VLOOKUP(AP31,標準様式１シフト記号表!$C$6:$L$47,10,FALSE()))</f>
        <v/>
      </c>
      <c r="AQ32" s="815" t="str">
        <f aca="false">IF(AQ31="","",VLOOKUP(AQ31,標準様式１シフト記号表!$C$6:$L$47,10,FALSE()))</f>
        <v/>
      </c>
      <c r="AR32" s="813" t="str">
        <f aca="false">IF(AR31="","",VLOOKUP(AR31,標準様式１シフト記号表!$C$6:$L$47,10,FALSE()))</f>
        <v/>
      </c>
      <c r="AS32" s="814" t="str">
        <f aca="false">IF(AS31="","",VLOOKUP(AS31,標準様式１シフト記号表!$C$6:$L$47,10,FALSE()))</f>
        <v/>
      </c>
      <c r="AT32" s="814" t="str">
        <f aca="false">IF(AT31="","",VLOOKUP(AT31,標準様式１シフト記号表!$C$6:$L$47,10,FALSE()))</f>
        <v/>
      </c>
      <c r="AU32" s="814" t="str">
        <f aca="false">IF(AU31="","",VLOOKUP(AU31,標準様式１シフト記号表!$C$6:$L$47,10,FALSE()))</f>
        <v/>
      </c>
      <c r="AV32" s="814" t="str">
        <f aca="false">IF(AV31="","",VLOOKUP(AV31,標準様式１シフト記号表!$C$6:$L$47,10,FALSE()))</f>
        <v/>
      </c>
      <c r="AW32" s="814" t="str">
        <f aca="false">IF(AW31="","",VLOOKUP(AW31,標準様式１シフト記号表!$C$6:$L$47,10,FALSE()))</f>
        <v/>
      </c>
      <c r="AX32" s="815" t="str">
        <f aca="false">IF(AX31="","",VLOOKUP(AX31,標準様式１シフト記号表!$C$6:$L$47,10,FALSE()))</f>
        <v/>
      </c>
      <c r="AY32" s="813" t="str">
        <f aca="false">IF(AY31="","",VLOOKUP(AY31,標準様式１シフト記号表!$C$6:$L$47,10,FALSE()))</f>
        <v/>
      </c>
      <c r="AZ32" s="814" t="str">
        <f aca="false">IF(AZ31="","",VLOOKUP(AZ31,標準様式１シフト記号表!$C$6:$L$47,10,FALSE()))</f>
        <v/>
      </c>
      <c r="BA32" s="814" t="str">
        <f aca="false">IF(BA31="","",VLOOKUP(BA31,標準様式１シフト記号表!$C$6:$L$47,10,FALSE()))</f>
        <v/>
      </c>
      <c r="BB32" s="816" t="n">
        <f aca="false">IF($BE$3="４週",SUM(W32:AX32),IF($BE$3="暦月",SUM(W32:BA32),""))</f>
        <v>0</v>
      </c>
      <c r="BC32" s="816"/>
      <c r="BD32" s="817" t="n">
        <f aca="false">IF($BE$3="４週",BB32/4,IF($BE$3="暦月",(BB32/($BE$8/7)),""))</f>
        <v>0</v>
      </c>
      <c r="BE32" s="817"/>
      <c r="BF32" s="833"/>
      <c r="BG32" s="833"/>
      <c r="BH32" s="833"/>
      <c r="BI32" s="833"/>
      <c r="BJ32" s="833"/>
    </row>
    <row r="33" customFormat="false" ht="20.25" hidden="false" customHeight="true" outlineLevel="0" collapsed="false">
      <c r="B33" s="779" t="n">
        <f aca="false">B31+1</f>
        <v>10</v>
      </c>
      <c r="C33" s="818"/>
      <c r="D33" s="818"/>
      <c r="E33" s="808"/>
      <c r="F33" s="809"/>
      <c r="G33" s="808"/>
      <c r="H33" s="809"/>
      <c r="I33" s="821"/>
      <c r="J33" s="821"/>
      <c r="K33" s="822"/>
      <c r="L33" s="822"/>
      <c r="M33" s="822"/>
      <c r="N33" s="822"/>
      <c r="O33" s="823"/>
      <c r="P33" s="823"/>
      <c r="Q33" s="823"/>
      <c r="R33" s="823"/>
      <c r="S33" s="823"/>
      <c r="T33" s="837" t="s">
        <v>693</v>
      </c>
      <c r="V33" s="838"/>
      <c r="W33" s="827"/>
      <c r="X33" s="828"/>
      <c r="Y33" s="828"/>
      <c r="Z33" s="828"/>
      <c r="AA33" s="828"/>
      <c r="AB33" s="828"/>
      <c r="AC33" s="829"/>
      <c r="AD33" s="827"/>
      <c r="AE33" s="828"/>
      <c r="AF33" s="828"/>
      <c r="AG33" s="828"/>
      <c r="AH33" s="828"/>
      <c r="AI33" s="828"/>
      <c r="AJ33" s="829"/>
      <c r="AK33" s="827"/>
      <c r="AL33" s="828"/>
      <c r="AM33" s="828"/>
      <c r="AN33" s="828"/>
      <c r="AO33" s="828"/>
      <c r="AP33" s="828"/>
      <c r="AQ33" s="829"/>
      <c r="AR33" s="827"/>
      <c r="AS33" s="828"/>
      <c r="AT33" s="828"/>
      <c r="AU33" s="828"/>
      <c r="AV33" s="828"/>
      <c r="AW33" s="828"/>
      <c r="AX33" s="829"/>
      <c r="AY33" s="827"/>
      <c r="AZ33" s="828"/>
      <c r="BA33" s="830"/>
      <c r="BB33" s="831"/>
      <c r="BC33" s="831"/>
      <c r="BD33" s="832"/>
      <c r="BE33" s="832"/>
      <c r="BF33" s="833"/>
      <c r="BG33" s="833"/>
      <c r="BH33" s="833"/>
      <c r="BI33" s="833"/>
      <c r="BJ33" s="833"/>
    </row>
    <row r="34" customFormat="false" ht="20.25" hidden="false" customHeight="true" outlineLevel="0" collapsed="false">
      <c r="B34" s="779"/>
      <c r="C34" s="818"/>
      <c r="D34" s="818"/>
      <c r="E34" s="808"/>
      <c r="F34" s="809" t="n">
        <f aca="false">C33</f>
        <v>0</v>
      </c>
      <c r="G34" s="808"/>
      <c r="H34" s="809" t="n">
        <f aca="false">I33</f>
        <v>0</v>
      </c>
      <c r="I34" s="821"/>
      <c r="J34" s="821"/>
      <c r="K34" s="822"/>
      <c r="L34" s="822"/>
      <c r="M34" s="822"/>
      <c r="N34" s="822"/>
      <c r="O34" s="823"/>
      <c r="P34" s="823"/>
      <c r="Q34" s="823"/>
      <c r="R34" s="823"/>
      <c r="S34" s="823"/>
      <c r="T34" s="834" t="s">
        <v>694</v>
      </c>
      <c r="U34" s="835"/>
      <c r="V34" s="836"/>
      <c r="W34" s="813" t="str">
        <f aca="false">IF(W33="","",VLOOKUP(W33,標準様式１シフト記号表!$C$6:$L$47,10,FALSE()))</f>
        <v/>
      </c>
      <c r="X34" s="814" t="str">
        <f aca="false">IF(X33="","",VLOOKUP(X33,標準様式１シフト記号表!$C$6:$L$47,10,FALSE()))</f>
        <v/>
      </c>
      <c r="Y34" s="814" t="str">
        <f aca="false">IF(Y33="","",VLOOKUP(Y33,標準様式１シフト記号表!$C$6:$L$47,10,FALSE()))</f>
        <v/>
      </c>
      <c r="Z34" s="814" t="str">
        <f aca="false">IF(Z33="","",VLOOKUP(Z33,標準様式１シフト記号表!$C$6:$L$47,10,FALSE()))</f>
        <v/>
      </c>
      <c r="AA34" s="814" t="str">
        <f aca="false">IF(AA33="","",VLOOKUP(AA33,標準様式１シフト記号表!$C$6:$L$47,10,FALSE()))</f>
        <v/>
      </c>
      <c r="AB34" s="814" t="str">
        <f aca="false">IF(AB33="","",VLOOKUP(AB33,標準様式１シフト記号表!$C$6:$L$47,10,FALSE()))</f>
        <v/>
      </c>
      <c r="AC34" s="815" t="str">
        <f aca="false">IF(AC33="","",VLOOKUP(AC33,標準様式１シフト記号表!$C$6:$L$47,10,FALSE()))</f>
        <v/>
      </c>
      <c r="AD34" s="813" t="str">
        <f aca="false">IF(AD33="","",VLOOKUP(AD33,標準様式１シフト記号表!$C$6:$L$47,10,FALSE()))</f>
        <v/>
      </c>
      <c r="AE34" s="814" t="str">
        <f aca="false">IF(AE33="","",VLOOKUP(AE33,標準様式１シフト記号表!$C$6:$L$47,10,FALSE()))</f>
        <v/>
      </c>
      <c r="AF34" s="814" t="str">
        <f aca="false">IF(AF33="","",VLOOKUP(AF33,標準様式１シフト記号表!$C$6:$L$47,10,FALSE()))</f>
        <v/>
      </c>
      <c r="AG34" s="814" t="str">
        <f aca="false">IF(AG33="","",VLOOKUP(AG33,標準様式１シフト記号表!$C$6:$L$47,10,FALSE()))</f>
        <v/>
      </c>
      <c r="AH34" s="814" t="str">
        <f aca="false">IF(AH33="","",VLOOKUP(AH33,標準様式１シフト記号表!$C$6:$L$47,10,FALSE()))</f>
        <v/>
      </c>
      <c r="AI34" s="814" t="str">
        <f aca="false">IF(AI33="","",VLOOKUP(AI33,標準様式１シフト記号表!$C$6:$L$47,10,FALSE()))</f>
        <v/>
      </c>
      <c r="AJ34" s="815" t="str">
        <f aca="false">IF(AJ33="","",VLOOKUP(AJ33,標準様式１シフト記号表!$C$6:$L$47,10,FALSE()))</f>
        <v/>
      </c>
      <c r="AK34" s="813" t="str">
        <f aca="false">IF(AK33="","",VLOOKUP(AK33,標準様式１シフト記号表!$C$6:$L$47,10,FALSE()))</f>
        <v/>
      </c>
      <c r="AL34" s="814" t="str">
        <f aca="false">IF(AL33="","",VLOOKUP(AL33,標準様式１シフト記号表!$C$6:$L$47,10,FALSE()))</f>
        <v/>
      </c>
      <c r="AM34" s="814" t="str">
        <f aca="false">IF(AM33="","",VLOOKUP(AM33,標準様式１シフト記号表!$C$6:$L$47,10,FALSE()))</f>
        <v/>
      </c>
      <c r="AN34" s="814" t="str">
        <f aca="false">IF(AN33="","",VLOOKUP(AN33,標準様式１シフト記号表!$C$6:$L$47,10,FALSE()))</f>
        <v/>
      </c>
      <c r="AO34" s="814" t="str">
        <f aca="false">IF(AO33="","",VLOOKUP(AO33,標準様式１シフト記号表!$C$6:$L$47,10,FALSE()))</f>
        <v/>
      </c>
      <c r="AP34" s="814" t="str">
        <f aca="false">IF(AP33="","",VLOOKUP(AP33,標準様式１シフト記号表!$C$6:$L$47,10,FALSE()))</f>
        <v/>
      </c>
      <c r="AQ34" s="815" t="str">
        <f aca="false">IF(AQ33="","",VLOOKUP(AQ33,標準様式１シフト記号表!$C$6:$L$47,10,FALSE()))</f>
        <v/>
      </c>
      <c r="AR34" s="813" t="str">
        <f aca="false">IF(AR33="","",VLOOKUP(AR33,標準様式１シフト記号表!$C$6:$L$47,10,FALSE()))</f>
        <v/>
      </c>
      <c r="AS34" s="814" t="str">
        <f aca="false">IF(AS33="","",VLOOKUP(AS33,標準様式１シフト記号表!$C$6:$L$47,10,FALSE()))</f>
        <v/>
      </c>
      <c r="AT34" s="814" t="str">
        <f aca="false">IF(AT33="","",VLOOKUP(AT33,標準様式１シフト記号表!$C$6:$L$47,10,FALSE()))</f>
        <v/>
      </c>
      <c r="AU34" s="814" t="str">
        <f aca="false">IF(AU33="","",VLOOKUP(AU33,標準様式１シフト記号表!$C$6:$L$47,10,FALSE()))</f>
        <v/>
      </c>
      <c r="AV34" s="814" t="str">
        <f aca="false">IF(AV33="","",VLOOKUP(AV33,標準様式１シフト記号表!$C$6:$L$47,10,FALSE()))</f>
        <v/>
      </c>
      <c r="AW34" s="814" t="str">
        <f aca="false">IF(AW33="","",VLOOKUP(AW33,標準様式１シフト記号表!$C$6:$L$47,10,FALSE()))</f>
        <v/>
      </c>
      <c r="AX34" s="815" t="str">
        <f aca="false">IF(AX33="","",VLOOKUP(AX33,標準様式１シフト記号表!$C$6:$L$47,10,FALSE()))</f>
        <v/>
      </c>
      <c r="AY34" s="813" t="str">
        <f aca="false">IF(AY33="","",VLOOKUP(AY33,標準様式１シフト記号表!$C$6:$L$47,10,FALSE()))</f>
        <v/>
      </c>
      <c r="AZ34" s="814" t="str">
        <f aca="false">IF(AZ33="","",VLOOKUP(AZ33,標準様式１シフト記号表!$C$6:$L$47,10,FALSE()))</f>
        <v/>
      </c>
      <c r="BA34" s="814" t="str">
        <f aca="false">IF(BA33="","",VLOOKUP(BA33,標準様式１シフト記号表!$C$6:$L$47,10,FALSE()))</f>
        <v/>
      </c>
      <c r="BB34" s="816" t="n">
        <f aca="false">IF($BE$3="４週",SUM(W34:AX34),IF($BE$3="暦月",SUM(W34:BA34),""))</f>
        <v>0</v>
      </c>
      <c r="BC34" s="816"/>
      <c r="BD34" s="817" t="n">
        <f aca="false">IF($BE$3="４週",BB34/4,IF($BE$3="暦月",(BB34/($BE$8/7)),""))</f>
        <v>0</v>
      </c>
      <c r="BE34" s="817"/>
      <c r="BF34" s="833"/>
      <c r="BG34" s="833"/>
      <c r="BH34" s="833"/>
      <c r="BI34" s="833"/>
      <c r="BJ34" s="833"/>
    </row>
    <row r="35" customFormat="false" ht="20.25" hidden="false" customHeight="true" outlineLevel="0" collapsed="false">
      <c r="B35" s="779" t="n">
        <f aca="false">B33+1</f>
        <v>11</v>
      </c>
      <c r="C35" s="818"/>
      <c r="D35" s="818"/>
      <c r="E35" s="808"/>
      <c r="F35" s="809"/>
      <c r="G35" s="808"/>
      <c r="H35" s="809"/>
      <c r="I35" s="821"/>
      <c r="J35" s="821"/>
      <c r="K35" s="822"/>
      <c r="L35" s="822"/>
      <c r="M35" s="822"/>
      <c r="N35" s="822"/>
      <c r="O35" s="823"/>
      <c r="P35" s="823"/>
      <c r="Q35" s="823"/>
      <c r="R35" s="823"/>
      <c r="S35" s="823"/>
      <c r="T35" s="837" t="s">
        <v>693</v>
      </c>
      <c r="V35" s="838"/>
      <c r="W35" s="827"/>
      <c r="X35" s="828"/>
      <c r="Y35" s="828"/>
      <c r="Z35" s="828"/>
      <c r="AA35" s="828"/>
      <c r="AB35" s="828"/>
      <c r="AC35" s="829"/>
      <c r="AD35" s="827"/>
      <c r="AE35" s="828"/>
      <c r="AF35" s="828"/>
      <c r="AG35" s="828"/>
      <c r="AH35" s="828"/>
      <c r="AI35" s="828"/>
      <c r="AJ35" s="829"/>
      <c r="AK35" s="827"/>
      <c r="AL35" s="828"/>
      <c r="AM35" s="828"/>
      <c r="AN35" s="828"/>
      <c r="AO35" s="828"/>
      <c r="AP35" s="828"/>
      <c r="AQ35" s="829"/>
      <c r="AR35" s="827"/>
      <c r="AS35" s="828"/>
      <c r="AT35" s="828"/>
      <c r="AU35" s="828"/>
      <c r="AV35" s="828"/>
      <c r="AW35" s="828"/>
      <c r="AX35" s="829"/>
      <c r="AY35" s="827"/>
      <c r="AZ35" s="828"/>
      <c r="BA35" s="830"/>
      <c r="BB35" s="831"/>
      <c r="BC35" s="831"/>
      <c r="BD35" s="832"/>
      <c r="BE35" s="832"/>
      <c r="BF35" s="833"/>
      <c r="BG35" s="833"/>
      <c r="BH35" s="833"/>
      <c r="BI35" s="833"/>
      <c r="BJ35" s="833"/>
    </row>
    <row r="36" customFormat="false" ht="20.25" hidden="false" customHeight="true" outlineLevel="0" collapsed="false">
      <c r="B36" s="779"/>
      <c r="C36" s="818"/>
      <c r="D36" s="818"/>
      <c r="E36" s="808"/>
      <c r="F36" s="809" t="n">
        <f aca="false">C35</f>
        <v>0</v>
      </c>
      <c r="G36" s="808"/>
      <c r="H36" s="809" t="n">
        <f aca="false">I35</f>
        <v>0</v>
      </c>
      <c r="I36" s="821"/>
      <c r="J36" s="821"/>
      <c r="K36" s="822"/>
      <c r="L36" s="822"/>
      <c r="M36" s="822"/>
      <c r="N36" s="822"/>
      <c r="O36" s="823"/>
      <c r="P36" s="823"/>
      <c r="Q36" s="823"/>
      <c r="R36" s="823"/>
      <c r="S36" s="823"/>
      <c r="T36" s="834" t="s">
        <v>694</v>
      </c>
      <c r="U36" s="835"/>
      <c r="V36" s="836"/>
      <c r="W36" s="813" t="str">
        <f aca="false">IF(W35="","",VLOOKUP(W35,標準様式１シフト記号表!$C$6:$L$47,10,FALSE()))</f>
        <v/>
      </c>
      <c r="X36" s="814" t="str">
        <f aca="false">IF(X35="","",VLOOKUP(X35,標準様式１シフト記号表!$C$6:$L$47,10,FALSE()))</f>
        <v/>
      </c>
      <c r="Y36" s="814" t="str">
        <f aca="false">IF(Y35="","",VLOOKUP(Y35,標準様式１シフト記号表!$C$6:$L$47,10,FALSE()))</f>
        <v/>
      </c>
      <c r="Z36" s="814" t="str">
        <f aca="false">IF(Z35="","",VLOOKUP(Z35,標準様式１シフト記号表!$C$6:$L$47,10,FALSE()))</f>
        <v/>
      </c>
      <c r="AA36" s="814" t="str">
        <f aca="false">IF(AA35="","",VLOOKUP(AA35,標準様式１シフト記号表!$C$6:$L$47,10,FALSE()))</f>
        <v/>
      </c>
      <c r="AB36" s="814" t="str">
        <f aca="false">IF(AB35="","",VLOOKUP(AB35,標準様式１シフト記号表!$C$6:$L$47,10,FALSE()))</f>
        <v/>
      </c>
      <c r="AC36" s="815" t="str">
        <f aca="false">IF(AC35="","",VLOOKUP(AC35,標準様式１シフト記号表!$C$6:$L$47,10,FALSE()))</f>
        <v/>
      </c>
      <c r="AD36" s="813" t="str">
        <f aca="false">IF(AD35="","",VLOOKUP(AD35,標準様式１シフト記号表!$C$6:$L$47,10,FALSE()))</f>
        <v/>
      </c>
      <c r="AE36" s="814" t="str">
        <f aca="false">IF(AE35="","",VLOOKUP(AE35,標準様式１シフト記号表!$C$6:$L$47,10,FALSE()))</f>
        <v/>
      </c>
      <c r="AF36" s="814" t="str">
        <f aca="false">IF(AF35="","",VLOOKUP(AF35,標準様式１シフト記号表!$C$6:$L$47,10,FALSE()))</f>
        <v/>
      </c>
      <c r="AG36" s="814" t="str">
        <f aca="false">IF(AG35="","",VLOOKUP(AG35,標準様式１シフト記号表!$C$6:$L$47,10,FALSE()))</f>
        <v/>
      </c>
      <c r="AH36" s="814" t="str">
        <f aca="false">IF(AH35="","",VLOOKUP(AH35,標準様式１シフト記号表!$C$6:$L$47,10,FALSE()))</f>
        <v/>
      </c>
      <c r="AI36" s="814" t="str">
        <f aca="false">IF(AI35="","",VLOOKUP(AI35,標準様式１シフト記号表!$C$6:$L$47,10,FALSE()))</f>
        <v/>
      </c>
      <c r="AJ36" s="815" t="str">
        <f aca="false">IF(AJ35="","",VLOOKUP(AJ35,標準様式１シフト記号表!$C$6:$L$47,10,FALSE()))</f>
        <v/>
      </c>
      <c r="AK36" s="813" t="str">
        <f aca="false">IF(AK35="","",VLOOKUP(AK35,標準様式１シフト記号表!$C$6:$L$47,10,FALSE()))</f>
        <v/>
      </c>
      <c r="AL36" s="814" t="str">
        <f aca="false">IF(AL35="","",VLOOKUP(AL35,標準様式１シフト記号表!$C$6:$L$47,10,FALSE()))</f>
        <v/>
      </c>
      <c r="AM36" s="814" t="str">
        <f aca="false">IF(AM35="","",VLOOKUP(AM35,標準様式１シフト記号表!$C$6:$L$47,10,FALSE()))</f>
        <v/>
      </c>
      <c r="AN36" s="814" t="str">
        <f aca="false">IF(AN35="","",VLOOKUP(AN35,標準様式１シフト記号表!$C$6:$L$47,10,FALSE()))</f>
        <v/>
      </c>
      <c r="AO36" s="814" t="str">
        <f aca="false">IF(AO35="","",VLOOKUP(AO35,標準様式１シフト記号表!$C$6:$L$47,10,FALSE()))</f>
        <v/>
      </c>
      <c r="AP36" s="814" t="str">
        <f aca="false">IF(AP35="","",VLOOKUP(AP35,標準様式１シフト記号表!$C$6:$L$47,10,FALSE()))</f>
        <v/>
      </c>
      <c r="AQ36" s="815" t="str">
        <f aca="false">IF(AQ35="","",VLOOKUP(AQ35,標準様式１シフト記号表!$C$6:$L$47,10,FALSE()))</f>
        <v/>
      </c>
      <c r="AR36" s="813" t="str">
        <f aca="false">IF(AR35="","",VLOOKUP(AR35,標準様式１シフト記号表!$C$6:$L$47,10,FALSE()))</f>
        <v/>
      </c>
      <c r="AS36" s="814" t="str">
        <f aca="false">IF(AS35="","",VLOOKUP(AS35,標準様式１シフト記号表!$C$6:$L$47,10,FALSE()))</f>
        <v/>
      </c>
      <c r="AT36" s="814" t="str">
        <f aca="false">IF(AT35="","",VLOOKUP(AT35,標準様式１シフト記号表!$C$6:$L$47,10,FALSE()))</f>
        <v/>
      </c>
      <c r="AU36" s="814" t="str">
        <f aca="false">IF(AU35="","",VLOOKUP(AU35,標準様式１シフト記号表!$C$6:$L$47,10,FALSE()))</f>
        <v/>
      </c>
      <c r="AV36" s="814" t="str">
        <f aca="false">IF(AV35="","",VLOOKUP(AV35,標準様式１シフト記号表!$C$6:$L$47,10,FALSE()))</f>
        <v/>
      </c>
      <c r="AW36" s="814" t="str">
        <f aca="false">IF(AW35="","",VLOOKUP(AW35,標準様式１シフト記号表!$C$6:$L$47,10,FALSE()))</f>
        <v/>
      </c>
      <c r="AX36" s="815" t="str">
        <f aca="false">IF(AX35="","",VLOOKUP(AX35,標準様式１シフト記号表!$C$6:$L$47,10,FALSE()))</f>
        <v/>
      </c>
      <c r="AY36" s="813" t="str">
        <f aca="false">IF(AY35="","",VLOOKUP(AY35,標準様式１シフト記号表!$C$6:$L$47,10,FALSE()))</f>
        <v/>
      </c>
      <c r="AZ36" s="814" t="str">
        <f aca="false">IF(AZ35="","",VLOOKUP(AZ35,標準様式１シフト記号表!$C$6:$L$47,10,FALSE()))</f>
        <v/>
      </c>
      <c r="BA36" s="814" t="str">
        <f aca="false">IF(BA35="","",VLOOKUP(BA35,標準様式１シフト記号表!$C$6:$L$47,10,FALSE()))</f>
        <v/>
      </c>
      <c r="BB36" s="816" t="n">
        <f aca="false">IF($BE$3="４週",SUM(W36:AX36),IF($BE$3="暦月",SUM(W36:BA36),""))</f>
        <v>0</v>
      </c>
      <c r="BC36" s="816"/>
      <c r="BD36" s="817" t="n">
        <f aca="false">IF($BE$3="４週",BB36/4,IF($BE$3="暦月",(BB36/($BE$8/7)),""))</f>
        <v>0</v>
      </c>
      <c r="BE36" s="817"/>
      <c r="BF36" s="833"/>
      <c r="BG36" s="833"/>
      <c r="BH36" s="833"/>
      <c r="BI36" s="833"/>
      <c r="BJ36" s="833"/>
    </row>
    <row r="37" customFormat="false" ht="20.25" hidden="false" customHeight="true" outlineLevel="0" collapsed="false">
      <c r="B37" s="779" t="n">
        <f aca="false">B35+1</f>
        <v>12</v>
      </c>
      <c r="C37" s="818"/>
      <c r="D37" s="818"/>
      <c r="E37" s="808"/>
      <c r="F37" s="809"/>
      <c r="G37" s="808"/>
      <c r="H37" s="809"/>
      <c r="I37" s="821"/>
      <c r="J37" s="821"/>
      <c r="K37" s="822"/>
      <c r="L37" s="822"/>
      <c r="M37" s="822"/>
      <c r="N37" s="822"/>
      <c r="O37" s="823"/>
      <c r="P37" s="823"/>
      <c r="Q37" s="823"/>
      <c r="R37" s="823"/>
      <c r="S37" s="823"/>
      <c r="T37" s="837" t="s">
        <v>693</v>
      </c>
      <c r="V37" s="838"/>
      <c r="W37" s="827"/>
      <c r="X37" s="828"/>
      <c r="Y37" s="828"/>
      <c r="Z37" s="828"/>
      <c r="AA37" s="828"/>
      <c r="AB37" s="828"/>
      <c r="AC37" s="829"/>
      <c r="AD37" s="827"/>
      <c r="AE37" s="828"/>
      <c r="AF37" s="828"/>
      <c r="AG37" s="828"/>
      <c r="AH37" s="828"/>
      <c r="AI37" s="828"/>
      <c r="AJ37" s="829"/>
      <c r="AK37" s="827"/>
      <c r="AL37" s="828"/>
      <c r="AM37" s="828"/>
      <c r="AN37" s="828"/>
      <c r="AO37" s="828"/>
      <c r="AP37" s="828"/>
      <c r="AQ37" s="829"/>
      <c r="AR37" s="827"/>
      <c r="AS37" s="828"/>
      <c r="AT37" s="828"/>
      <c r="AU37" s="828"/>
      <c r="AV37" s="828"/>
      <c r="AW37" s="828"/>
      <c r="AX37" s="829"/>
      <c r="AY37" s="827"/>
      <c r="AZ37" s="828"/>
      <c r="BA37" s="830"/>
      <c r="BB37" s="831"/>
      <c r="BC37" s="831"/>
      <c r="BD37" s="832"/>
      <c r="BE37" s="832"/>
      <c r="BF37" s="833"/>
      <c r="BG37" s="833"/>
      <c r="BH37" s="833"/>
      <c r="BI37" s="833"/>
      <c r="BJ37" s="833"/>
    </row>
    <row r="38" customFormat="false" ht="20.25" hidden="false" customHeight="true" outlineLevel="0" collapsed="false">
      <c r="B38" s="779"/>
      <c r="C38" s="818"/>
      <c r="D38" s="818"/>
      <c r="E38" s="808"/>
      <c r="F38" s="809" t="n">
        <f aca="false">C37</f>
        <v>0</v>
      </c>
      <c r="G38" s="808"/>
      <c r="H38" s="809" t="n">
        <f aca="false">I37</f>
        <v>0</v>
      </c>
      <c r="I38" s="821"/>
      <c r="J38" s="821"/>
      <c r="K38" s="822"/>
      <c r="L38" s="822"/>
      <c r="M38" s="822"/>
      <c r="N38" s="822"/>
      <c r="O38" s="823"/>
      <c r="P38" s="823"/>
      <c r="Q38" s="823"/>
      <c r="R38" s="823"/>
      <c r="S38" s="823"/>
      <c r="T38" s="834" t="s">
        <v>694</v>
      </c>
      <c r="U38" s="835"/>
      <c r="V38" s="836"/>
      <c r="W38" s="813" t="str">
        <f aca="false">IF(W37="","",VLOOKUP(W37,標準様式１シフト記号表!$C$6:$L$47,10,FALSE()))</f>
        <v/>
      </c>
      <c r="X38" s="814" t="str">
        <f aca="false">IF(X37="","",VLOOKUP(X37,標準様式１シフト記号表!$C$6:$L$47,10,FALSE()))</f>
        <v/>
      </c>
      <c r="Y38" s="814" t="str">
        <f aca="false">IF(Y37="","",VLOOKUP(Y37,標準様式１シフト記号表!$C$6:$L$47,10,FALSE()))</f>
        <v/>
      </c>
      <c r="Z38" s="814" t="str">
        <f aca="false">IF(Z37="","",VLOOKUP(Z37,標準様式１シフト記号表!$C$6:$L$47,10,FALSE()))</f>
        <v/>
      </c>
      <c r="AA38" s="814" t="str">
        <f aca="false">IF(AA37="","",VLOOKUP(AA37,標準様式１シフト記号表!$C$6:$L$47,10,FALSE()))</f>
        <v/>
      </c>
      <c r="AB38" s="814" t="str">
        <f aca="false">IF(AB37="","",VLOOKUP(AB37,標準様式１シフト記号表!$C$6:$L$47,10,FALSE()))</f>
        <v/>
      </c>
      <c r="AC38" s="815" t="str">
        <f aca="false">IF(AC37="","",VLOOKUP(AC37,標準様式１シフト記号表!$C$6:$L$47,10,FALSE()))</f>
        <v/>
      </c>
      <c r="AD38" s="813" t="str">
        <f aca="false">IF(AD37="","",VLOOKUP(AD37,標準様式１シフト記号表!$C$6:$L$47,10,FALSE()))</f>
        <v/>
      </c>
      <c r="AE38" s="814" t="str">
        <f aca="false">IF(AE37="","",VLOOKUP(AE37,標準様式１シフト記号表!$C$6:$L$47,10,FALSE()))</f>
        <v/>
      </c>
      <c r="AF38" s="814" t="str">
        <f aca="false">IF(AF37="","",VLOOKUP(AF37,標準様式１シフト記号表!$C$6:$L$47,10,FALSE()))</f>
        <v/>
      </c>
      <c r="AG38" s="814" t="str">
        <f aca="false">IF(AG37="","",VLOOKUP(AG37,標準様式１シフト記号表!$C$6:$L$47,10,FALSE()))</f>
        <v/>
      </c>
      <c r="AH38" s="814" t="str">
        <f aca="false">IF(AH37="","",VLOOKUP(AH37,標準様式１シフト記号表!$C$6:$L$47,10,FALSE()))</f>
        <v/>
      </c>
      <c r="AI38" s="814" t="str">
        <f aca="false">IF(AI37="","",VLOOKUP(AI37,標準様式１シフト記号表!$C$6:$L$47,10,FALSE()))</f>
        <v/>
      </c>
      <c r="AJ38" s="815" t="str">
        <f aca="false">IF(AJ37="","",VLOOKUP(AJ37,標準様式１シフト記号表!$C$6:$L$47,10,FALSE()))</f>
        <v/>
      </c>
      <c r="AK38" s="813" t="str">
        <f aca="false">IF(AK37="","",VLOOKUP(AK37,標準様式１シフト記号表!$C$6:$L$47,10,FALSE()))</f>
        <v/>
      </c>
      <c r="AL38" s="814" t="str">
        <f aca="false">IF(AL37="","",VLOOKUP(AL37,標準様式１シフト記号表!$C$6:$L$47,10,FALSE()))</f>
        <v/>
      </c>
      <c r="AM38" s="814" t="str">
        <f aca="false">IF(AM37="","",VLOOKUP(AM37,標準様式１シフト記号表!$C$6:$L$47,10,FALSE()))</f>
        <v/>
      </c>
      <c r="AN38" s="814" t="str">
        <f aca="false">IF(AN37="","",VLOOKUP(AN37,標準様式１シフト記号表!$C$6:$L$47,10,FALSE()))</f>
        <v/>
      </c>
      <c r="AO38" s="814" t="str">
        <f aca="false">IF(AO37="","",VLOOKUP(AO37,標準様式１シフト記号表!$C$6:$L$47,10,FALSE()))</f>
        <v/>
      </c>
      <c r="AP38" s="814" t="str">
        <f aca="false">IF(AP37="","",VLOOKUP(AP37,標準様式１シフト記号表!$C$6:$L$47,10,FALSE()))</f>
        <v/>
      </c>
      <c r="AQ38" s="815" t="str">
        <f aca="false">IF(AQ37="","",VLOOKUP(AQ37,標準様式１シフト記号表!$C$6:$L$47,10,FALSE()))</f>
        <v/>
      </c>
      <c r="AR38" s="813" t="str">
        <f aca="false">IF(AR37="","",VLOOKUP(AR37,標準様式１シフト記号表!$C$6:$L$47,10,FALSE()))</f>
        <v/>
      </c>
      <c r="AS38" s="814" t="str">
        <f aca="false">IF(AS37="","",VLOOKUP(AS37,標準様式１シフト記号表!$C$6:$L$47,10,FALSE()))</f>
        <v/>
      </c>
      <c r="AT38" s="814" t="str">
        <f aca="false">IF(AT37="","",VLOOKUP(AT37,標準様式１シフト記号表!$C$6:$L$47,10,FALSE()))</f>
        <v/>
      </c>
      <c r="AU38" s="814" t="str">
        <f aca="false">IF(AU37="","",VLOOKUP(AU37,標準様式１シフト記号表!$C$6:$L$47,10,FALSE()))</f>
        <v/>
      </c>
      <c r="AV38" s="814" t="str">
        <f aca="false">IF(AV37="","",VLOOKUP(AV37,標準様式１シフト記号表!$C$6:$L$47,10,FALSE()))</f>
        <v/>
      </c>
      <c r="AW38" s="814" t="str">
        <f aca="false">IF(AW37="","",VLOOKUP(AW37,標準様式１シフト記号表!$C$6:$L$47,10,FALSE()))</f>
        <v/>
      </c>
      <c r="AX38" s="815" t="str">
        <f aca="false">IF(AX37="","",VLOOKUP(AX37,標準様式１シフト記号表!$C$6:$L$47,10,FALSE()))</f>
        <v/>
      </c>
      <c r="AY38" s="813" t="str">
        <f aca="false">IF(AY37="","",VLOOKUP(AY37,標準様式１シフト記号表!$C$6:$L$47,10,FALSE()))</f>
        <v/>
      </c>
      <c r="AZ38" s="814" t="str">
        <f aca="false">IF(AZ37="","",VLOOKUP(AZ37,標準様式１シフト記号表!$C$6:$L$47,10,FALSE()))</f>
        <v/>
      </c>
      <c r="BA38" s="814" t="str">
        <f aca="false">IF(BA37="","",VLOOKUP(BA37,標準様式１シフト記号表!$C$6:$L$47,10,FALSE()))</f>
        <v/>
      </c>
      <c r="BB38" s="816" t="n">
        <f aca="false">IF($BE$3="４週",SUM(W38:AX38),IF($BE$3="暦月",SUM(W38:BA38),""))</f>
        <v>0</v>
      </c>
      <c r="BC38" s="816"/>
      <c r="BD38" s="817" t="n">
        <f aca="false">IF($BE$3="４週",BB38/4,IF($BE$3="暦月",(BB38/($BE$8/7)),""))</f>
        <v>0</v>
      </c>
      <c r="BE38" s="817"/>
      <c r="BF38" s="833"/>
      <c r="BG38" s="833"/>
      <c r="BH38" s="833"/>
      <c r="BI38" s="833"/>
      <c r="BJ38" s="833"/>
    </row>
    <row r="39" customFormat="false" ht="20.25" hidden="false" customHeight="true" outlineLevel="0" collapsed="false">
      <c r="B39" s="779" t="n">
        <f aca="false">B37+1</f>
        <v>13</v>
      </c>
      <c r="C39" s="818"/>
      <c r="D39" s="818"/>
      <c r="E39" s="808"/>
      <c r="F39" s="809"/>
      <c r="G39" s="808"/>
      <c r="H39" s="809"/>
      <c r="I39" s="821"/>
      <c r="J39" s="821"/>
      <c r="K39" s="822"/>
      <c r="L39" s="822"/>
      <c r="M39" s="822"/>
      <c r="N39" s="822"/>
      <c r="O39" s="823"/>
      <c r="P39" s="823"/>
      <c r="Q39" s="823"/>
      <c r="R39" s="823"/>
      <c r="S39" s="823"/>
      <c r="T39" s="837" t="s">
        <v>693</v>
      </c>
      <c r="V39" s="838"/>
      <c r="W39" s="827"/>
      <c r="X39" s="828"/>
      <c r="Y39" s="828"/>
      <c r="Z39" s="828"/>
      <c r="AA39" s="828"/>
      <c r="AB39" s="828"/>
      <c r="AC39" s="829"/>
      <c r="AD39" s="827"/>
      <c r="AE39" s="828"/>
      <c r="AF39" s="828"/>
      <c r="AG39" s="828"/>
      <c r="AH39" s="828"/>
      <c r="AI39" s="828"/>
      <c r="AJ39" s="829"/>
      <c r="AK39" s="827"/>
      <c r="AL39" s="828"/>
      <c r="AM39" s="828"/>
      <c r="AN39" s="828"/>
      <c r="AO39" s="828"/>
      <c r="AP39" s="828"/>
      <c r="AQ39" s="829"/>
      <c r="AR39" s="827"/>
      <c r="AS39" s="828"/>
      <c r="AT39" s="828"/>
      <c r="AU39" s="828"/>
      <c r="AV39" s="828"/>
      <c r="AW39" s="828"/>
      <c r="AX39" s="829"/>
      <c r="AY39" s="827"/>
      <c r="AZ39" s="828"/>
      <c r="BA39" s="830"/>
      <c r="BB39" s="831"/>
      <c r="BC39" s="831"/>
      <c r="BD39" s="832"/>
      <c r="BE39" s="832"/>
      <c r="BF39" s="833"/>
      <c r="BG39" s="833"/>
      <c r="BH39" s="833"/>
      <c r="BI39" s="833"/>
      <c r="BJ39" s="833"/>
    </row>
    <row r="40" customFormat="false" ht="20.25" hidden="false" customHeight="true" outlineLevel="0" collapsed="false">
      <c r="B40" s="779"/>
      <c r="C40" s="818"/>
      <c r="D40" s="818"/>
      <c r="E40" s="808"/>
      <c r="F40" s="809" t="n">
        <f aca="false">C39</f>
        <v>0</v>
      </c>
      <c r="G40" s="808"/>
      <c r="H40" s="809" t="n">
        <f aca="false">I39</f>
        <v>0</v>
      </c>
      <c r="I40" s="821"/>
      <c r="J40" s="821"/>
      <c r="K40" s="822"/>
      <c r="L40" s="822"/>
      <c r="M40" s="822"/>
      <c r="N40" s="822"/>
      <c r="O40" s="823"/>
      <c r="P40" s="823"/>
      <c r="Q40" s="823"/>
      <c r="R40" s="823"/>
      <c r="S40" s="823"/>
      <c r="T40" s="834" t="s">
        <v>694</v>
      </c>
      <c r="U40" s="835"/>
      <c r="V40" s="836"/>
      <c r="W40" s="813" t="str">
        <f aca="false">IF(W39="","",VLOOKUP(W39,標準様式１シフト記号表!$C$6:$L$47,10,FALSE()))</f>
        <v/>
      </c>
      <c r="X40" s="814" t="str">
        <f aca="false">IF(X39="","",VLOOKUP(X39,標準様式１シフト記号表!$C$6:$L$47,10,FALSE()))</f>
        <v/>
      </c>
      <c r="Y40" s="814" t="str">
        <f aca="false">IF(Y39="","",VLOOKUP(Y39,標準様式１シフト記号表!$C$6:$L$47,10,FALSE()))</f>
        <v/>
      </c>
      <c r="Z40" s="814" t="str">
        <f aca="false">IF(Z39="","",VLOOKUP(Z39,標準様式１シフト記号表!$C$6:$L$47,10,FALSE()))</f>
        <v/>
      </c>
      <c r="AA40" s="814" t="str">
        <f aca="false">IF(AA39="","",VLOOKUP(AA39,標準様式１シフト記号表!$C$6:$L$47,10,FALSE()))</f>
        <v/>
      </c>
      <c r="AB40" s="814" t="str">
        <f aca="false">IF(AB39="","",VLOOKUP(AB39,標準様式１シフト記号表!$C$6:$L$47,10,FALSE()))</f>
        <v/>
      </c>
      <c r="AC40" s="815" t="str">
        <f aca="false">IF(AC39="","",VLOOKUP(AC39,標準様式１シフト記号表!$C$6:$L$47,10,FALSE()))</f>
        <v/>
      </c>
      <c r="AD40" s="813" t="str">
        <f aca="false">IF(AD39="","",VLOOKUP(AD39,標準様式１シフト記号表!$C$6:$L$47,10,FALSE()))</f>
        <v/>
      </c>
      <c r="AE40" s="814" t="str">
        <f aca="false">IF(AE39="","",VLOOKUP(AE39,標準様式１シフト記号表!$C$6:$L$47,10,FALSE()))</f>
        <v/>
      </c>
      <c r="AF40" s="814" t="str">
        <f aca="false">IF(AF39="","",VLOOKUP(AF39,標準様式１シフト記号表!$C$6:$L$47,10,FALSE()))</f>
        <v/>
      </c>
      <c r="AG40" s="814" t="str">
        <f aca="false">IF(AG39="","",VLOOKUP(AG39,標準様式１シフト記号表!$C$6:$L$47,10,FALSE()))</f>
        <v/>
      </c>
      <c r="AH40" s="814" t="str">
        <f aca="false">IF(AH39="","",VLOOKUP(AH39,標準様式１シフト記号表!$C$6:$L$47,10,FALSE()))</f>
        <v/>
      </c>
      <c r="AI40" s="814" t="str">
        <f aca="false">IF(AI39="","",VLOOKUP(AI39,標準様式１シフト記号表!$C$6:$L$47,10,FALSE()))</f>
        <v/>
      </c>
      <c r="AJ40" s="815" t="str">
        <f aca="false">IF(AJ39="","",VLOOKUP(AJ39,標準様式１シフト記号表!$C$6:$L$47,10,FALSE()))</f>
        <v/>
      </c>
      <c r="AK40" s="813" t="str">
        <f aca="false">IF(AK39="","",VLOOKUP(AK39,標準様式１シフト記号表!$C$6:$L$47,10,FALSE()))</f>
        <v/>
      </c>
      <c r="AL40" s="814" t="str">
        <f aca="false">IF(AL39="","",VLOOKUP(AL39,標準様式１シフト記号表!$C$6:$L$47,10,FALSE()))</f>
        <v/>
      </c>
      <c r="AM40" s="814" t="str">
        <f aca="false">IF(AM39="","",VLOOKUP(AM39,標準様式１シフト記号表!$C$6:$L$47,10,FALSE()))</f>
        <v/>
      </c>
      <c r="AN40" s="814" t="str">
        <f aca="false">IF(AN39="","",VLOOKUP(AN39,標準様式１シフト記号表!$C$6:$L$47,10,FALSE()))</f>
        <v/>
      </c>
      <c r="AO40" s="814" t="str">
        <f aca="false">IF(AO39="","",VLOOKUP(AO39,標準様式１シフト記号表!$C$6:$L$47,10,FALSE()))</f>
        <v/>
      </c>
      <c r="AP40" s="814" t="str">
        <f aca="false">IF(AP39="","",VLOOKUP(AP39,標準様式１シフト記号表!$C$6:$L$47,10,FALSE()))</f>
        <v/>
      </c>
      <c r="AQ40" s="815" t="str">
        <f aca="false">IF(AQ39="","",VLOOKUP(AQ39,標準様式１シフト記号表!$C$6:$L$47,10,FALSE()))</f>
        <v/>
      </c>
      <c r="AR40" s="813" t="str">
        <f aca="false">IF(AR39="","",VLOOKUP(AR39,標準様式１シフト記号表!$C$6:$L$47,10,FALSE()))</f>
        <v/>
      </c>
      <c r="AS40" s="814" t="str">
        <f aca="false">IF(AS39="","",VLOOKUP(AS39,標準様式１シフト記号表!$C$6:$L$47,10,FALSE()))</f>
        <v/>
      </c>
      <c r="AT40" s="814" t="str">
        <f aca="false">IF(AT39="","",VLOOKUP(AT39,標準様式１シフト記号表!$C$6:$L$47,10,FALSE()))</f>
        <v/>
      </c>
      <c r="AU40" s="814" t="str">
        <f aca="false">IF(AU39="","",VLOOKUP(AU39,標準様式１シフト記号表!$C$6:$L$47,10,FALSE()))</f>
        <v/>
      </c>
      <c r="AV40" s="814" t="str">
        <f aca="false">IF(AV39="","",VLOOKUP(AV39,標準様式１シフト記号表!$C$6:$L$47,10,FALSE()))</f>
        <v/>
      </c>
      <c r="AW40" s="814" t="str">
        <f aca="false">IF(AW39="","",VLOOKUP(AW39,標準様式１シフト記号表!$C$6:$L$47,10,FALSE()))</f>
        <v/>
      </c>
      <c r="AX40" s="815" t="str">
        <f aca="false">IF(AX39="","",VLOOKUP(AX39,標準様式１シフト記号表!$C$6:$L$47,10,FALSE()))</f>
        <v/>
      </c>
      <c r="AY40" s="813" t="str">
        <f aca="false">IF(AY39="","",VLOOKUP(AY39,標準様式１シフト記号表!$C$6:$L$47,10,FALSE()))</f>
        <v/>
      </c>
      <c r="AZ40" s="814" t="str">
        <f aca="false">IF(AZ39="","",VLOOKUP(AZ39,標準様式１シフト記号表!$C$6:$L$47,10,FALSE()))</f>
        <v/>
      </c>
      <c r="BA40" s="814" t="str">
        <f aca="false">IF(BA39="","",VLOOKUP(BA39,標準様式１シフト記号表!$C$6:$L$47,10,FALSE()))</f>
        <v/>
      </c>
      <c r="BB40" s="816" t="n">
        <f aca="false">IF($BE$3="４週",SUM(W40:AX40),IF($BE$3="暦月",SUM(W40:BA40),""))</f>
        <v>0</v>
      </c>
      <c r="BC40" s="816"/>
      <c r="BD40" s="817" t="n">
        <f aca="false">IF($BE$3="４週",BB40/4,IF($BE$3="暦月",(BB40/($BE$8/7)),""))</f>
        <v>0</v>
      </c>
      <c r="BE40" s="817"/>
      <c r="BF40" s="833"/>
      <c r="BG40" s="833"/>
      <c r="BH40" s="833"/>
      <c r="BI40" s="833"/>
      <c r="BJ40" s="833"/>
    </row>
    <row r="41" customFormat="false" ht="20.25" hidden="false" customHeight="true" outlineLevel="0" collapsed="false">
      <c r="B41" s="779" t="n">
        <f aca="false">B39+1</f>
        <v>14</v>
      </c>
      <c r="C41" s="818"/>
      <c r="D41" s="818"/>
      <c r="E41" s="808"/>
      <c r="F41" s="809"/>
      <c r="G41" s="808"/>
      <c r="H41" s="809"/>
      <c r="I41" s="821"/>
      <c r="J41" s="821"/>
      <c r="K41" s="822"/>
      <c r="L41" s="822"/>
      <c r="M41" s="822"/>
      <c r="N41" s="822"/>
      <c r="O41" s="823"/>
      <c r="P41" s="823"/>
      <c r="Q41" s="823"/>
      <c r="R41" s="823"/>
      <c r="S41" s="823"/>
      <c r="T41" s="837" t="s">
        <v>693</v>
      </c>
      <c r="V41" s="838"/>
      <c r="W41" s="827"/>
      <c r="X41" s="828"/>
      <c r="Y41" s="828"/>
      <c r="Z41" s="828"/>
      <c r="AA41" s="828"/>
      <c r="AB41" s="828"/>
      <c r="AC41" s="829"/>
      <c r="AD41" s="827"/>
      <c r="AE41" s="828"/>
      <c r="AF41" s="828"/>
      <c r="AG41" s="828"/>
      <c r="AH41" s="828"/>
      <c r="AI41" s="828"/>
      <c r="AJ41" s="829"/>
      <c r="AK41" s="827"/>
      <c r="AL41" s="828"/>
      <c r="AM41" s="828"/>
      <c r="AN41" s="828"/>
      <c r="AO41" s="828"/>
      <c r="AP41" s="828"/>
      <c r="AQ41" s="829"/>
      <c r="AR41" s="827"/>
      <c r="AS41" s="828"/>
      <c r="AT41" s="828"/>
      <c r="AU41" s="828"/>
      <c r="AV41" s="828"/>
      <c r="AW41" s="828"/>
      <c r="AX41" s="829"/>
      <c r="AY41" s="827"/>
      <c r="AZ41" s="828"/>
      <c r="BA41" s="830"/>
      <c r="BB41" s="831"/>
      <c r="BC41" s="831"/>
      <c r="BD41" s="832"/>
      <c r="BE41" s="832"/>
      <c r="BF41" s="833"/>
      <c r="BG41" s="833"/>
      <c r="BH41" s="833"/>
      <c r="BI41" s="833"/>
      <c r="BJ41" s="833"/>
    </row>
    <row r="42" customFormat="false" ht="20.25" hidden="false" customHeight="true" outlineLevel="0" collapsed="false">
      <c r="B42" s="779"/>
      <c r="C42" s="818"/>
      <c r="D42" s="818"/>
      <c r="E42" s="808"/>
      <c r="F42" s="809" t="n">
        <f aca="false">C41</f>
        <v>0</v>
      </c>
      <c r="G42" s="808"/>
      <c r="H42" s="809" t="n">
        <f aca="false">I41</f>
        <v>0</v>
      </c>
      <c r="I42" s="821"/>
      <c r="J42" s="821"/>
      <c r="K42" s="822"/>
      <c r="L42" s="822"/>
      <c r="M42" s="822"/>
      <c r="N42" s="822"/>
      <c r="O42" s="823"/>
      <c r="P42" s="823"/>
      <c r="Q42" s="823"/>
      <c r="R42" s="823"/>
      <c r="S42" s="823"/>
      <c r="T42" s="834" t="s">
        <v>694</v>
      </c>
      <c r="U42" s="835"/>
      <c r="V42" s="836"/>
      <c r="W42" s="813" t="str">
        <f aca="false">IF(W41="","",VLOOKUP(W41,標準様式１シフト記号表!$C$6:$L$47,10,FALSE()))</f>
        <v/>
      </c>
      <c r="X42" s="814" t="str">
        <f aca="false">IF(X41="","",VLOOKUP(X41,標準様式１シフト記号表!$C$6:$L$47,10,FALSE()))</f>
        <v/>
      </c>
      <c r="Y42" s="814" t="str">
        <f aca="false">IF(Y41="","",VLOOKUP(Y41,標準様式１シフト記号表!$C$6:$L$47,10,FALSE()))</f>
        <v/>
      </c>
      <c r="Z42" s="814" t="str">
        <f aca="false">IF(Z41="","",VLOOKUP(Z41,標準様式１シフト記号表!$C$6:$L$47,10,FALSE()))</f>
        <v/>
      </c>
      <c r="AA42" s="814" t="str">
        <f aca="false">IF(AA41="","",VLOOKUP(AA41,標準様式１シフト記号表!$C$6:$L$47,10,FALSE()))</f>
        <v/>
      </c>
      <c r="AB42" s="814" t="str">
        <f aca="false">IF(AB41="","",VLOOKUP(AB41,標準様式１シフト記号表!$C$6:$L$47,10,FALSE()))</f>
        <v/>
      </c>
      <c r="AC42" s="815" t="str">
        <f aca="false">IF(AC41="","",VLOOKUP(AC41,標準様式１シフト記号表!$C$6:$L$47,10,FALSE()))</f>
        <v/>
      </c>
      <c r="AD42" s="813" t="str">
        <f aca="false">IF(AD41="","",VLOOKUP(AD41,標準様式１シフト記号表!$C$6:$L$47,10,FALSE()))</f>
        <v/>
      </c>
      <c r="AE42" s="814" t="str">
        <f aca="false">IF(AE41="","",VLOOKUP(AE41,標準様式１シフト記号表!$C$6:$L$47,10,FALSE()))</f>
        <v/>
      </c>
      <c r="AF42" s="814" t="str">
        <f aca="false">IF(AF41="","",VLOOKUP(AF41,標準様式１シフト記号表!$C$6:$L$47,10,FALSE()))</f>
        <v/>
      </c>
      <c r="AG42" s="814" t="str">
        <f aca="false">IF(AG41="","",VLOOKUP(AG41,標準様式１シフト記号表!$C$6:$L$47,10,FALSE()))</f>
        <v/>
      </c>
      <c r="AH42" s="814" t="str">
        <f aca="false">IF(AH41="","",VLOOKUP(AH41,標準様式１シフト記号表!$C$6:$L$47,10,FALSE()))</f>
        <v/>
      </c>
      <c r="AI42" s="814" t="str">
        <f aca="false">IF(AI41="","",VLOOKUP(AI41,標準様式１シフト記号表!$C$6:$L$47,10,FALSE()))</f>
        <v/>
      </c>
      <c r="AJ42" s="815" t="str">
        <f aca="false">IF(AJ41="","",VLOOKUP(AJ41,標準様式１シフト記号表!$C$6:$L$47,10,FALSE()))</f>
        <v/>
      </c>
      <c r="AK42" s="813" t="str">
        <f aca="false">IF(AK41="","",VLOOKUP(AK41,標準様式１シフト記号表!$C$6:$L$47,10,FALSE()))</f>
        <v/>
      </c>
      <c r="AL42" s="814" t="str">
        <f aca="false">IF(AL41="","",VLOOKUP(AL41,標準様式１シフト記号表!$C$6:$L$47,10,FALSE()))</f>
        <v/>
      </c>
      <c r="AM42" s="814" t="str">
        <f aca="false">IF(AM41="","",VLOOKUP(AM41,標準様式１シフト記号表!$C$6:$L$47,10,FALSE()))</f>
        <v/>
      </c>
      <c r="AN42" s="814" t="str">
        <f aca="false">IF(AN41="","",VLOOKUP(AN41,標準様式１シフト記号表!$C$6:$L$47,10,FALSE()))</f>
        <v/>
      </c>
      <c r="AO42" s="814" t="str">
        <f aca="false">IF(AO41="","",VLOOKUP(AO41,標準様式１シフト記号表!$C$6:$L$47,10,FALSE()))</f>
        <v/>
      </c>
      <c r="AP42" s="814" t="str">
        <f aca="false">IF(AP41="","",VLOOKUP(AP41,標準様式１シフト記号表!$C$6:$L$47,10,FALSE()))</f>
        <v/>
      </c>
      <c r="AQ42" s="815" t="str">
        <f aca="false">IF(AQ41="","",VLOOKUP(AQ41,標準様式１シフト記号表!$C$6:$L$47,10,FALSE()))</f>
        <v/>
      </c>
      <c r="AR42" s="813" t="str">
        <f aca="false">IF(AR41="","",VLOOKUP(AR41,標準様式１シフト記号表!$C$6:$L$47,10,FALSE()))</f>
        <v/>
      </c>
      <c r="AS42" s="814" t="str">
        <f aca="false">IF(AS41="","",VLOOKUP(AS41,標準様式１シフト記号表!$C$6:$L$47,10,FALSE()))</f>
        <v/>
      </c>
      <c r="AT42" s="814" t="str">
        <f aca="false">IF(AT41="","",VLOOKUP(AT41,標準様式１シフト記号表!$C$6:$L$47,10,FALSE()))</f>
        <v/>
      </c>
      <c r="AU42" s="814" t="str">
        <f aca="false">IF(AU41="","",VLOOKUP(AU41,標準様式１シフト記号表!$C$6:$L$47,10,FALSE()))</f>
        <v/>
      </c>
      <c r="AV42" s="814" t="str">
        <f aca="false">IF(AV41="","",VLOOKUP(AV41,標準様式１シフト記号表!$C$6:$L$47,10,FALSE()))</f>
        <v/>
      </c>
      <c r="AW42" s="814" t="str">
        <f aca="false">IF(AW41="","",VLOOKUP(AW41,標準様式１シフト記号表!$C$6:$L$47,10,FALSE()))</f>
        <v/>
      </c>
      <c r="AX42" s="815" t="str">
        <f aca="false">IF(AX41="","",VLOOKUP(AX41,標準様式１シフト記号表!$C$6:$L$47,10,FALSE()))</f>
        <v/>
      </c>
      <c r="AY42" s="813" t="str">
        <f aca="false">IF(AY41="","",VLOOKUP(AY41,標準様式１シフト記号表!$C$6:$L$47,10,FALSE()))</f>
        <v/>
      </c>
      <c r="AZ42" s="814" t="str">
        <f aca="false">IF(AZ41="","",VLOOKUP(AZ41,標準様式１シフト記号表!$C$6:$L$47,10,FALSE()))</f>
        <v/>
      </c>
      <c r="BA42" s="814" t="str">
        <f aca="false">IF(BA41="","",VLOOKUP(BA41,標準様式１シフト記号表!$C$6:$L$47,10,FALSE()))</f>
        <v/>
      </c>
      <c r="BB42" s="816" t="n">
        <f aca="false">IF($BE$3="４週",SUM(W42:AX42),IF($BE$3="暦月",SUM(W42:BA42),""))</f>
        <v>0</v>
      </c>
      <c r="BC42" s="816"/>
      <c r="BD42" s="817" t="n">
        <f aca="false">IF($BE$3="４週",BB42/4,IF($BE$3="暦月",(BB42/($BE$8/7)),""))</f>
        <v>0</v>
      </c>
      <c r="BE42" s="817"/>
      <c r="BF42" s="833"/>
      <c r="BG42" s="833"/>
      <c r="BH42" s="833"/>
      <c r="BI42" s="833"/>
      <c r="BJ42" s="833"/>
    </row>
    <row r="43" customFormat="false" ht="20.25" hidden="false" customHeight="true" outlineLevel="0" collapsed="false">
      <c r="B43" s="779" t="n">
        <f aca="false">B41+1</f>
        <v>15</v>
      </c>
      <c r="C43" s="818"/>
      <c r="D43" s="818"/>
      <c r="E43" s="808"/>
      <c r="F43" s="809"/>
      <c r="G43" s="808"/>
      <c r="H43" s="809"/>
      <c r="I43" s="821"/>
      <c r="J43" s="821"/>
      <c r="K43" s="822"/>
      <c r="L43" s="822"/>
      <c r="M43" s="822"/>
      <c r="N43" s="822"/>
      <c r="O43" s="823"/>
      <c r="P43" s="823"/>
      <c r="Q43" s="823"/>
      <c r="R43" s="823"/>
      <c r="S43" s="823"/>
      <c r="T43" s="837" t="s">
        <v>693</v>
      </c>
      <c r="V43" s="838"/>
      <c r="W43" s="827"/>
      <c r="X43" s="828"/>
      <c r="Y43" s="828"/>
      <c r="Z43" s="828"/>
      <c r="AA43" s="828"/>
      <c r="AB43" s="828"/>
      <c r="AC43" s="829"/>
      <c r="AD43" s="827"/>
      <c r="AE43" s="828"/>
      <c r="AF43" s="828"/>
      <c r="AG43" s="828"/>
      <c r="AH43" s="828"/>
      <c r="AI43" s="828"/>
      <c r="AJ43" s="829"/>
      <c r="AK43" s="827"/>
      <c r="AL43" s="828"/>
      <c r="AM43" s="828"/>
      <c r="AN43" s="828"/>
      <c r="AO43" s="828"/>
      <c r="AP43" s="828"/>
      <c r="AQ43" s="829"/>
      <c r="AR43" s="827"/>
      <c r="AS43" s="828"/>
      <c r="AT43" s="828"/>
      <c r="AU43" s="828"/>
      <c r="AV43" s="828"/>
      <c r="AW43" s="828"/>
      <c r="AX43" s="829"/>
      <c r="AY43" s="827"/>
      <c r="AZ43" s="828"/>
      <c r="BA43" s="830"/>
      <c r="BB43" s="831"/>
      <c r="BC43" s="831"/>
      <c r="BD43" s="832"/>
      <c r="BE43" s="832"/>
      <c r="BF43" s="833"/>
      <c r="BG43" s="833"/>
      <c r="BH43" s="833"/>
      <c r="BI43" s="833"/>
      <c r="BJ43" s="833"/>
    </row>
    <row r="44" customFormat="false" ht="20.25" hidden="false" customHeight="true" outlineLevel="0" collapsed="false">
      <c r="B44" s="779"/>
      <c r="C44" s="818"/>
      <c r="D44" s="818"/>
      <c r="E44" s="808"/>
      <c r="F44" s="809" t="n">
        <f aca="false">C43</f>
        <v>0</v>
      </c>
      <c r="G44" s="808"/>
      <c r="H44" s="809" t="n">
        <f aca="false">I43</f>
        <v>0</v>
      </c>
      <c r="I44" s="821"/>
      <c r="J44" s="821"/>
      <c r="K44" s="822"/>
      <c r="L44" s="822"/>
      <c r="M44" s="822"/>
      <c r="N44" s="822"/>
      <c r="O44" s="823"/>
      <c r="P44" s="823"/>
      <c r="Q44" s="823"/>
      <c r="R44" s="823"/>
      <c r="S44" s="823"/>
      <c r="T44" s="834" t="s">
        <v>694</v>
      </c>
      <c r="U44" s="835"/>
      <c r="V44" s="836"/>
      <c r="W44" s="813" t="str">
        <f aca="false">IF(W43="","",VLOOKUP(W43,標準様式１シフト記号表!$C$6:$L$47,10,FALSE()))</f>
        <v/>
      </c>
      <c r="X44" s="814" t="str">
        <f aca="false">IF(X43="","",VLOOKUP(X43,標準様式１シフト記号表!$C$6:$L$47,10,FALSE()))</f>
        <v/>
      </c>
      <c r="Y44" s="814" t="str">
        <f aca="false">IF(Y43="","",VLOOKUP(Y43,標準様式１シフト記号表!$C$6:$L$47,10,FALSE()))</f>
        <v/>
      </c>
      <c r="Z44" s="814" t="str">
        <f aca="false">IF(Z43="","",VLOOKUP(Z43,標準様式１シフト記号表!$C$6:$L$47,10,FALSE()))</f>
        <v/>
      </c>
      <c r="AA44" s="814" t="str">
        <f aca="false">IF(AA43="","",VLOOKUP(AA43,標準様式１シフト記号表!$C$6:$L$47,10,FALSE()))</f>
        <v/>
      </c>
      <c r="AB44" s="814" t="str">
        <f aca="false">IF(AB43="","",VLOOKUP(AB43,標準様式１シフト記号表!$C$6:$L$47,10,FALSE()))</f>
        <v/>
      </c>
      <c r="AC44" s="815" t="str">
        <f aca="false">IF(AC43="","",VLOOKUP(AC43,標準様式１シフト記号表!$C$6:$L$47,10,FALSE()))</f>
        <v/>
      </c>
      <c r="AD44" s="813" t="str">
        <f aca="false">IF(AD43="","",VLOOKUP(AD43,標準様式１シフト記号表!$C$6:$L$47,10,FALSE()))</f>
        <v/>
      </c>
      <c r="AE44" s="814" t="str">
        <f aca="false">IF(AE43="","",VLOOKUP(AE43,標準様式１シフト記号表!$C$6:$L$47,10,FALSE()))</f>
        <v/>
      </c>
      <c r="AF44" s="814" t="str">
        <f aca="false">IF(AF43="","",VLOOKUP(AF43,標準様式１シフト記号表!$C$6:$L$47,10,FALSE()))</f>
        <v/>
      </c>
      <c r="AG44" s="814" t="str">
        <f aca="false">IF(AG43="","",VLOOKUP(AG43,標準様式１シフト記号表!$C$6:$L$47,10,FALSE()))</f>
        <v/>
      </c>
      <c r="AH44" s="814" t="str">
        <f aca="false">IF(AH43="","",VLOOKUP(AH43,標準様式１シフト記号表!$C$6:$L$47,10,FALSE()))</f>
        <v/>
      </c>
      <c r="AI44" s="814" t="str">
        <f aca="false">IF(AI43="","",VLOOKUP(AI43,標準様式１シフト記号表!$C$6:$L$47,10,FALSE()))</f>
        <v/>
      </c>
      <c r="AJ44" s="815" t="str">
        <f aca="false">IF(AJ43="","",VLOOKUP(AJ43,標準様式１シフト記号表!$C$6:$L$47,10,FALSE()))</f>
        <v/>
      </c>
      <c r="AK44" s="813" t="str">
        <f aca="false">IF(AK43="","",VLOOKUP(AK43,標準様式１シフト記号表!$C$6:$L$47,10,FALSE()))</f>
        <v/>
      </c>
      <c r="AL44" s="814" t="str">
        <f aca="false">IF(AL43="","",VLOOKUP(AL43,標準様式１シフト記号表!$C$6:$L$47,10,FALSE()))</f>
        <v/>
      </c>
      <c r="AM44" s="814" t="str">
        <f aca="false">IF(AM43="","",VLOOKUP(AM43,標準様式１シフト記号表!$C$6:$L$47,10,FALSE()))</f>
        <v/>
      </c>
      <c r="AN44" s="814" t="str">
        <f aca="false">IF(AN43="","",VLOOKUP(AN43,標準様式１シフト記号表!$C$6:$L$47,10,FALSE()))</f>
        <v/>
      </c>
      <c r="AO44" s="814" t="str">
        <f aca="false">IF(AO43="","",VLOOKUP(AO43,標準様式１シフト記号表!$C$6:$L$47,10,FALSE()))</f>
        <v/>
      </c>
      <c r="AP44" s="814" t="str">
        <f aca="false">IF(AP43="","",VLOOKUP(AP43,標準様式１シフト記号表!$C$6:$L$47,10,FALSE()))</f>
        <v/>
      </c>
      <c r="AQ44" s="815" t="str">
        <f aca="false">IF(AQ43="","",VLOOKUP(AQ43,標準様式１シフト記号表!$C$6:$L$47,10,FALSE()))</f>
        <v/>
      </c>
      <c r="AR44" s="813" t="str">
        <f aca="false">IF(AR43="","",VLOOKUP(AR43,標準様式１シフト記号表!$C$6:$L$47,10,FALSE()))</f>
        <v/>
      </c>
      <c r="AS44" s="814" t="str">
        <f aca="false">IF(AS43="","",VLOOKUP(AS43,標準様式１シフト記号表!$C$6:$L$47,10,FALSE()))</f>
        <v/>
      </c>
      <c r="AT44" s="814" t="str">
        <f aca="false">IF(AT43="","",VLOOKUP(AT43,標準様式１シフト記号表!$C$6:$L$47,10,FALSE()))</f>
        <v/>
      </c>
      <c r="AU44" s="814" t="str">
        <f aca="false">IF(AU43="","",VLOOKUP(AU43,標準様式１シフト記号表!$C$6:$L$47,10,FALSE()))</f>
        <v/>
      </c>
      <c r="AV44" s="814" t="str">
        <f aca="false">IF(AV43="","",VLOOKUP(AV43,標準様式１シフト記号表!$C$6:$L$47,10,FALSE()))</f>
        <v/>
      </c>
      <c r="AW44" s="814" t="str">
        <f aca="false">IF(AW43="","",VLOOKUP(AW43,標準様式１シフト記号表!$C$6:$L$47,10,FALSE()))</f>
        <v/>
      </c>
      <c r="AX44" s="815" t="str">
        <f aca="false">IF(AX43="","",VLOOKUP(AX43,標準様式１シフト記号表!$C$6:$L$47,10,FALSE()))</f>
        <v/>
      </c>
      <c r="AY44" s="813" t="str">
        <f aca="false">IF(AY43="","",VLOOKUP(AY43,標準様式１シフト記号表!$C$6:$L$47,10,FALSE()))</f>
        <v/>
      </c>
      <c r="AZ44" s="814" t="str">
        <f aca="false">IF(AZ43="","",VLOOKUP(AZ43,標準様式１シフト記号表!$C$6:$L$47,10,FALSE()))</f>
        <v/>
      </c>
      <c r="BA44" s="814" t="str">
        <f aca="false">IF(BA43="","",VLOOKUP(BA43,標準様式１シフト記号表!$C$6:$L$47,10,FALSE()))</f>
        <v/>
      </c>
      <c r="BB44" s="816" t="n">
        <f aca="false">IF($BE$3="４週",SUM(W44:AX44),IF($BE$3="暦月",SUM(W44:BA44),""))</f>
        <v>0</v>
      </c>
      <c r="BC44" s="816"/>
      <c r="BD44" s="817" t="n">
        <f aca="false">IF($BE$3="４週",BB44/4,IF($BE$3="暦月",(BB44/($BE$8/7)),""))</f>
        <v>0</v>
      </c>
      <c r="BE44" s="817"/>
      <c r="BF44" s="833"/>
      <c r="BG44" s="833"/>
      <c r="BH44" s="833"/>
      <c r="BI44" s="833"/>
      <c r="BJ44" s="833"/>
    </row>
    <row r="45" customFormat="false" ht="20.25" hidden="false" customHeight="true" outlineLevel="0" collapsed="false">
      <c r="B45" s="779" t="n">
        <f aca="false">B43+1</f>
        <v>16</v>
      </c>
      <c r="C45" s="818"/>
      <c r="D45" s="818"/>
      <c r="E45" s="808"/>
      <c r="F45" s="809"/>
      <c r="G45" s="808"/>
      <c r="H45" s="809"/>
      <c r="I45" s="821"/>
      <c r="J45" s="821"/>
      <c r="K45" s="822"/>
      <c r="L45" s="822"/>
      <c r="M45" s="822"/>
      <c r="N45" s="822"/>
      <c r="O45" s="823"/>
      <c r="P45" s="823"/>
      <c r="Q45" s="823"/>
      <c r="R45" s="823"/>
      <c r="S45" s="823"/>
      <c r="T45" s="837" t="s">
        <v>693</v>
      </c>
      <c r="V45" s="838"/>
      <c r="W45" s="827"/>
      <c r="X45" s="828"/>
      <c r="Y45" s="828"/>
      <c r="Z45" s="828"/>
      <c r="AA45" s="828"/>
      <c r="AB45" s="828"/>
      <c r="AC45" s="829"/>
      <c r="AD45" s="827"/>
      <c r="AE45" s="828"/>
      <c r="AF45" s="828"/>
      <c r="AG45" s="828"/>
      <c r="AH45" s="828"/>
      <c r="AI45" s="828"/>
      <c r="AJ45" s="829"/>
      <c r="AK45" s="827"/>
      <c r="AL45" s="828"/>
      <c r="AM45" s="828"/>
      <c r="AN45" s="828"/>
      <c r="AO45" s="828"/>
      <c r="AP45" s="828"/>
      <c r="AQ45" s="829"/>
      <c r="AR45" s="827"/>
      <c r="AS45" s="828"/>
      <c r="AT45" s="828"/>
      <c r="AU45" s="828"/>
      <c r="AV45" s="828"/>
      <c r="AW45" s="828"/>
      <c r="AX45" s="829"/>
      <c r="AY45" s="827"/>
      <c r="AZ45" s="828"/>
      <c r="BA45" s="830"/>
      <c r="BB45" s="831"/>
      <c r="BC45" s="831"/>
      <c r="BD45" s="832"/>
      <c r="BE45" s="832"/>
      <c r="BF45" s="833"/>
      <c r="BG45" s="833"/>
      <c r="BH45" s="833"/>
      <c r="BI45" s="833"/>
      <c r="BJ45" s="833"/>
    </row>
    <row r="46" customFormat="false" ht="20.25" hidden="false" customHeight="true" outlineLevel="0" collapsed="false">
      <c r="B46" s="779"/>
      <c r="C46" s="818"/>
      <c r="D46" s="818"/>
      <c r="E46" s="808"/>
      <c r="F46" s="809" t="n">
        <f aca="false">C45</f>
        <v>0</v>
      </c>
      <c r="G46" s="808"/>
      <c r="H46" s="809" t="n">
        <f aca="false">I45</f>
        <v>0</v>
      </c>
      <c r="I46" s="821"/>
      <c r="J46" s="821"/>
      <c r="K46" s="822"/>
      <c r="L46" s="822"/>
      <c r="M46" s="822"/>
      <c r="N46" s="822"/>
      <c r="O46" s="823"/>
      <c r="P46" s="823"/>
      <c r="Q46" s="823"/>
      <c r="R46" s="823"/>
      <c r="S46" s="823"/>
      <c r="T46" s="834" t="s">
        <v>694</v>
      </c>
      <c r="U46" s="835"/>
      <c r="V46" s="836"/>
      <c r="W46" s="813" t="str">
        <f aca="false">IF(W45="","",VLOOKUP(W45,標準様式１シフト記号表!$C$6:$L$47,10,FALSE()))</f>
        <v/>
      </c>
      <c r="X46" s="814" t="str">
        <f aca="false">IF(X45="","",VLOOKUP(X45,標準様式１シフト記号表!$C$6:$L$47,10,FALSE()))</f>
        <v/>
      </c>
      <c r="Y46" s="814" t="str">
        <f aca="false">IF(Y45="","",VLOOKUP(Y45,標準様式１シフト記号表!$C$6:$L$47,10,FALSE()))</f>
        <v/>
      </c>
      <c r="Z46" s="814" t="str">
        <f aca="false">IF(Z45="","",VLOOKUP(Z45,標準様式１シフト記号表!$C$6:$L$47,10,FALSE()))</f>
        <v/>
      </c>
      <c r="AA46" s="814" t="str">
        <f aca="false">IF(AA45="","",VLOOKUP(AA45,標準様式１シフト記号表!$C$6:$L$47,10,FALSE()))</f>
        <v/>
      </c>
      <c r="AB46" s="814" t="str">
        <f aca="false">IF(AB45="","",VLOOKUP(AB45,標準様式１シフト記号表!$C$6:$L$47,10,FALSE()))</f>
        <v/>
      </c>
      <c r="AC46" s="815" t="str">
        <f aca="false">IF(AC45="","",VLOOKUP(AC45,標準様式１シフト記号表!$C$6:$L$47,10,FALSE()))</f>
        <v/>
      </c>
      <c r="AD46" s="813" t="str">
        <f aca="false">IF(AD45="","",VLOOKUP(AD45,標準様式１シフト記号表!$C$6:$L$47,10,FALSE()))</f>
        <v/>
      </c>
      <c r="AE46" s="814" t="str">
        <f aca="false">IF(AE45="","",VLOOKUP(AE45,標準様式１シフト記号表!$C$6:$L$47,10,FALSE()))</f>
        <v/>
      </c>
      <c r="AF46" s="814" t="str">
        <f aca="false">IF(AF45="","",VLOOKUP(AF45,標準様式１シフト記号表!$C$6:$L$47,10,FALSE()))</f>
        <v/>
      </c>
      <c r="AG46" s="814" t="str">
        <f aca="false">IF(AG45="","",VLOOKUP(AG45,標準様式１シフト記号表!$C$6:$L$47,10,FALSE()))</f>
        <v/>
      </c>
      <c r="AH46" s="814" t="str">
        <f aca="false">IF(AH45="","",VLOOKUP(AH45,標準様式１シフト記号表!$C$6:$L$47,10,FALSE()))</f>
        <v/>
      </c>
      <c r="AI46" s="814" t="str">
        <f aca="false">IF(AI45="","",VLOOKUP(AI45,標準様式１シフト記号表!$C$6:$L$47,10,FALSE()))</f>
        <v/>
      </c>
      <c r="AJ46" s="815" t="str">
        <f aca="false">IF(AJ45="","",VLOOKUP(AJ45,標準様式１シフト記号表!$C$6:$L$47,10,FALSE()))</f>
        <v/>
      </c>
      <c r="AK46" s="813" t="str">
        <f aca="false">IF(AK45="","",VLOOKUP(AK45,標準様式１シフト記号表!$C$6:$L$47,10,FALSE()))</f>
        <v/>
      </c>
      <c r="AL46" s="814" t="str">
        <f aca="false">IF(AL45="","",VLOOKUP(AL45,標準様式１シフト記号表!$C$6:$L$47,10,FALSE()))</f>
        <v/>
      </c>
      <c r="AM46" s="814" t="str">
        <f aca="false">IF(AM45="","",VLOOKUP(AM45,標準様式１シフト記号表!$C$6:$L$47,10,FALSE()))</f>
        <v/>
      </c>
      <c r="AN46" s="814" t="str">
        <f aca="false">IF(AN45="","",VLOOKUP(AN45,標準様式１シフト記号表!$C$6:$L$47,10,FALSE()))</f>
        <v/>
      </c>
      <c r="AO46" s="814" t="str">
        <f aca="false">IF(AO45="","",VLOOKUP(AO45,標準様式１シフト記号表!$C$6:$L$47,10,FALSE()))</f>
        <v/>
      </c>
      <c r="AP46" s="814" t="str">
        <f aca="false">IF(AP45="","",VLOOKUP(AP45,標準様式１シフト記号表!$C$6:$L$47,10,FALSE()))</f>
        <v/>
      </c>
      <c r="AQ46" s="815" t="str">
        <f aca="false">IF(AQ45="","",VLOOKUP(AQ45,標準様式１シフト記号表!$C$6:$L$47,10,FALSE()))</f>
        <v/>
      </c>
      <c r="AR46" s="813" t="str">
        <f aca="false">IF(AR45="","",VLOOKUP(AR45,標準様式１シフト記号表!$C$6:$L$47,10,FALSE()))</f>
        <v/>
      </c>
      <c r="AS46" s="814" t="str">
        <f aca="false">IF(AS45="","",VLOOKUP(AS45,標準様式１シフト記号表!$C$6:$L$47,10,FALSE()))</f>
        <v/>
      </c>
      <c r="AT46" s="814" t="str">
        <f aca="false">IF(AT45="","",VLOOKUP(AT45,標準様式１シフト記号表!$C$6:$L$47,10,FALSE()))</f>
        <v/>
      </c>
      <c r="AU46" s="814" t="str">
        <f aca="false">IF(AU45="","",VLOOKUP(AU45,標準様式１シフト記号表!$C$6:$L$47,10,FALSE()))</f>
        <v/>
      </c>
      <c r="AV46" s="814" t="str">
        <f aca="false">IF(AV45="","",VLOOKUP(AV45,標準様式１シフト記号表!$C$6:$L$47,10,FALSE()))</f>
        <v/>
      </c>
      <c r="AW46" s="814" t="str">
        <f aca="false">IF(AW45="","",VLOOKUP(AW45,標準様式１シフト記号表!$C$6:$L$47,10,FALSE()))</f>
        <v/>
      </c>
      <c r="AX46" s="815" t="str">
        <f aca="false">IF(AX45="","",VLOOKUP(AX45,標準様式１シフト記号表!$C$6:$L$47,10,FALSE()))</f>
        <v/>
      </c>
      <c r="AY46" s="813" t="str">
        <f aca="false">IF(AY45="","",VLOOKUP(AY45,標準様式１シフト記号表!$C$6:$L$47,10,FALSE()))</f>
        <v/>
      </c>
      <c r="AZ46" s="814" t="str">
        <f aca="false">IF(AZ45="","",VLOOKUP(AZ45,標準様式１シフト記号表!$C$6:$L$47,10,FALSE()))</f>
        <v/>
      </c>
      <c r="BA46" s="814" t="str">
        <f aca="false">IF(BA45="","",VLOOKUP(BA45,標準様式１シフト記号表!$C$6:$L$47,10,FALSE()))</f>
        <v/>
      </c>
      <c r="BB46" s="816" t="n">
        <f aca="false">IF($BE$3="４週",SUM(W46:AX46),IF($BE$3="暦月",SUM(W46:BA46),""))</f>
        <v>0</v>
      </c>
      <c r="BC46" s="816"/>
      <c r="BD46" s="817" t="n">
        <f aca="false">IF($BE$3="４週",BB46/4,IF($BE$3="暦月",(BB46/($BE$8/7)),""))</f>
        <v>0</v>
      </c>
      <c r="BE46" s="817"/>
      <c r="BF46" s="833"/>
      <c r="BG46" s="833"/>
      <c r="BH46" s="833"/>
      <c r="BI46" s="833"/>
      <c r="BJ46" s="833"/>
    </row>
    <row r="47" customFormat="false" ht="20.25" hidden="false" customHeight="true" outlineLevel="0" collapsed="false">
      <c r="B47" s="779" t="n">
        <f aca="false">B45+1</f>
        <v>17</v>
      </c>
      <c r="C47" s="818"/>
      <c r="D47" s="818"/>
      <c r="E47" s="808"/>
      <c r="F47" s="809"/>
      <c r="G47" s="808"/>
      <c r="H47" s="809"/>
      <c r="I47" s="821"/>
      <c r="J47" s="821"/>
      <c r="K47" s="822"/>
      <c r="L47" s="822"/>
      <c r="M47" s="822"/>
      <c r="N47" s="822"/>
      <c r="O47" s="823"/>
      <c r="P47" s="823"/>
      <c r="Q47" s="823"/>
      <c r="R47" s="823"/>
      <c r="S47" s="823"/>
      <c r="T47" s="837" t="s">
        <v>693</v>
      </c>
      <c r="V47" s="838"/>
      <c r="W47" s="827"/>
      <c r="X47" s="828"/>
      <c r="Y47" s="828"/>
      <c r="Z47" s="828"/>
      <c r="AA47" s="828"/>
      <c r="AB47" s="828"/>
      <c r="AC47" s="829"/>
      <c r="AD47" s="827"/>
      <c r="AE47" s="828"/>
      <c r="AF47" s="828"/>
      <c r="AG47" s="828"/>
      <c r="AH47" s="828"/>
      <c r="AI47" s="828"/>
      <c r="AJ47" s="829"/>
      <c r="AK47" s="827"/>
      <c r="AL47" s="828"/>
      <c r="AM47" s="828"/>
      <c r="AN47" s="828"/>
      <c r="AO47" s="828"/>
      <c r="AP47" s="828"/>
      <c r="AQ47" s="829"/>
      <c r="AR47" s="827"/>
      <c r="AS47" s="828"/>
      <c r="AT47" s="828"/>
      <c r="AU47" s="828"/>
      <c r="AV47" s="828"/>
      <c r="AW47" s="828"/>
      <c r="AX47" s="829"/>
      <c r="AY47" s="827"/>
      <c r="AZ47" s="828"/>
      <c r="BA47" s="830"/>
      <c r="BB47" s="831"/>
      <c r="BC47" s="831"/>
      <c r="BD47" s="832"/>
      <c r="BE47" s="832"/>
      <c r="BF47" s="833"/>
      <c r="BG47" s="833"/>
      <c r="BH47" s="833"/>
      <c r="BI47" s="833"/>
      <c r="BJ47" s="833"/>
    </row>
    <row r="48" customFormat="false" ht="20.25" hidden="false" customHeight="true" outlineLevel="0" collapsed="false">
      <c r="B48" s="779"/>
      <c r="C48" s="818"/>
      <c r="D48" s="818"/>
      <c r="E48" s="808"/>
      <c r="F48" s="809" t="n">
        <f aca="false">C47</f>
        <v>0</v>
      </c>
      <c r="G48" s="808"/>
      <c r="H48" s="809" t="n">
        <f aca="false">I47</f>
        <v>0</v>
      </c>
      <c r="I48" s="821"/>
      <c r="J48" s="821"/>
      <c r="K48" s="822"/>
      <c r="L48" s="822"/>
      <c r="M48" s="822"/>
      <c r="N48" s="822"/>
      <c r="O48" s="823"/>
      <c r="P48" s="823"/>
      <c r="Q48" s="823"/>
      <c r="R48" s="823"/>
      <c r="S48" s="823"/>
      <c r="T48" s="834" t="s">
        <v>694</v>
      </c>
      <c r="U48" s="835"/>
      <c r="V48" s="836"/>
      <c r="W48" s="813" t="str">
        <f aca="false">IF(W47="","",VLOOKUP(W47,標準様式１シフト記号表!$C$6:$L$47,10,FALSE()))</f>
        <v/>
      </c>
      <c r="X48" s="814" t="str">
        <f aca="false">IF(X47="","",VLOOKUP(X47,標準様式１シフト記号表!$C$6:$L$47,10,FALSE()))</f>
        <v/>
      </c>
      <c r="Y48" s="814" t="str">
        <f aca="false">IF(Y47="","",VLOOKUP(Y47,標準様式１シフト記号表!$C$6:$L$47,10,FALSE()))</f>
        <v/>
      </c>
      <c r="Z48" s="814" t="str">
        <f aca="false">IF(Z47="","",VLOOKUP(Z47,標準様式１シフト記号表!$C$6:$L$47,10,FALSE()))</f>
        <v/>
      </c>
      <c r="AA48" s="814" t="str">
        <f aca="false">IF(AA47="","",VLOOKUP(AA47,標準様式１シフト記号表!$C$6:$L$47,10,FALSE()))</f>
        <v/>
      </c>
      <c r="AB48" s="814" t="str">
        <f aca="false">IF(AB47="","",VLOOKUP(AB47,標準様式１シフト記号表!$C$6:$L$47,10,FALSE()))</f>
        <v/>
      </c>
      <c r="AC48" s="815" t="str">
        <f aca="false">IF(AC47="","",VLOOKUP(AC47,標準様式１シフト記号表!$C$6:$L$47,10,FALSE()))</f>
        <v/>
      </c>
      <c r="AD48" s="813" t="str">
        <f aca="false">IF(AD47="","",VLOOKUP(AD47,標準様式１シフト記号表!$C$6:$L$47,10,FALSE()))</f>
        <v/>
      </c>
      <c r="AE48" s="814" t="str">
        <f aca="false">IF(AE47="","",VLOOKUP(AE47,標準様式１シフト記号表!$C$6:$L$47,10,FALSE()))</f>
        <v/>
      </c>
      <c r="AF48" s="814" t="str">
        <f aca="false">IF(AF47="","",VLOOKUP(AF47,標準様式１シフト記号表!$C$6:$L$47,10,FALSE()))</f>
        <v/>
      </c>
      <c r="AG48" s="814" t="str">
        <f aca="false">IF(AG47="","",VLOOKUP(AG47,標準様式１シフト記号表!$C$6:$L$47,10,FALSE()))</f>
        <v/>
      </c>
      <c r="AH48" s="814" t="str">
        <f aca="false">IF(AH47="","",VLOOKUP(AH47,標準様式１シフト記号表!$C$6:$L$47,10,FALSE()))</f>
        <v/>
      </c>
      <c r="AI48" s="814" t="str">
        <f aca="false">IF(AI47="","",VLOOKUP(AI47,標準様式１シフト記号表!$C$6:$L$47,10,FALSE()))</f>
        <v/>
      </c>
      <c r="AJ48" s="815" t="str">
        <f aca="false">IF(AJ47="","",VLOOKUP(AJ47,標準様式１シフト記号表!$C$6:$L$47,10,FALSE()))</f>
        <v/>
      </c>
      <c r="AK48" s="813" t="str">
        <f aca="false">IF(AK47="","",VLOOKUP(AK47,標準様式１シフト記号表!$C$6:$L$47,10,FALSE()))</f>
        <v/>
      </c>
      <c r="AL48" s="814" t="str">
        <f aca="false">IF(AL47="","",VLOOKUP(AL47,標準様式１シフト記号表!$C$6:$L$47,10,FALSE()))</f>
        <v/>
      </c>
      <c r="AM48" s="814" t="str">
        <f aca="false">IF(AM47="","",VLOOKUP(AM47,標準様式１シフト記号表!$C$6:$L$47,10,FALSE()))</f>
        <v/>
      </c>
      <c r="AN48" s="814" t="str">
        <f aca="false">IF(AN47="","",VLOOKUP(AN47,標準様式１シフト記号表!$C$6:$L$47,10,FALSE()))</f>
        <v/>
      </c>
      <c r="AO48" s="814" t="str">
        <f aca="false">IF(AO47="","",VLOOKUP(AO47,標準様式１シフト記号表!$C$6:$L$47,10,FALSE()))</f>
        <v/>
      </c>
      <c r="AP48" s="814" t="str">
        <f aca="false">IF(AP47="","",VLOOKUP(AP47,標準様式１シフト記号表!$C$6:$L$47,10,FALSE()))</f>
        <v/>
      </c>
      <c r="AQ48" s="815" t="str">
        <f aca="false">IF(AQ47="","",VLOOKUP(AQ47,標準様式１シフト記号表!$C$6:$L$47,10,FALSE()))</f>
        <v/>
      </c>
      <c r="AR48" s="813" t="str">
        <f aca="false">IF(AR47="","",VLOOKUP(AR47,標準様式１シフト記号表!$C$6:$L$47,10,FALSE()))</f>
        <v/>
      </c>
      <c r="AS48" s="814" t="str">
        <f aca="false">IF(AS47="","",VLOOKUP(AS47,標準様式１シフト記号表!$C$6:$L$47,10,FALSE()))</f>
        <v/>
      </c>
      <c r="AT48" s="814" t="str">
        <f aca="false">IF(AT47="","",VLOOKUP(AT47,標準様式１シフト記号表!$C$6:$L$47,10,FALSE()))</f>
        <v/>
      </c>
      <c r="AU48" s="814" t="str">
        <f aca="false">IF(AU47="","",VLOOKUP(AU47,標準様式１シフト記号表!$C$6:$L$47,10,FALSE()))</f>
        <v/>
      </c>
      <c r="AV48" s="814" t="str">
        <f aca="false">IF(AV47="","",VLOOKUP(AV47,標準様式１シフト記号表!$C$6:$L$47,10,FALSE()))</f>
        <v/>
      </c>
      <c r="AW48" s="814" t="str">
        <f aca="false">IF(AW47="","",VLOOKUP(AW47,標準様式１シフト記号表!$C$6:$L$47,10,FALSE()))</f>
        <v/>
      </c>
      <c r="AX48" s="815" t="str">
        <f aca="false">IF(AX47="","",VLOOKUP(AX47,標準様式１シフト記号表!$C$6:$L$47,10,FALSE()))</f>
        <v/>
      </c>
      <c r="AY48" s="813" t="str">
        <f aca="false">IF(AY47="","",VLOOKUP(AY47,標準様式１シフト記号表!$C$6:$L$47,10,FALSE()))</f>
        <v/>
      </c>
      <c r="AZ48" s="814" t="str">
        <f aca="false">IF(AZ47="","",VLOOKUP(AZ47,標準様式１シフト記号表!$C$6:$L$47,10,FALSE()))</f>
        <v/>
      </c>
      <c r="BA48" s="814" t="str">
        <f aca="false">IF(BA47="","",VLOOKUP(BA47,標準様式１シフト記号表!$C$6:$L$47,10,FALSE()))</f>
        <v/>
      </c>
      <c r="BB48" s="816" t="n">
        <f aca="false">IF($BE$3="４週",SUM(W48:AX48),IF($BE$3="暦月",SUM(W48:BA48),""))</f>
        <v>0</v>
      </c>
      <c r="BC48" s="816"/>
      <c r="BD48" s="817" t="n">
        <f aca="false">IF($BE$3="４週",BB48/4,IF($BE$3="暦月",(BB48/($BE$8/7)),""))</f>
        <v>0</v>
      </c>
      <c r="BE48" s="817"/>
      <c r="BF48" s="833"/>
      <c r="BG48" s="833"/>
      <c r="BH48" s="833"/>
      <c r="BI48" s="833"/>
      <c r="BJ48" s="833"/>
    </row>
    <row r="49" customFormat="false" ht="20.25" hidden="false" customHeight="true" outlineLevel="0" collapsed="false">
      <c r="B49" s="779" t="n">
        <f aca="false">B47+1</f>
        <v>18</v>
      </c>
      <c r="C49" s="818"/>
      <c r="D49" s="818"/>
      <c r="E49" s="808"/>
      <c r="F49" s="809"/>
      <c r="G49" s="808"/>
      <c r="H49" s="809"/>
      <c r="I49" s="821"/>
      <c r="J49" s="821"/>
      <c r="K49" s="822"/>
      <c r="L49" s="822"/>
      <c r="M49" s="822"/>
      <c r="N49" s="822"/>
      <c r="O49" s="823"/>
      <c r="P49" s="823"/>
      <c r="Q49" s="823"/>
      <c r="R49" s="823"/>
      <c r="S49" s="823"/>
      <c r="T49" s="837" t="s">
        <v>693</v>
      </c>
      <c r="V49" s="838"/>
      <c r="W49" s="827"/>
      <c r="X49" s="828"/>
      <c r="Y49" s="828"/>
      <c r="Z49" s="828"/>
      <c r="AA49" s="828"/>
      <c r="AB49" s="828"/>
      <c r="AC49" s="829"/>
      <c r="AD49" s="827"/>
      <c r="AE49" s="828"/>
      <c r="AF49" s="828"/>
      <c r="AG49" s="828"/>
      <c r="AH49" s="828"/>
      <c r="AI49" s="828"/>
      <c r="AJ49" s="829"/>
      <c r="AK49" s="827"/>
      <c r="AL49" s="828"/>
      <c r="AM49" s="828"/>
      <c r="AN49" s="828"/>
      <c r="AO49" s="828"/>
      <c r="AP49" s="828"/>
      <c r="AQ49" s="829"/>
      <c r="AR49" s="827"/>
      <c r="AS49" s="828"/>
      <c r="AT49" s="828"/>
      <c r="AU49" s="828"/>
      <c r="AV49" s="828"/>
      <c r="AW49" s="828"/>
      <c r="AX49" s="829"/>
      <c r="AY49" s="827"/>
      <c r="AZ49" s="828"/>
      <c r="BA49" s="830"/>
      <c r="BB49" s="831"/>
      <c r="BC49" s="831"/>
      <c r="BD49" s="832"/>
      <c r="BE49" s="832"/>
      <c r="BF49" s="833"/>
      <c r="BG49" s="833"/>
      <c r="BH49" s="833"/>
      <c r="BI49" s="833"/>
      <c r="BJ49" s="833"/>
    </row>
    <row r="50" customFormat="false" ht="20.25" hidden="false" customHeight="true" outlineLevel="0" collapsed="false">
      <c r="B50" s="779"/>
      <c r="C50" s="818"/>
      <c r="D50" s="818"/>
      <c r="E50" s="808"/>
      <c r="F50" s="809" t="n">
        <f aca="false">C49</f>
        <v>0</v>
      </c>
      <c r="G50" s="808"/>
      <c r="H50" s="809" t="n">
        <f aca="false">I49</f>
        <v>0</v>
      </c>
      <c r="I50" s="821"/>
      <c r="J50" s="821"/>
      <c r="K50" s="822"/>
      <c r="L50" s="822"/>
      <c r="M50" s="822"/>
      <c r="N50" s="822"/>
      <c r="O50" s="823"/>
      <c r="P50" s="823"/>
      <c r="Q50" s="823"/>
      <c r="R50" s="823"/>
      <c r="S50" s="823"/>
      <c r="T50" s="834" t="s">
        <v>694</v>
      </c>
      <c r="U50" s="835"/>
      <c r="V50" s="836"/>
      <c r="W50" s="813" t="str">
        <f aca="false">IF(W49="","",VLOOKUP(W49,標準様式１シフト記号表!$C$6:$L$47,10,FALSE()))</f>
        <v/>
      </c>
      <c r="X50" s="814" t="str">
        <f aca="false">IF(X49="","",VLOOKUP(X49,標準様式１シフト記号表!$C$6:$L$47,10,FALSE()))</f>
        <v/>
      </c>
      <c r="Y50" s="814" t="str">
        <f aca="false">IF(Y49="","",VLOOKUP(Y49,標準様式１シフト記号表!$C$6:$L$47,10,FALSE()))</f>
        <v/>
      </c>
      <c r="Z50" s="814" t="str">
        <f aca="false">IF(Z49="","",VLOOKUP(Z49,標準様式１シフト記号表!$C$6:$L$47,10,FALSE()))</f>
        <v/>
      </c>
      <c r="AA50" s="814" t="str">
        <f aca="false">IF(AA49="","",VLOOKUP(AA49,標準様式１シフト記号表!$C$6:$L$47,10,FALSE()))</f>
        <v/>
      </c>
      <c r="AB50" s="814" t="str">
        <f aca="false">IF(AB49="","",VLOOKUP(AB49,標準様式１シフト記号表!$C$6:$L$47,10,FALSE()))</f>
        <v/>
      </c>
      <c r="AC50" s="815" t="str">
        <f aca="false">IF(AC49="","",VLOOKUP(AC49,標準様式１シフト記号表!$C$6:$L$47,10,FALSE()))</f>
        <v/>
      </c>
      <c r="AD50" s="813" t="str">
        <f aca="false">IF(AD49="","",VLOOKUP(AD49,標準様式１シフト記号表!$C$6:$L$47,10,FALSE()))</f>
        <v/>
      </c>
      <c r="AE50" s="814" t="str">
        <f aca="false">IF(AE49="","",VLOOKUP(AE49,標準様式１シフト記号表!$C$6:$L$47,10,FALSE()))</f>
        <v/>
      </c>
      <c r="AF50" s="814" t="str">
        <f aca="false">IF(AF49="","",VLOOKUP(AF49,標準様式１シフト記号表!$C$6:$L$47,10,FALSE()))</f>
        <v/>
      </c>
      <c r="AG50" s="814" t="str">
        <f aca="false">IF(AG49="","",VLOOKUP(AG49,標準様式１シフト記号表!$C$6:$L$47,10,FALSE()))</f>
        <v/>
      </c>
      <c r="AH50" s="814" t="str">
        <f aca="false">IF(AH49="","",VLOOKUP(AH49,標準様式１シフト記号表!$C$6:$L$47,10,FALSE()))</f>
        <v/>
      </c>
      <c r="AI50" s="814" t="str">
        <f aca="false">IF(AI49="","",VLOOKUP(AI49,標準様式１シフト記号表!$C$6:$L$47,10,FALSE()))</f>
        <v/>
      </c>
      <c r="AJ50" s="815" t="str">
        <f aca="false">IF(AJ49="","",VLOOKUP(AJ49,標準様式１シフト記号表!$C$6:$L$47,10,FALSE()))</f>
        <v/>
      </c>
      <c r="AK50" s="813" t="str">
        <f aca="false">IF(AK49="","",VLOOKUP(AK49,標準様式１シフト記号表!$C$6:$L$47,10,FALSE()))</f>
        <v/>
      </c>
      <c r="AL50" s="814" t="str">
        <f aca="false">IF(AL49="","",VLOOKUP(AL49,標準様式１シフト記号表!$C$6:$L$47,10,FALSE()))</f>
        <v/>
      </c>
      <c r="AM50" s="814" t="str">
        <f aca="false">IF(AM49="","",VLOOKUP(AM49,標準様式１シフト記号表!$C$6:$L$47,10,FALSE()))</f>
        <v/>
      </c>
      <c r="AN50" s="814" t="str">
        <f aca="false">IF(AN49="","",VLOOKUP(AN49,標準様式１シフト記号表!$C$6:$L$47,10,FALSE()))</f>
        <v/>
      </c>
      <c r="AO50" s="814" t="str">
        <f aca="false">IF(AO49="","",VLOOKUP(AO49,標準様式１シフト記号表!$C$6:$L$47,10,FALSE()))</f>
        <v/>
      </c>
      <c r="AP50" s="814" t="str">
        <f aca="false">IF(AP49="","",VLOOKUP(AP49,標準様式１シフト記号表!$C$6:$L$47,10,FALSE()))</f>
        <v/>
      </c>
      <c r="AQ50" s="815" t="str">
        <f aca="false">IF(AQ49="","",VLOOKUP(AQ49,標準様式１シフト記号表!$C$6:$L$47,10,FALSE()))</f>
        <v/>
      </c>
      <c r="AR50" s="813" t="str">
        <f aca="false">IF(AR49="","",VLOOKUP(AR49,標準様式１シフト記号表!$C$6:$L$47,10,FALSE()))</f>
        <v/>
      </c>
      <c r="AS50" s="814" t="str">
        <f aca="false">IF(AS49="","",VLOOKUP(AS49,標準様式１シフト記号表!$C$6:$L$47,10,FALSE()))</f>
        <v/>
      </c>
      <c r="AT50" s="814" t="str">
        <f aca="false">IF(AT49="","",VLOOKUP(AT49,標準様式１シフト記号表!$C$6:$L$47,10,FALSE()))</f>
        <v/>
      </c>
      <c r="AU50" s="814" t="str">
        <f aca="false">IF(AU49="","",VLOOKUP(AU49,標準様式１シフト記号表!$C$6:$L$47,10,FALSE()))</f>
        <v/>
      </c>
      <c r="AV50" s="814" t="str">
        <f aca="false">IF(AV49="","",VLOOKUP(AV49,標準様式１シフト記号表!$C$6:$L$47,10,FALSE()))</f>
        <v/>
      </c>
      <c r="AW50" s="814" t="str">
        <f aca="false">IF(AW49="","",VLOOKUP(AW49,標準様式１シフト記号表!$C$6:$L$47,10,FALSE()))</f>
        <v/>
      </c>
      <c r="AX50" s="815" t="str">
        <f aca="false">IF(AX49="","",VLOOKUP(AX49,標準様式１シフト記号表!$C$6:$L$47,10,FALSE()))</f>
        <v/>
      </c>
      <c r="AY50" s="813" t="str">
        <f aca="false">IF(AY49="","",VLOOKUP(AY49,標準様式１シフト記号表!$C$6:$L$47,10,FALSE()))</f>
        <v/>
      </c>
      <c r="AZ50" s="814" t="str">
        <f aca="false">IF(AZ49="","",VLOOKUP(AZ49,標準様式１シフト記号表!$C$6:$L$47,10,FALSE()))</f>
        <v/>
      </c>
      <c r="BA50" s="814" t="str">
        <f aca="false">IF(BA49="","",VLOOKUP(BA49,標準様式１シフト記号表!$C$6:$L$47,10,FALSE()))</f>
        <v/>
      </c>
      <c r="BB50" s="816" t="n">
        <f aca="false">IF($BE$3="４週",SUM(W50:AX50),IF($BE$3="暦月",SUM(W50:BA50),""))</f>
        <v>0</v>
      </c>
      <c r="BC50" s="816"/>
      <c r="BD50" s="817" t="n">
        <f aca="false">IF($BE$3="４週",BB50/4,IF($BE$3="暦月",(BB50/($BE$8/7)),""))</f>
        <v>0</v>
      </c>
      <c r="BE50" s="817"/>
      <c r="BF50" s="833"/>
      <c r="BG50" s="833"/>
      <c r="BH50" s="833"/>
      <c r="BI50" s="833"/>
      <c r="BJ50" s="833"/>
    </row>
    <row r="51" customFormat="false" ht="20.25" hidden="false" customHeight="true" outlineLevel="0" collapsed="false">
      <c r="B51" s="779" t="n">
        <f aca="false">B49+1</f>
        <v>19</v>
      </c>
      <c r="C51" s="818"/>
      <c r="D51" s="818"/>
      <c r="E51" s="819"/>
      <c r="F51" s="820"/>
      <c r="G51" s="819"/>
      <c r="H51" s="820"/>
      <c r="I51" s="821"/>
      <c r="J51" s="821"/>
      <c r="K51" s="822"/>
      <c r="L51" s="822"/>
      <c r="M51" s="822"/>
      <c r="N51" s="822"/>
      <c r="O51" s="823"/>
      <c r="P51" s="823"/>
      <c r="Q51" s="823"/>
      <c r="R51" s="823"/>
      <c r="S51" s="823"/>
      <c r="T51" s="824" t="s">
        <v>693</v>
      </c>
      <c r="U51" s="825"/>
      <c r="V51" s="826"/>
      <c r="W51" s="827"/>
      <c r="X51" s="828"/>
      <c r="Y51" s="828"/>
      <c r="Z51" s="828"/>
      <c r="AA51" s="828"/>
      <c r="AB51" s="828"/>
      <c r="AC51" s="829"/>
      <c r="AD51" s="827"/>
      <c r="AE51" s="828"/>
      <c r="AF51" s="828"/>
      <c r="AG51" s="828"/>
      <c r="AH51" s="828"/>
      <c r="AI51" s="828"/>
      <c r="AJ51" s="829"/>
      <c r="AK51" s="827"/>
      <c r="AL51" s="828"/>
      <c r="AM51" s="828"/>
      <c r="AN51" s="828"/>
      <c r="AO51" s="828"/>
      <c r="AP51" s="828"/>
      <c r="AQ51" s="829"/>
      <c r="AR51" s="827"/>
      <c r="AS51" s="828"/>
      <c r="AT51" s="828"/>
      <c r="AU51" s="828"/>
      <c r="AV51" s="828"/>
      <c r="AW51" s="828"/>
      <c r="AX51" s="829"/>
      <c r="AY51" s="827"/>
      <c r="AZ51" s="828"/>
      <c r="BA51" s="830"/>
      <c r="BB51" s="831"/>
      <c r="BC51" s="831"/>
      <c r="BD51" s="832"/>
      <c r="BE51" s="832"/>
      <c r="BF51" s="833"/>
      <c r="BG51" s="833"/>
      <c r="BH51" s="833"/>
      <c r="BI51" s="833"/>
      <c r="BJ51" s="833"/>
    </row>
    <row r="52" customFormat="false" ht="20.25" hidden="false" customHeight="true" outlineLevel="0" collapsed="false">
      <c r="B52" s="779"/>
      <c r="C52" s="818"/>
      <c r="D52" s="818"/>
      <c r="E52" s="808"/>
      <c r="F52" s="809" t="n">
        <f aca="false">C51</f>
        <v>0</v>
      </c>
      <c r="G52" s="808"/>
      <c r="H52" s="809" t="n">
        <f aca="false">I51</f>
        <v>0</v>
      </c>
      <c r="I52" s="821"/>
      <c r="J52" s="821"/>
      <c r="K52" s="822"/>
      <c r="L52" s="822"/>
      <c r="M52" s="822"/>
      <c r="N52" s="822"/>
      <c r="O52" s="823"/>
      <c r="P52" s="823"/>
      <c r="Q52" s="823"/>
      <c r="R52" s="823"/>
      <c r="S52" s="823"/>
      <c r="T52" s="834" t="s">
        <v>694</v>
      </c>
      <c r="U52" s="811"/>
      <c r="V52" s="812"/>
      <c r="W52" s="813" t="str">
        <f aca="false">IF(W51="","",VLOOKUP(W51,標準様式１シフト記号表!$C$6:$L$47,10,FALSE()))</f>
        <v/>
      </c>
      <c r="X52" s="814" t="str">
        <f aca="false">IF(X51="","",VLOOKUP(X51,標準様式１シフト記号表!$C$6:$L$47,10,FALSE()))</f>
        <v/>
      </c>
      <c r="Y52" s="814" t="str">
        <f aca="false">IF(Y51="","",VLOOKUP(Y51,標準様式１シフト記号表!$C$6:$L$47,10,FALSE()))</f>
        <v/>
      </c>
      <c r="Z52" s="814" t="str">
        <f aca="false">IF(Z51="","",VLOOKUP(Z51,標準様式１シフト記号表!$C$6:$L$47,10,FALSE()))</f>
        <v/>
      </c>
      <c r="AA52" s="814" t="str">
        <f aca="false">IF(AA51="","",VLOOKUP(AA51,標準様式１シフト記号表!$C$6:$L$47,10,FALSE()))</f>
        <v/>
      </c>
      <c r="AB52" s="814" t="str">
        <f aca="false">IF(AB51="","",VLOOKUP(AB51,標準様式１シフト記号表!$C$6:$L$47,10,FALSE()))</f>
        <v/>
      </c>
      <c r="AC52" s="815" t="str">
        <f aca="false">IF(AC51="","",VLOOKUP(AC51,標準様式１シフト記号表!$C$6:$L$47,10,FALSE()))</f>
        <v/>
      </c>
      <c r="AD52" s="813" t="str">
        <f aca="false">IF(AD51="","",VLOOKUP(AD51,標準様式１シフト記号表!$C$6:$L$47,10,FALSE()))</f>
        <v/>
      </c>
      <c r="AE52" s="814" t="str">
        <f aca="false">IF(AE51="","",VLOOKUP(AE51,標準様式１シフト記号表!$C$6:$L$47,10,FALSE()))</f>
        <v/>
      </c>
      <c r="AF52" s="814" t="str">
        <f aca="false">IF(AF51="","",VLOOKUP(AF51,標準様式１シフト記号表!$C$6:$L$47,10,FALSE()))</f>
        <v/>
      </c>
      <c r="AG52" s="814" t="str">
        <f aca="false">IF(AG51="","",VLOOKUP(AG51,標準様式１シフト記号表!$C$6:$L$47,10,FALSE()))</f>
        <v/>
      </c>
      <c r="AH52" s="814" t="str">
        <f aca="false">IF(AH51="","",VLOOKUP(AH51,標準様式１シフト記号表!$C$6:$L$47,10,FALSE()))</f>
        <v/>
      </c>
      <c r="AI52" s="814" t="str">
        <f aca="false">IF(AI51="","",VLOOKUP(AI51,標準様式１シフト記号表!$C$6:$L$47,10,FALSE()))</f>
        <v/>
      </c>
      <c r="AJ52" s="815" t="str">
        <f aca="false">IF(AJ51="","",VLOOKUP(AJ51,標準様式１シフト記号表!$C$6:$L$47,10,FALSE()))</f>
        <v/>
      </c>
      <c r="AK52" s="813" t="str">
        <f aca="false">IF(AK51="","",VLOOKUP(AK51,標準様式１シフト記号表!$C$6:$L$47,10,FALSE()))</f>
        <v/>
      </c>
      <c r="AL52" s="814" t="str">
        <f aca="false">IF(AL51="","",VLOOKUP(AL51,標準様式１シフト記号表!$C$6:$L$47,10,FALSE()))</f>
        <v/>
      </c>
      <c r="AM52" s="814" t="str">
        <f aca="false">IF(AM51="","",VLOOKUP(AM51,標準様式１シフト記号表!$C$6:$L$47,10,FALSE()))</f>
        <v/>
      </c>
      <c r="AN52" s="814" t="str">
        <f aca="false">IF(AN51="","",VLOOKUP(AN51,標準様式１シフト記号表!$C$6:$L$47,10,FALSE()))</f>
        <v/>
      </c>
      <c r="AO52" s="814" t="str">
        <f aca="false">IF(AO51="","",VLOOKUP(AO51,標準様式１シフト記号表!$C$6:$L$47,10,FALSE()))</f>
        <v/>
      </c>
      <c r="AP52" s="814" t="str">
        <f aca="false">IF(AP51="","",VLOOKUP(AP51,標準様式１シフト記号表!$C$6:$L$47,10,FALSE()))</f>
        <v/>
      </c>
      <c r="AQ52" s="815" t="str">
        <f aca="false">IF(AQ51="","",VLOOKUP(AQ51,標準様式１シフト記号表!$C$6:$L$47,10,FALSE()))</f>
        <v/>
      </c>
      <c r="AR52" s="813" t="str">
        <f aca="false">IF(AR51="","",VLOOKUP(AR51,標準様式１シフト記号表!$C$6:$L$47,10,FALSE()))</f>
        <v/>
      </c>
      <c r="AS52" s="814" t="str">
        <f aca="false">IF(AS51="","",VLOOKUP(AS51,標準様式１シフト記号表!$C$6:$L$47,10,FALSE()))</f>
        <v/>
      </c>
      <c r="AT52" s="814" t="str">
        <f aca="false">IF(AT51="","",VLOOKUP(AT51,標準様式１シフト記号表!$C$6:$L$47,10,FALSE()))</f>
        <v/>
      </c>
      <c r="AU52" s="814" t="str">
        <f aca="false">IF(AU51="","",VLOOKUP(AU51,標準様式１シフト記号表!$C$6:$L$47,10,FALSE()))</f>
        <v/>
      </c>
      <c r="AV52" s="814" t="str">
        <f aca="false">IF(AV51="","",VLOOKUP(AV51,標準様式１シフト記号表!$C$6:$L$47,10,FALSE()))</f>
        <v/>
      </c>
      <c r="AW52" s="814" t="str">
        <f aca="false">IF(AW51="","",VLOOKUP(AW51,標準様式１シフト記号表!$C$6:$L$47,10,FALSE()))</f>
        <v/>
      </c>
      <c r="AX52" s="815" t="str">
        <f aca="false">IF(AX51="","",VLOOKUP(AX51,標準様式１シフト記号表!$C$6:$L$47,10,FALSE()))</f>
        <v/>
      </c>
      <c r="AY52" s="813" t="str">
        <f aca="false">IF(AY51="","",VLOOKUP(AY51,標準様式１シフト記号表!$C$6:$L$47,10,FALSE()))</f>
        <v/>
      </c>
      <c r="AZ52" s="814" t="str">
        <f aca="false">IF(AZ51="","",VLOOKUP(AZ51,標準様式１シフト記号表!$C$6:$L$47,10,FALSE()))</f>
        <v/>
      </c>
      <c r="BA52" s="814" t="str">
        <f aca="false">IF(BA51="","",VLOOKUP(BA51,標準様式１シフト記号表!$C$6:$L$47,10,FALSE()))</f>
        <v/>
      </c>
      <c r="BB52" s="816" t="n">
        <f aca="false">IF($BE$3="４週",SUM(W52:AX52),IF($BE$3="暦月",SUM(W52:BA52),""))</f>
        <v>0</v>
      </c>
      <c r="BC52" s="816"/>
      <c r="BD52" s="817" t="n">
        <f aca="false">IF($BE$3="４週",BB52/4,IF($BE$3="暦月",(BB52/($BE$8/7)),""))</f>
        <v>0</v>
      </c>
      <c r="BE52" s="817"/>
      <c r="BF52" s="833"/>
      <c r="BG52" s="833"/>
      <c r="BH52" s="833"/>
      <c r="BI52" s="833"/>
      <c r="BJ52" s="833"/>
    </row>
    <row r="53" customFormat="false" ht="20.25" hidden="false" customHeight="true" outlineLevel="0" collapsed="false">
      <c r="B53" s="779" t="n">
        <f aca="false">B51+1</f>
        <v>20</v>
      </c>
      <c r="C53" s="818"/>
      <c r="D53" s="818"/>
      <c r="E53" s="819"/>
      <c r="F53" s="820"/>
      <c r="G53" s="819"/>
      <c r="H53" s="820"/>
      <c r="I53" s="821"/>
      <c r="J53" s="821"/>
      <c r="K53" s="822"/>
      <c r="L53" s="822"/>
      <c r="M53" s="822"/>
      <c r="N53" s="822"/>
      <c r="O53" s="823"/>
      <c r="P53" s="823"/>
      <c r="Q53" s="823"/>
      <c r="R53" s="823"/>
      <c r="S53" s="823"/>
      <c r="T53" s="824" t="s">
        <v>693</v>
      </c>
      <c r="U53" s="825"/>
      <c r="V53" s="826"/>
      <c r="W53" s="827"/>
      <c r="X53" s="828"/>
      <c r="Y53" s="828"/>
      <c r="Z53" s="828"/>
      <c r="AA53" s="828"/>
      <c r="AB53" s="828"/>
      <c r="AC53" s="829"/>
      <c r="AD53" s="827"/>
      <c r="AE53" s="828"/>
      <c r="AF53" s="828"/>
      <c r="AG53" s="828"/>
      <c r="AH53" s="828"/>
      <c r="AI53" s="828"/>
      <c r="AJ53" s="829"/>
      <c r="AK53" s="827"/>
      <c r="AL53" s="828"/>
      <c r="AM53" s="828"/>
      <c r="AN53" s="828"/>
      <c r="AO53" s="828"/>
      <c r="AP53" s="828"/>
      <c r="AQ53" s="829"/>
      <c r="AR53" s="827"/>
      <c r="AS53" s="828"/>
      <c r="AT53" s="828"/>
      <c r="AU53" s="828"/>
      <c r="AV53" s="828"/>
      <c r="AW53" s="828"/>
      <c r="AX53" s="829"/>
      <c r="AY53" s="827"/>
      <c r="AZ53" s="828"/>
      <c r="BA53" s="830"/>
      <c r="BB53" s="831"/>
      <c r="BC53" s="831"/>
      <c r="BD53" s="832"/>
      <c r="BE53" s="832"/>
      <c r="BF53" s="833"/>
      <c r="BG53" s="833"/>
      <c r="BH53" s="833"/>
      <c r="BI53" s="833"/>
      <c r="BJ53" s="833"/>
    </row>
    <row r="54" customFormat="false" ht="20.25" hidden="false" customHeight="true" outlineLevel="0" collapsed="false">
      <c r="B54" s="779"/>
      <c r="C54" s="818"/>
      <c r="D54" s="818"/>
      <c r="E54" s="808"/>
      <c r="F54" s="809" t="n">
        <f aca="false">C53</f>
        <v>0</v>
      </c>
      <c r="G54" s="808"/>
      <c r="H54" s="809" t="n">
        <f aca="false">I53</f>
        <v>0</v>
      </c>
      <c r="I54" s="821"/>
      <c r="J54" s="821"/>
      <c r="K54" s="822"/>
      <c r="L54" s="822"/>
      <c r="M54" s="822"/>
      <c r="N54" s="822"/>
      <c r="O54" s="823"/>
      <c r="P54" s="823"/>
      <c r="Q54" s="823"/>
      <c r="R54" s="823"/>
      <c r="S54" s="823"/>
      <c r="T54" s="834" t="s">
        <v>694</v>
      </c>
      <c r="U54" s="835"/>
      <c r="V54" s="836"/>
      <c r="W54" s="813" t="str">
        <f aca="false">IF(W53="","",VLOOKUP(W53,標準様式１シフト記号表!$C$6:$L$47,10,FALSE()))</f>
        <v/>
      </c>
      <c r="X54" s="814" t="str">
        <f aca="false">IF(X53="","",VLOOKUP(X53,標準様式１シフト記号表!$C$6:$L$47,10,FALSE()))</f>
        <v/>
      </c>
      <c r="Y54" s="814" t="str">
        <f aca="false">IF(Y53="","",VLOOKUP(Y53,標準様式１シフト記号表!$C$6:$L$47,10,FALSE()))</f>
        <v/>
      </c>
      <c r="Z54" s="814" t="str">
        <f aca="false">IF(Z53="","",VLOOKUP(Z53,標準様式１シフト記号表!$C$6:$L$47,10,FALSE()))</f>
        <v/>
      </c>
      <c r="AA54" s="814" t="str">
        <f aca="false">IF(AA53="","",VLOOKUP(AA53,標準様式１シフト記号表!$C$6:$L$47,10,FALSE()))</f>
        <v/>
      </c>
      <c r="AB54" s="814" t="str">
        <f aca="false">IF(AB53="","",VLOOKUP(AB53,標準様式１シフト記号表!$C$6:$L$47,10,FALSE()))</f>
        <v/>
      </c>
      <c r="AC54" s="815" t="str">
        <f aca="false">IF(AC53="","",VLOOKUP(AC53,標準様式１シフト記号表!$C$6:$L$47,10,FALSE()))</f>
        <v/>
      </c>
      <c r="AD54" s="813" t="str">
        <f aca="false">IF(AD53="","",VLOOKUP(AD53,標準様式１シフト記号表!$C$6:$L$47,10,FALSE()))</f>
        <v/>
      </c>
      <c r="AE54" s="814" t="str">
        <f aca="false">IF(AE53="","",VLOOKUP(AE53,標準様式１シフト記号表!$C$6:$L$47,10,FALSE()))</f>
        <v/>
      </c>
      <c r="AF54" s="814" t="str">
        <f aca="false">IF(AF53="","",VLOOKUP(AF53,標準様式１シフト記号表!$C$6:$L$47,10,FALSE()))</f>
        <v/>
      </c>
      <c r="AG54" s="814" t="str">
        <f aca="false">IF(AG53="","",VLOOKUP(AG53,標準様式１シフト記号表!$C$6:$L$47,10,FALSE()))</f>
        <v/>
      </c>
      <c r="AH54" s="814" t="str">
        <f aca="false">IF(AH53="","",VLOOKUP(AH53,標準様式１シフト記号表!$C$6:$L$47,10,FALSE()))</f>
        <v/>
      </c>
      <c r="AI54" s="814" t="str">
        <f aca="false">IF(AI53="","",VLOOKUP(AI53,標準様式１シフト記号表!$C$6:$L$47,10,FALSE()))</f>
        <v/>
      </c>
      <c r="AJ54" s="815" t="str">
        <f aca="false">IF(AJ53="","",VLOOKUP(AJ53,標準様式１シフト記号表!$C$6:$L$47,10,FALSE()))</f>
        <v/>
      </c>
      <c r="AK54" s="813" t="str">
        <f aca="false">IF(AK53="","",VLOOKUP(AK53,標準様式１シフト記号表!$C$6:$L$47,10,FALSE()))</f>
        <v/>
      </c>
      <c r="AL54" s="814" t="str">
        <f aca="false">IF(AL53="","",VLOOKUP(AL53,標準様式１シフト記号表!$C$6:$L$47,10,FALSE()))</f>
        <v/>
      </c>
      <c r="AM54" s="814" t="str">
        <f aca="false">IF(AM53="","",VLOOKUP(AM53,標準様式１シフト記号表!$C$6:$L$47,10,FALSE()))</f>
        <v/>
      </c>
      <c r="AN54" s="814" t="str">
        <f aca="false">IF(AN53="","",VLOOKUP(AN53,標準様式１シフト記号表!$C$6:$L$47,10,FALSE()))</f>
        <v/>
      </c>
      <c r="AO54" s="814" t="str">
        <f aca="false">IF(AO53="","",VLOOKUP(AO53,標準様式１シフト記号表!$C$6:$L$47,10,FALSE()))</f>
        <v/>
      </c>
      <c r="AP54" s="814" t="str">
        <f aca="false">IF(AP53="","",VLOOKUP(AP53,標準様式１シフト記号表!$C$6:$L$47,10,FALSE()))</f>
        <v/>
      </c>
      <c r="AQ54" s="815" t="str">
        <f aca="false">IF(AQ53="","",VLOOKUP(AQ53,標準様式１シフト記号表!$C$6:$L$47,10,FALSE()))</f>
        <v/>
      </c>
      <c r="AR54" s="813" t="str">
        <f aca="false">IF(AR53="","",VLOOKUP(AR53,標準様式１シフト記号表!$C$6:$L$47,10,FALSE()))</f>
        <v/>
      </c>
      <c r="AS54" s="814" t="str">
        <f aca="false">IF(AS53="","",VLOOKUP(AS53,標準様式１シフト記号表!$C$6:$L$47,10,FALSE()))</f>
        <v/>
      </c>
      <c r="AT54" s="814" t="str">
        <f aca="false">IF(AT53="","",VLOOKUP(AT53,標準様式１シフト記号表!$C$6:$L$47,10,FALSE()))</f>
        <v/>
      </c>
      <c r="AU54" s="814" t="str">
        <f aca="false">IF(AU53="","",VLOOKUP(AU53,標準様式１シフト記号表!$C$6:$L$47,10,FALSE()))</f>
        <v/>
      </c>
      <c r="AV54" s="814" t="str">
        <f aca="false">IF(AV53="","",VLOOKUP(AV53,標準様式１シフト記号表!$C$6:$L$47,10,FALSE()))</f>
        <v/>
      </c>
      <c r="AW54" s="814" t="str">
        <f aca="false">IF(AW53="","",VLOOKUP(AW53,標準様式１シフト記号表!$C$6:$L$47,10,FALSE()))</f>
        <v/>
      </c>
      <c r="AX54" s="815" t="str">
        <f aca="false">IF(AX53="","",VLOOKUP(AX53,標準様式１シフト記号表!$C$6:$L$47,10,FALSE()))</f>
        <v/>
      </c>
      <c r="AY54" s="813" t="str">
        <f aca="false">IF(AY53="","",VLOOKUP(AY53,標準様式１シフト記号表!$C$6:$L$47,10,FALSE()))</f>
        <v/>
      </c>
      <c r="AZ54" s="814" t="str">
        <f aca="false">IF(AZ53="","",VLOOKUP(AZ53,標準様式１シフト記号表!$C$6:$L$47,10,FALSE()))</f>
        <v/>
      </c>
      <c r="BA54" s="814" t="str">
        <f aca="false">IF(BA53="","",VLOOKUP(BA53,標準様式１シフト記号表!$C$6:$L$47,10,FALSE()))</f>
        <v/>
      </c>
      <c r="BB54" s="816" t="n">
        <f aca="false">IF($BE$3="４週",SUM(W54:AX54),IF($BE$3="暦月",SUM(W54:BA54),""))</f>
        <v>0</v>
      </c>
      <c r="BC54" s="816"/>
      <c r="BD54" s="817" t="n">
        <f aca="false">IF($BE$3="４週",BB54/4,IF($BE$3="暦月",(BB54/($BE$8/7)),""))</f>
        <v>0</v>
      </c>
      <c r="BE54" s="817"/>
      <c r="BF54" s="833"/>
      <c r="BG54" s="833"/>
      <c r="BH54" s="833"/>
      <c r="BI54" s="833"/>
      <c r="BJ54" s="833"/>
    </row>
    <row r="55" customFormat="false" ht="20.25" hidden="false" customHeight="true" outlineLevel="0" collapsed="false">
      <c r="B55" s="779" t="n">
        <f aca="false">B53+1</f>
        <v>21</v>
      </c>
      <c r="C55" s="818"/>
      <c r="D55" s="818"/>
      <c r="E55" s="808"/>
      <c r="F55" s="809"/>
      <c r="G55" s="808"/>
      <c r="H55" s="809"/>
      <c r="I55" s="821"/>
      <c r="J55" s="821"/>
      <c r="K55" s="822"/>
      <c r="L55" s="822"/>
      <c r="M55" s="822"/>
      <c r="N55" s="822"/>
      <c r="O55" s="823"/>
      <c r="P55" s="823"/>
      <c r="Q55" s="823"/>
      <c r="R55" s="823"/>
      <c r="S55" s="823"/>
      <c r="T55" s="837" t="s">
        <v>693</v>
      </c>
      <c r="V55" s="838"/>
      <c r="W55" s="827"/>
      <c r="X55" s="828"/>
      <c r="Y55" s="828"/>
      <c r="Z55" s="828"/>
      <c r="AA55" s="828"/>
      <c r="AB55" s="828"/>
      <c r="AC55" s="829"/>
      <c r="AD55" s="827"/>
      <c r="AE55" s="828"/>
      <c r="AF55" s="828"/>
      <c r="AG55" s="828"/>
      <c r="AH55" s="828"/>
      <c r="AI55" s="828"/>
      <c r="AJ55" s="829"/>
      <c r="AK55" s="827"/>
      <c r="AL55" s="828"/>
      <c r="AM55" s="828"/>
      <c r="AN55" s="828"/>
      <c r="AO55" s="828"/>
      <c r="AP55" s="828"/>
      <c r="AQ55" s="829"/>
      <c r="AR55" s="827"/>
      <c r="AS55" s="828"/>
      <c r="AT55" s="828"/>
      <c r="AU55" s="828"/>
      <c r="AV55" s="828"/>
      <c r="AW55" s="828"/>
      <c r="AX55" s="829"/>
      <c r="AY55" s="827"/>
      <c r="AZ55" s="828"/>
      <c r="BA55" s="830"/>
      <c r="BB55" s="831"/>
      <c r="BC55" s="831"/>
      <c r="BD55" s="832"/>
      <c r="BE55" s="832"/>
      <c r="BF55" s="833"/>
      <c r="BG55" s="833"/>
      <c r="BH55" s="833"/>
      <c r="BI55" s="833"/>
      <c r="BJ55" s="833"/>
    </row>
    <row r="56" customFormat="false" ht="20.25" hidden="false" customHeight="true" outlineLevel="0" collapsed="false">
      <c r="B56" s="779"/>
      <c r="C56" s="818"/>
      <c r="D56" s="818"/>
      <c r="E56" s="808"/>
      <c r="F56" s="809" t="n">
        <f aca="false">C55</f>
        <v>0</v>
      </c>
      <c r="G56" s="808"/>
      <c r="H56" s="809" t="n">
        <f aca="false">I55</f>
        <v>0</v>
      </c>
      <c r="I56" s="821"/>
      <c r="J56" s="821"/>
      <c r="K56" s="822"/>
      <c r="L56" s="822"/>
      <c r="M56" s="822"/>
      <c r="N56" s="822"/>
      <c r="O56" s="823"/>
      <c r="P56" s="823"/>
      <c r="Q56" s="823"/>
      <c r="R56" s="823"/>
      <c r="S56" s="823"/>
      <c r="T56" s="834" t="s">
        <v>694</v>
      </c>
      <c r="U56" s="835"/>
      <c r="V56" s="836"/>
      <c r="W56" s="813" t="str">
        <f aca="false">IF(W55="","",VLOOKUP(W55,標準様式１シフト記号表!$C$6:$L$47,10,FALSE()))</f>
        <v/>
      </c>
      <c r="X56" s="814" t="str">
        <f aca="false">IF(X55="","",VLOOKUP(X55,標準様式１シフト記号表!$C$6:$L$47,10,FALSE()))</f>
        <v/>
      </c>
      <c r="Y56" s="814" t="str">
        <f aca="false">IF(Y55="","",VLOOKUP(Y55,標準様式１シフト記号表!$C$6:$L$47,10,FALSE()))</f>
        <v/>
      </c>
      <c r="Z56" s="814" t="str">
        <f aca="false">IF(Z55="","",VLOOKUP(Z55,標準様式１シフト記号表!$C$6:$L$47,10,FALSE()))</f>
        <v/>
      </c>
      <c r="AA56" s="814" t="str">
        <f aca="false">IF(AA55="","",VLOOKUP(AA55,標準様式１シフト記号表!$C$6:$L$47,10,FALSE()))</f>
        <v/>
      </c>
      <c r="AB56" s="814" t="str">
        <f aca="false">IF(AB55="","",VLOOKUP(AB55,標準様式１シフト記号表!$C$6:$L$47,10,FALSE()))</f>
        <v/>
      </c>
      <c r="AC56" s="815" t="str">
        <f aca="false">IF(AC55="","",VLOOKUP(AC55,標準様式１シフト記号表!$C$6:$L$47,10,FALSE()))</f>
        <v/>
      </c>
      <c r="AD56" s="813" t="str">
        <f aca="false">IF(AD55="","",VLOOKUP(AD55,標準様式１シフト記号表!$C$6:$L$47,10,FALSE()))</f>
        <v/>
      </c>
      <c r="AE56" s="814" t="str">
        <f aca="false">IF(AE55="","",VLOOKUP(AE55,標準様式１シフト記号表!$C$6:$L$47,10,FALSE()))</f>
        <v/>
      </c>
      <c r="AF56" s="814" t="str">
        <f aca="false">IF(AF55="","",VLOOKUP(AF55,標準様式１シフト記号表!$C$6:$L$47,10,FALSE()))</f>
        <v/>
      </c>
      <c r="AG56" s="814" t="str">
        <f aca="false">IF(AG55="","",VLOOKUP(AG55,標準様式１シフト記号表!$C$6:$L$47,10,FALSE()))</f>
        <v/>
      </c>
      <c r="AH56" s="814" t="str">
        <f aca="false">IF(AH55="","",VLOOKUP(AH55,標準様式１シフト記号表!$C$6:$L$47,10,FALSE()))</f>
        <v/>
      </c>
      <c r="AI56" s="814" t="str">
        <f aca="false">IF(AI55="","",VLOOKUP(AI55,標準様式１シフト記号表!$C$6:$L$47,10,FALSE()))</f>
        <v/>
      </c>
      <c r="AJ56" s="815" t="str">
        <f aca="false">IF(AJ55="","",VLOOKUP(AJ55,標準様式１シフト記号表!$C$6:$L$47,10,FALSE()))</f>
        <v/>
      </c>
      <c r="AK56" s="813" t="str">
        <f aca="false">IF(AK55="","",VLOOKUP(AK55,標準様式１シフト記号表!$C$6:$L$47,10,FALSE()))</f>
        <v/>
      </c>
      <c r="AL56" s="814" t="str">
        <f aca="false">IF(AL55="","",VLOOKUP(AL55,標準様式１シフト記号表!$C$6:$L$47,10,FALSE()))</f>
        <v/>
      </c>
      <c r="AM56" s="814" t="str">
        <f aca="false">IF(AM55="","",VLOOKUP(AM55,標準様式１シフト記号表!$C$6:$L$47,10,FALSE()))</f>
        <v/>
      </c>
      <c r="AN56" s="814" t="str">
        <f aca="false">IF(AN55="","",VLOOKUP(AN55,標準様式１シフト記号表!$C$6:$L$47,10,FALSE()))</f>
        <v/>
      </c>
      <c r="AO56" s="814" t="str">
        <f aca="false">IF(AO55="","",VLOOKUP(AO55,標準様式１シフト記号表!$C$6:$L$47,10,FALSE()))</f>
        <v/>
      </c>
      <c r="AP56" s="814" t="str">
        <f aca="false">IF(AP55="","",VLOOKUP(AP55,標準様式１シフト記号表!$C$6:$L$47,10,FALSE()))</f>
        <v/>
      </c>
      <c r="AQ56" s="815" t="str">
        <f aca="false">IF(AQ55="","",VLOOKUP(AQ55,標準様式１シフト記号表!$C$6:$L$47,10,FALSE()))</f>
        <v/>
      </c>
      <c r="AR56" s="813" t="str">
        <f aca="false">IF(AR55="","",VLOOKUP(AR55,標準様式１シフト記号表!$C$6:$L$47,10,FALSE()))</f>
        <v/>
      </c>
      <c r="AS56" s="814" t="str">
        <f aca="false">IF(AS55="","",VLOOKUP(AS55,標準様式１シフト記号表!$C$6:$L$47,10,FALSE()))</f>
        <v/>
      </c>
      <c r="AT56" s="814" t="str">
        <f aca="false">IF(AT55="","",VLOOKUP(AT55,標準様式１シフト記号表!$C$6:$L$47,10,FALSE()))</f>
        <v/>
      </c>
      <c r="AU56" s="814" t="str">
        <f aca="false">IF(AU55="","",VLOOKUP(AU55,標準様式１シフト記号表!$C$6:$L$47,10,FALSE()))</f>
        <v/>
      </c>
      <c r="AV56" s="814" t="str">
        <f aca="false">IF(AV55="","",VLOOKUP(AV55,標準様式１シフト記号表!$C$6:$L$47,10,FALSE()))</f>
        <v/>
      </c>
      <c r="AW56" s="814" t="str">
        <f aca="false">IF(AW55="","",VLOOKUP(AW55,標準様式１シフト記号表!$C$6:$L$47,10,FALSE()))</f>
        <v/>
      </c>
      <c r="AX56" s="815" t="str">
        <f aca="false">IF(AX55="","",VLOOKUP(AX55,標準様式１シフト記号表!$C$6:$L$47,10,FALSE()))</f>
        <v/>
      </c>
      <c r="AY56" s="813" t="str">
        <f aca="false">IF(AY55="","",VLOOKUP(AY55,標準様式１シフト記号表!$C$6:$L$47,10,FALSE()))</f>
        <v/>
      </c>
      <c r="AZ56" s="814" t="str">
        <f aca="false">IF(AZ55="","",VLOOKUP(AZ55,標準様式１シフト記号表!$C$6:$L$47,10,FALSE()))</f>
        <v/>
      </c>
      <c r="BA56" s="814" t="str">
        <f aca="false">IF(BA55="","",VLOOKUP(BA55,標準様式１シフト記号表!$C$6:$L$47,10,FALSE()))</f>
        <v/>
      </c>
      <c r="BB56" s="816" t="n">
        <f aca="false">IF($BE$3="４週",SUM(W56:AX56),IF($BE$3="暦月",SUM(W56:BA56),""))</f>
        <v>0</v>
      </c>
      <c r="BC56" s="816"/>
      <c r="BD56" s="817" t="n">
        <f aca="false">IF($BE$3="４週",BB56/4,IF($BE$3="暦月",(BB56/($BE$8/7)),""))</f>
        <v>0</v>
      </c>
      <c r="BE56" s="817"/>
      <c r="BF56" s="833"/>
      <c r="BG56" s="833"/>
      <c r="BH56" s="833"/>
      <c r="BI56" s="833"/>
      <c r="BJ56" s="833"/>
    </row>
    <row r="57" customFormat="false" ht="20.25" hidden="false" customHeight="true" outlineLevel="0" collapsed="false">
      <c r="B57" s="779" t="n">
        <f aca="false">B55+1</f>
        <v>22</v>
      </c>
      <c r="C57" s="818"/>
      <c r="D57" s="818"/>
      <c r="E57" s="808"/>
      <c r="F57" s="809"/>
      <c r="G57" s="808"/>
      <c r="H57" s="809"/>
      <c r="I57" s="821"/>
      <c r="J57" s="821"/>
      <c r="K57" s="822"/>
      <c r="L57" s="822"/>
      <c r="M57" s="822"/>
      <c r="N57" s="822"/>
      <c r="O57" s="823"/>
      <c r="P57" s="823"/>
      <c r="Q57" s="823"/>
      <c r="R57" s="823"/>
      <c r="S57" s="823"/>
      <c r="T57" s="837" t="s">
        <v>693</v>
      </c>
      <c r="V57" s="838"/>
      <c r="W57" s="827"/>
      <c r="X57" s="828"/>
      <c r="Y57" s="828"/>
      <c r="Z57" s="828"/>
      <c r="AA57" s="828"/>
      <c r="AB57" s="828"/>
      <c r="AC57" s="829"/>
      <c r="AD57" s="827"/>
      <c r="AE57" s="828"/>
      <c r="AF57" s="828"/>
      <c r="AG57" s="828"/>
      <c r="AH57" s="828"/>
      <c r="AI57" s="828"/>
      <c r="AJ57" s="829"/>
      <c r="AK57" s="827"/>
      <c r="AL57" s="828"/>
      <c r="AM57" s="828"/>
      <c r="AN57" s="828"/>
      <c r="AO57" s="828"/>
      <c r="AP57" s="828"/>
      <c r="AQ57" s="829"/>
      <c r="AR57" s="827"/>
      <c r="AS57" s="828"/>
      <c r="AT57" s="828"/>
      <c r="AU57" s="828"/>
      <c r="AV57" s="828"/>
      <c r="AW57" s="828"/>
      <c r="AX57" s="829"/>
      <c r="AY57" s="827"/>
      <c r="AZ57" s="828"/>
      <c r="BA57" s="830"/>
      <c r="BB57" s="831"/>
      <c r="BC57" s="831"/>
      <c r="BD57" s="832"/>
      <c r="BE57" s="832"/>
      <c r="BF57" s="833"/>
      <c r="BG57" s="833"/>
      <c r="BH57" s="833"/>
      <c r="BI57" s="833"/>
      <c r="BJ57" s="833"/>
    </row>
    <row r="58" customFormat="false" ht="20.25" hidden="false" customHeight="true" outlineLevel="0" collapsed="false">
      <c r="B58" s="779"/>
      <c r="C58" s="818"/>
      <c r="D58" s="818"/>
      <c r="E58" s="808"/>
      <c r="F58" s="809" t="n">
        <f aca="false">C57</f>
        <v>0</v>
      </c>
      <c r="G58" s="808"/>
      <c r="H58" s="809" t="n">
        <f aca="false">I57</f>
        <v>0</v>
      </c>
      <c r="I58" s="821"/>
      <c r="J58" s="821"/>
      <c r="K58" s="822"/>
      <c r="L58" s="822"/>
      <c r="M58" s="822"/>
      <c r="N58" s="822"/>
      <c r="O58" s="823"/>
      <c r="P58" s="823"/>
      <c r="Q58" s="823"/>
      <c r="R58" s="823"/>
      <c r="S58" s="823"/>
      <c r="T58" s="834" t="s">
        <v>694</v>
      </c>
      <c r="U58" s="835"/>
      <c r="V58" s="836"/>
      <c r="W58" s="813" t="str">
        <f aca="false">IF(W57="","",VLOOKUP(W57,標準様式１シフト記号表!$C$6:$L$47,10,FALSE()))</f>
        <v/>
      </c>
      <c r="X58" s="814" t="str">
        <f aca="false">IF(X57="","",VLOOKUP(X57,標準様式１シフト記号表!$C$6:$L$47,10,FALSE()))</f>
        <v/>
      </c>
      <c r="Y58" s="814" t="str">
        <f aca="false">IF(Y57="","",VLOOKUP(Y57,標準様式１シフト記号表!$C$6:$L$47,10,FALSE()))</f>
        <v/>
      </c>
      <c r="Z58" s="814" t="str">
        <f aca="false">IF(Z57="","",VLOOKUP(Z57,標準様式１シフト記号表!$C$6:$L$47,10,FALSE()))</f>
        <v/>
      </c>
      <c r="AA58" s="814" t="str">
        <f aca="false">IF(AA57="","",VLOOKUP(AA57,標準様式１シフト記号表!$C$6:$L$47,10,FALSE()))</f>
        <v/>
      </c>
      <c r="AB58" s="814" t="str">
        <f aca="false">IF(AB57="","",VLOOKUP(AB57,標準様式１シフト記号表!$C$6:$L$47,10,FALSE()))</f>
        <v/>
      </c>
      <c r="AC58" s="815" t="str">
        <f aca="false">IF(AC57="","",VLOOKUP(AC57,標準様式１シフト記号表!$C$6:$L$47,10,FALSE()))</f>
        <v/>
      </c>
      <c r="AD58" s="813" t="str">
        <f aca="false">IF(AD57="","",VLOOKUP(AD57,標準様式１シフト記号表!$C$6:$L$47,10,FALSE()))</f>
        <v/>
      </c>
      <c r="AE58" s="814" t="str">
        <f aca="false">IF(AE57="","",VLOOKUP(AE57,標準様式１シフト記号表!$C$6:$L$47,10,FALSE()))</f>
        <v/>
      </c>
      <c r="AF58" s="814" t="str">
        <f aca="false">IF(AF57="","",VLOOKUP(AF57,標準様式１シフト記号表!$C$6:$L$47,10,FALSE()))</f>
        <v/>
      </c>
      <c r="AG58" s="814" t="str">
        <f aca="false">IF(AG57="","",VLOOKUP(AG57,標準様式１シフト記号表!$C$6:$L$47,10,FALSE()))</f>
        <v/>
      </c>
      <c r="AH58" s="814" t="str">
        <f aca="false">IF(AH57="","",VLOOKUP(AH57,標準様式１シフト記号表!$C$6:$L$47,10,FALSE()))</f>
        <v/>
      </c>
      <c r="AI58" s="814" t="str">
        <f aca="false">IF(AI57="","",VLOOKUP(AI57,標準様式１シフト記号表!$C$6:$L$47,10,FALSE()))</f>
        <v/>
      </c>
      <c r="AJ58" s="815" t="str">
        <f aca="false">IF(AJ57="","",VLOOKUP(AJ57,標準様式１シフト記号表!$C$6:$L$47,10,FALSE()))</f>
        <v/>
      </c>
      <c r="AK58" s="813" t="str">
        <f aca="false">IF(AK57="","",VLOOKUP(AK57,標準様式１シフト記号表!$C$6:$L$47,10,FALSE()))</f>
        <v/>
      </c>
      <c r="AL58" s="814" t="str">
        <f aca="false">IF(AL57="","",VLOOKUP(AL57,標準様式１シフト記号表!$C$6:$L$47,10,FALSE()))</f>
        <v/>
      </c>
      <c r="AM58" s="814" t="str">
        <f aca="false">IF(AM57="","",VLOOKUP(AM57,標準様式１シフト記号表!$C$6:$L$47,10,FALSE()))</f>
        <v/>
      </c>
      <c r="AN58" s="814" t="str">
        <f aca="false">IF(AN57="","",VLOOKUP(AN57,標準様式１シフト記号表!$C$6:$L$47,10,FALSE()))</f>
        <v/>
      </c>
      <c r="AO58" s="814" t="str">
        <f aca="false">IF(AO57="","",VLOOKUP(AO57,標準様式１シフト記号表!$C$6:$L$47,10,FALSE()))</f>
        <v/>
      </c>
      <c r="AP58" s="814" t="str">
        <f aca="false">IF(AP57="","",VLOOKUP(AP57,標準様式１シフト記号表!$C$6:$L$47,10,FALSE()))</f>
        <v/>
      </c>
      <c r="AQ58" s="815" t="str">
        <f aca="false">IF(AQ57="","",VLOOKUP(AQ57,標準様式１シフト記号表!$C$6:$L$47,10,FALSE()))</f>
        <v/>
      </c>
      <c r="AR58" s="813" t="str">
        <f aca="false">IF(AR57="","",VLOOKUP(AR57,標準様式１シフト記号表!$C$6:$L$47,10,FALSE()))</f>
        <v/>
      </c>
      <c r="AS58" s="814" t="str">
        <f aca="false">IF(AS57="","",VLOOKUP(AS57,標準様式１シフト記号表!$C$6:$L$47,10,FALSE()))</f>
        <v/>
      </c>
      <c r="AT58" s="814" t="str">
        <f aca="false">IF(AT57="","",VLOOKUP(AT57,標準様式１シフト記号表!$C$6:$L$47,10,FALSE()))</f>
        <v/>
      </c>
      <c r="AU58" s="814" t="str">
        <f aca="false">IF(AU57="","",VLOOKUP(AU57,標準様式１シフト記号表!$C$6:$L$47,10,FALSE()))</f>
        <v/>
      </c>
      <c r="AV58" s="814" t="str">
        <f aca="false">IF(AV57="","",VLOOKUP(AV57,標準様式１シフト記号表!$C$6:$L$47,10,FALSE()))</f>
        <v/>
      </c>
      <c r="AW58" s="814" t="str">
        <f aca="false">IF(AW57="","",VLOOKUP(AW57,標準様式１シフト記号表!$C$6:$L$47,10,FALSE()))</f>
        <v/>
      </c>
      <c r="AX58" s="815" t="str">
        <f aca="false">IF(AX57="","",VLOOKUP(AX57,標準様式１シフト記号表!$C$6:$L$47,10,FALSE()))</f>
        <v/>
      </c>
      <c r="AY58" s="813" t="str">
        <f aca="false">IF(AY57="","",VLOOKUP(AY57,標準様式１シフト記号表!$C$6:$L$47,10,FALSE()))</f>
        <v/>
      </c>
      <c r="AZ58" s="814" t="str">
        <f aca="false">IF(AZ57="","",VLOOKUP(AZ57,標準様式１シフト記号表!$C$6:$L$47,10,FALSE()))</f>
        <v/>
      </c>
      <c r="BA58" s="814" t="str">
        <f aca="false">IF(BA57="","",VLOOKUP(BA57,標準様式１シフト記号表!$C$6:$L$47,10,FALSE()))</f>
        <v/>
      </c>
      <c r="BB58" s="816" t="n">
        <f aca="false">IF($BE$3="４週",SUM(W58:AX58),IF($BE$3="暦月",SUM(W58:BA58),""))</f>
        <v>0</v>
      </c>
      <c r="BC58" s="816"/>
      <c r="BD58" s="817" t="n">
        <f aca="false">IF($BE$3="４週",BB58/4,IF($BE$3="暦月",(BB58/($BE$8/7)),""))</f>
        <v>0</v>
      </c>
      <c r="BE58" s="817"/>
      <c r="BF58" s="833"/>
      <c r="BG58" s="833"/>
      <c r="BH58" s="833"/>
      <c r="BI58" s="833"/>
      <c r="BJ58" s="833"/>
    </row>
    <row r="59" customFormat="false" ht="20.25" hidden="false" customHeight="true" outlineLevel="0" collapsed="false">
      <c r="B59" s="779" t="n">
        <f aca="false">B57+1</f>
        <v>23</v>
      </c>
      <c r="C59" s="818"/>
      <c r="D59" s="818"/>
      <c r="E59" s="808"/>
      <c r="F59" s="809"/>
      <c r="G59" s="808"/>
      <c r="H59" s="809"/>
      <c r="I59" s="821"/>
      <c r="J59" s="821"/>
      <c r="K59" s="822"/>
      <c r="L59" s="822"/>
      <c r="M59" s="822"/>
      <c r="N59" s="822"/>
      <c r="O59" s="823"/>
      <c r="P59" s="823"/>
      <c r="Q59" s="823"/>
      <c r="R59" s="823"/>
      <c r="S59" s="823"/>
      <c r="T59" s="837" t="s">
        <v>693</v>
      </c>
      <c r="V59" s="838"/>
      <c r="W59" s="827"/>
      <c r="X59" s="828"/>
      <c r="Y59" s="828"/>
      <c r="Z59" s="828"/>
      <c r="AA59" s="828"/>
      <c r="AB59" s="828"/>
      <c r="AC59" s="829"/>
      <c r="AD59" s="827"/>
      <c r="AE59" s="828"/>
      <c r="AF59" s="828"/>
      <c r="AG59" s="828"/>
      <c r="AH59" s="828"/>
      <c r="AI59" s="828"/>
      <c r="AJ59" s="829"/>
      <c r="AK59" s="827"/>
      <c r="AL59" s="828"/>
      <c r="AM59" s="828"/>
      <c r="AN59" s="828"/>
      <c r="AO59" s="828"/>
      <c r="AP59" s="828"/>
      <c r="AQ59" s="829"/>
      <c r="AR59" s="827"/>
      <c r="AS59" s="828"/>
      <c r="AT59" s="828"/>
      <c r="AU59" s="828"/>
      <c r="AV59" s="828"/>
      <c r="AW59" s="828"/>
      <c r="AX59" s="829"/>
      <c r="AY59" s="827"/>
      <c r="AZ59" s="828"/>
      <c r="BA59" s="830"/>
      <c r="BB59" s="831"/>
      <c r="BC59" s="831"/>
      <c r="BD59" s="832"/>
      <c r="BE59" s="832"/>
      <c r="BF59" s="833"/>
      <c r="BG59" s="833"/>
      <c r="BH59" s="833"/>
      <c r="BI59" s="833"/>
      <c r="BJ59" s="833"/>
    </row>
    <row r="60" customFormat="false" ht="20.25" hidden="false" customHeight="true" outlineLevel="0" collapsed="false">
      <c r="B60" s="779"/>
      <c r="C60" s="818"/>
      <c r="D60" s="818"/>
      <c r="E60" s="808"/>
      <c r="F60" s="809" t="n">
        <f aca="false">C59</f>
        <v>0</v>
      </c>
      <c r="G60" s="808"/>
      <c r="H60" s="809" t="n">
        <f aca="false">I59</f>
        <v>0</v>
      </c>
      <c r="I60" s="821"/>
      <c r="J60" s="821"/>
      <c r="K60" s="822"/>
      <c r="L60" s="822"/>
      <c r="M60" s="822"/>
      <c r="N60" s="822"/>
      <c r="O60" s="823"/>
      <c r="P60" s="823"/>
      <c r="Q60" s="823"/>
      <c r="R60" s="823"/>
      <c r="S60" s="823"/>
      <c r="T60" s="834" t="s">
        <v>694</v>
      </c>
      <c r="U60" s="835"/>
      <c r="V60" s="836"/>
      <c r="W60" s="813" t="str">
        <f aca="false">IF(W59="","",VLOOKUP(W59,標準様式１シフト記号表!$C$6:$L$47,10,FALSE()))</f>
        <v/>
      </c>
      <c r="X60" s="814" t="str">
        <f aca="false">IF(X59="","",VLOOKUP(X59,標準様式１シフト記号表!$C$6:$L$47,10,FALSE()))</f>
        <v/>
      </c>
      <c r="Y60" s="814" t="str">
        <f aca="false">IF(Y59="","",VLOOKUP(Y59,標準様式１シフト記号表!$C$6:$L$47,10,FALSE()))</f>
        <v/>
      </c>
      <c r="Z60" s="814" t="str">
        <f aca="false">IF(Z59="","",VLOOKUP(Z59,標準様式１シフト記号表!$C$6:$L$47,10,FALSE()))</f>
        <v/>
      </c>
      <c r="AA60" s="814" t="str">
        <f aca="false">IF(AA59="","",VLOOKUP(AA59,標準様式１シフト記号表!$C$6:$L$47,10,FALSE()))</f>
        <v/>
      </c>
      <c r="AB60" s="814" t="str">
        <f aca="false">IF(AB59="","",VLOOKUP(AB59,標準様式１シフト記号表!$C$6:$L$47,10,FALSE()))</f>
        <v/>
      </c>
      <c r="AC60" s="815" t="str">
        <f aca="false">IF(AC59="","",VLOOKUP(AC59,標準様式１シフト記号表!$C$6:$L$47,10,FALSE()))</f>
        <v/>
      </c>
      <c r="AD60" s="813" t="str">
        <f aca="false">IF(AD59="","",VLOOKUP(AD59,標準様式１シフト記号表!$C$6:$L$47,10,FALSE()))</f>
        <v/>
      </c>
      <c r="AE60" s="814" t="str">
        <f aca="false">IF(AE59="","",VLOOKUP(AE59,標準様式１シフト記号表!$C$6:$L$47,10,FALSE()))</f>
        <v/>
      </c>
      <c r="AF60" s="814" t="str">
        <f aca="false">IF(AF59="","",VLOOKUP(AF59,標準様式１シフト記号表!$C$6:$L$47,10,FALSE()))</f>
        <v/>
      </c>
      <c r="AG60" s="814" t="str">
        <f aca="false">IF(AG59="","",VLOOKUP(AG59,標準様式１シフト記号表!$C$6:$L$47,10,FALSE()))</f>
        <v/>
      </c>
      <c r="AH60" s="814" t="str">
        <f aca="false">IF(AH59="","",VLOOKUP(AH59,標準様式１シフト記号表!$C$6:$L$47,10,FALSE()))</f>
        <v/>
      </c>
      <c r="AI60" s="814" t="str">
        <f aca="false">IF(AI59="","",VLOOKUP(AI59,標準様式１シフト記号表!$C$6:$L$47,10,FALSE()))</f>
        <v/>
      </c>
      <c r="AJ60" s="815" t="str">
        <f aca="false">IF(AJ59="","",VLOOKUP(AJ59,標準様式１シフト記号表!$C$6:$L$47,10,FALSE()))</f>
        <v/>
      </c>
      <c r="AK60" s="813" t="str">
        <f aca="false">IF(AK59="","",VLOOKUP(AK59,標準様式１シフト記号表!$C$6:$L$47,10,FALSE()))</f>
        <v/>
      </c>
      <c r="AL60" s="814" t="str">
        <f aca="false">IF(AL59="","",VLOOKUP(AL59,標準様式１シフト記号表!$C$6:$L$47,10,FALSE()))</f>
        <v/>
      </c>
      <c r="AM60" s="814" t="str">
        <f aca="false">IF(AM59="","",VLOOKUP(AM59,標準様式１シフト記号表!$C$6:$L$47,10,FALSE()))</f>
        <v/>
      </c>
      <c r="AN60" s="814" t="str">
        <f aca="false">IF(AN59="","",VLOOKUP(AN59,標準様式１シフト記号表!$C$6:$L$47,10,FALSE()))</f>
        <v/>
      </c>
      <c r="AO60" s="814" t="str">
        <f aca="false">IF(AO59="","",VLOOKUP(AO59,標準様式１シフト記号表!$C$6:$L$47,10,FALSE()))</f>
        <v/>
      </c>
      <c r="AP60" s="814" t="str">
        <f aca="false">IF(AP59="","",VLOOKUP(AP59,標準様式１シフト記号表!$C$6:$L$47,10,FALSE()))</f>
        <v/>
      </c>
      <c r="AQ60" s="815" t="str">
        <f aca="false">IF(AQ59="","",VLOOKUP(AQ59,標準様式１シフト記号表!$C$6:$L$47,10,FALSE()))</f>
        <v/>
      </c>
      <c r="AR60" s="813" t="str">
        <f aca="false">IF(AR59="","",VLOOKUP(AR59,標準様式１シフト記号表!$C$6:$L$47,10,FALSE()))</f>
        <v/>
      </c>
      <c r="AS60" s="814" t="str">
        <f aca="false">IF(AS59="","",VLOOKUP(AS59,標準様式１シフト記号表!$C$6:$L$47,10,FALSE()))</f>
        <v/>
      </c>
      <c r="AT60" s="814" t="str">
        <f aca="false">IF(AT59="","",VLOOKUP(AT59,標準様式１シフト記号表!$C$6:$L$47,10,FALSE()))</f>
        <v/>
      </c>
      <c r="AU60" s="814" t="str">
        <f aca="false">IF(AU59="","",VLOOKUP(AU59,標準様式１シフト記号表!$C$6:$L$47,10,FALSE()))</f>
        <v/>
      </c>
      <c r="AV60" s="814" t="str">
        <f aca="false">IF(AV59="","",VLOOKUP(AV59,標準様式１シフト記号表!$C$6:$L$47,10,FALSE()))</f>
        <v/>
      </c>
      <c r="AW60" s="814" t="str">
        <f aca="false">IF(AW59="","",VLOOKUP(AW59,標準様式１シフト記号表!$C$6:$L$47,10,FALSE()))</f>
        <v/>
      </c>
      <c r="AX60" s="815" t="str">
        <f aca="false">IF(AX59="","",VLOOKUP(AX59,標準様式１シフト記号表!$C$6:$L$47,10,FALSE()))</f>
        <v/>
      </c>
      <c r="AY60" s="813" t="str">
        <f aca="false">IF(AY59="","",VLOOKUP(AY59,標準様式１シフト記号表!$C$6:$L$47,10,FALSE()))</f>
        <v/>
      </c>
      <c r="AZ60" s="814" t="str">
        <f aca="false">IF(AZ59="","",VLOOKUP(AZ59,標準様式１シフト記号表!$C$6:$L$47,10,FALSE()))</f>
        <v/>
      </c>
      <c r="BA60" s="814" t="str">
        <f aca="false">IF(BA59="","",VLOOKUP(BA59,標準様式１シフト記号表!$C$6:$L$47,10,FALSE()))</f>
        <v/>
      </c>
      <c r="BB60" s="816" t="n">
        <f aca="false">IF($BE$3="４週",SUM(W60:AX60),IF($BE$3="暦月",SUM(W60:BA60),""))</f>
        <v>0</v>
      </c>
      <c r="BC60" s="816"/>
      <c r="BD60" s="817" t="n">
        <f aca="false">IF($BE$3="４週",BB60/4,IF($BE$3="暦月",(BB60/($BE$8/7)),""))</f>
        <v>0</v>
      </c>
      <c r="BE60" s="817"/>
      <c r="BF60" s="833"/>
      <c r="BG60" s="833"/>
      <c r="BH60" s="833"/>
      <c r="BI60" s="833"/>
      <c r="BJ60" s="833"/>
    </row>
    <row r="61" customFormat="false" ht="20.25" hidden="false" customHeight="true" outlineLevel="0" collapsed="false">
      <c r="B61" s="779" t="n">
        <f aca="false">B59+1</f>
        <v>24</v>
      </c>
      <c r="C61" s="818"/>
      <c r="D61" s="818"/>
      <c r="E61" s="808"/>
      <c r="F61" s="809"/>
      <c r="G61" s="808"/>
      <c r="H61" s="809"/>
      <c r="I61" s="821"/>
      <c r="J61" s="821"/>
      <c r="K61" s="822"/>
      <c r="L61" s="822"/>
      <c r="M61" s="822"/>
      <c r="N61" s="822"/>
      <c r="O61" s="823"/>
      <c r="P61" s="823"/>
      <c r="Q61" s="823"/>
      <c r="R61" s="823"/>
      <c r="S61" s="823"/>
      <c r="T61" s="837" t="s">
        <v>693</v>
      </c>
      <c r="V61" s="838"/>
      <c r="W61" s="827"/>
      <c r="X61" s="828"/>
      <c r="Y61" s="828"/>
      <c r="Z61" s="828"/>
      <c r="AA61" s="828"/>
      <c r="AB61" s="828"/>
      <c r="AC61" s="829"/>
      <c r="AD61" s="827"/>
      <c r="AE61" s="828"/>
      <c r="AF61" s="828"/>
      <c r="AG61" s="828"/>
      <c r="AH61" s="828"/>
      <c r="AI61" s="828"/>
      <c r="AJ61" s="829"/>
      <c r="AK61" s="827"/>
      <c r="AL61" s="828"/>
      <c r="AM61" s="828"/>
      <c r="AN61" s="828"/>
      <c r="AO61" s="828"/>
      <c r="AP61" s="828"/>
      <c r="AQ61" s="829"/>
      <c r="AR61" s="827"/>
      <c r="AS61" s="828"/>
      <c r="AT61" s="828"/>
      <c r="AU61" s="828"/>
      <c r="AV61" s="828"/>
      <c r="AW61" s="828"/>
      <c r="AX61" s="829"/>
      <c r="AY61" s="827"/>
      <c r="AZ61" s="828"/>
      <c r="BA61" s="830"/>
      <c r="BB61" s="831"/>
      <c r="BC61" s="831"/>
      <c r="BD61" s="832"/>
      <c r="BE61" s="832"/>
      <c r="BF61" s="833"/>
      <c r="BG61" s="833"/>
      <c r="BH61" s="833"/>
      <c r="BI61" s="833"/>
      <c r="BJ61" s="833"/>
    </row>
    <row r="62" customFormat="false" ht="20.25" hidden="false" customHeight="true" outlineLevel="0" collapsed="false">
      <c r="B62" s="779"/>
      <c r="C62" s="818"/>
      <c r="D62" s="818"/>
      <c r="E62" s="808"/>
      <c r="F62" s="809" t="n">
        <f aca="false">C61</f>
        <v>0</v>
      </c>
      <c r="G62" s="808"/>
      <c r="H62" s="809" t="n">
        <f aca="false">I61</f>
        <v>0</v>
      </c>
      <c r="I62" s="821"/>
      <c r="J62" s="821"/>
      <c r="K62" s="822"/>
      <c r="L62" s="822"/>
      <c r="M62" s="822"/>
      <c r="N62" s="822"/>
      <c r="O62" s="823"/>
      <c r="P62" s="823"/>
      <c r="Q62" s="823"/>
      <c r="R62" s="823"/>
      <c r="S62" s="823"/>
      <c r="T62" s="834" t="s">
        <v>694</v>
      </c>
      <c r="U62" s="835"/>
      <c r="V62" s="836"/>
      <c r="W62" s="813" t="str">
        <f aca="false">IF(W61="","",VLOOKUP(W61,標準様式１シフト記号表!$C$6:$L$47,10,FALSE()))</f>
        <v/>
      </c>
      <c r="X62" s="814" t="str">
        <f aca="false">IF(X61="","",VLOOKUP(X61,標準様式１シフト記号表!$C$6:$L$47,10,FALSE()))</f>
        <v/>
      </c>
      <c r="Y62" s="814" t="str">
        <f aca="false">IF(Y61="","",VLOOKUP(Y61,標準様式１シフト記号表!$C$6:$L$47,10,FALSE()))</f>
        <v/>
      </c>
      <c r="Z62" s="814" t="str">
        <f aca="false">IF(Z61="","",VLOOKUP(Z61,標準様式１シフト記号表!$C$6:$L$47,10,FALSE()))</f>
        <v/>
      </c>
      <c r="AA62" s="814" t="str">
        <f aca="false">IF(AA61="","",VLOOKUP(AA61,標準様式１シフト記号表!$C$6:$L$47,10,FALSE()))</f>
        <v/>
      </c>
      <c r="AB62" s="814" t="str">
        <f aca="false">IF(AB61="","",VLOOKUP(AB61,標準様式１シフト記号表!$C$6:$L$47,10,FALSE()))</f>
        <v/>
      </c>
      <c r="AC62" s="815" t="str">
        <f aca="false">IF(AC61="","",VLOOKUP(AC61,標準様式１シフト記号表!$C$6:$L$47,10,FALSE()))</f>
        <v/>
      </c>
      <c r="AD62" s="813" t="str">
        <f aca="false">IF(AD61="","",VLOOKUP(AD61,標準様式１シフト記号表!$C$6:$L$47,10,FALSE()))</f>
        <v/>
      </c>
      <c r="AE62" s="814" t="str">
        <f aca="false">IF(AE61="","",VLOOKUP(AE61,標準様式１シフト記号表!$C$6:$L$47,10,FALSE()))</f>
        <v/>
      </c>
      <c r="AF62" s="814" t="str">
        <f aca="false">IF(AF61="","",VLOOKUP(AF61,標準様式１シフト記号表!$C$6:$L$47,10,FALSE()))</f>
        <v/>
      </c>
      <c r="AG62" s="814" t="str">
        <f aca="false">IF(AG61="","",VLOOKUP(AG61,標準様式１シフト記号表!$C$6:$L$47,10,FALSE()))</f>
        <v/>
      </c>
      <c r="AH62" s="814" t="str">
        <f aca="false">IF(AH61="","",VLOOKUP(AH61,標準様式１シフト記号表!$C$6:$L$47,10,FALSE()))</f>
        <v/>
      </c>
      <c r="AI62" s="814" t="str">
        <f aca="false">IF(AI61="","",VLOOKUP(AI61,標準様式１シフト記号表!$C$6:$L$47,10,FALSE()))</f>
        <v/>
      </c>
      <c r="AJ62" s="815" t="str">
        <f aca="false">IF(AJ61="","",VLOOKUP(AJ61,標準様式１シフト記号表!$C$6:$L$47,10,FALSE()))</f>
        <v/>
      </c>
      <c r="AK62" s="813" t="str">
        <f aca="false">IF(AK61="","",VLOOKUP(AK61,標準様式１シフト記号表!$C$6:$L$47,10,FALSE()))</f>
        <v/>
      </c>
      <c r="AL62" s="814" t="str">
        <f aca="false">IF(AL61="","",VLOOKUP(AL61,標準様式１シフト記号表!$C$6:$L$47,10,FALSE()))</f>
        <v/>
      </c>
      <c r="AM62" s="814" t="str">
        <f aca="false">IF(AM61="","",VLOOKUP(AM61,標準様式１シフト記号表!$C$6:$L$47,10,FALSE()))</f>
        <v/>
      </c>
      <c r="AN62" s="814" t="str">
        <f aca="false">IF(AN61="","",VLOOKUP(AN61,標準様式１シフト記号表!$C$6:$L$47,10,FALSE()))</f>
        <v/>
      </c>
      <c r="AO62" s="814" t="str">
        <f aca="false">IF(AO61="","",VLOOKUP(AO61,標準様式１シフト記号表!$C$6:$L$47,10,FALSE()))</f>
        <v/>
      </c>
      <c r="AP62" s="814" t="str">
        <f aca="false">IF(AP61="","",VLOOKUP(AP61,標準様式１シフト記号表!$C$6:$L$47,10,FALSE()))</f>
        <v/>
      </c>
      <c r="AQ62" s="815" t="str">
        <f aca="false">IF(AQ61="","",VLOOKUP(AQ61,標準様式１シフト記号表!$C$6:$L$47,10,FALSE()))</f>
        <v/>
      </c>
      <c r="AR62" s="813" t="str">
        <f aca="false">IF(AR61="","",VLOOKUP(AR61,標準様式１シフト記号表!$C$6:$L$47,10,FALSE()))</f>
        <v/>
      </c>
      <c r="AS62" s="814" t="str">
        <f aca="false">IF(AS61="","",VLOOKUP(AS61,標準様式１シフト記号表!$C$6:$L$47,10,FALSE()))</f>
        <v/>
      </c>
      <c r="AT62" s="814" t="str">
        <f aca="false">IF(AT61="","",VLOOKUP(AT61,標準様式１シフト記号表!$C$6:$L$47,10,FALSE()))</f>
        <v/>
      </c>
      <c r="AU62" s="814" t="str">
        <f aca="false">IF(AU61="","",VLOOKUP(AU61,標準様式１シフト記号表!$C$6:$L$47,10,FALSE()))</f>
        <v/>
      </c>
      <c r="AV62" s="814" t="str">
        <f aca="false">IF(AV61="","",VLOOKUP(AV61,標準様式１シフト記号表!$C$6:$L$47,10,FALSE()))</f>
        <v/>
      </c>
      <c r="AW62" s="814" t="str">
        <f aca="false">IF(AW61="","",VLOOKUP(AW61,標準様式１シフト記号表!$C$6:$L$47,10,FALSE()))</f>
        <v/>
      </c>
      <c r="AX62" s="815" t="str">
        <f aca="false">IF(AX61="","",VLOOKUP(AX61,標準様式１シフト記号表!$C$6:$L$47,10,FALSE()))</f>
        <v/>
      </c>
      <c r="AY62" s="813" t="str">
        <f aca="false">IF(AY61="","",VLOOKUP(AY61,標準様式１シフト記号表!$C$6:$L$47,10,FALSE()))</f>
        <v/>
      </c>
      <c r="AZ62" s="814" t="str">
        <f aca="false">IF(AZ61="","",VLOOKUP(AZ61,標準様式１シフト記号表!$C$6:$L$47,10,FALSE()))</f>
        <v/>
      </c>
      <c r="BA62" s="814" t="str">
        <f aca="false">IF(BA61="","",VLOOKUP(BA61,標準様式１シフト記号表!$C$6:$L$47,10,FALSE()))</f>
        <v/>
      </c>
      <c r="BB62" s="816" t="n">
        <f aca="false">IF($BE$3="４週",SUM(W62:AX62),IF($BE$3="暦月",SUM(W62:BA62),""))</f>
        <v>0</v>
      </c>
      <c r="BC62" s="816"/>
      <c r="BD62" s="817" t="n">
        <f aca="false">IF($BE$3="４週",BB62/4,IF($BE$3="暦月",(BB62/($BE$8/7)),""))</f>
        <v>0</v>
      </c>
      <c r="BE62" s="817"/>
      <c r="BF62" s="833"/>
      <c r="BG62" s="833"/>
      <c r="BH62" s="833"/>
      <c r="BI62" s="833"/>
      <c r="BJ62" s="833"/>
    </row>
    <row r="63" customFormat="false" ht="20.25" hidden="false" customHeight="true" outlineLevel="0" collapsed="false">
      <c r="B63" s="779" t="n">
        <f aca="false">B61+1</f>
        <v>25</v>
      </c>
      <c r="C63" s="818"/>
      <c r="D63" s="818"/>
      <c r="E63" s="808"/>
      <c r="F63" s="809"/>
      <c r="G63" s="808"/>
      <c r="H63" s="809"/>
      <c r="I63" s="821"/>
      <c r="J63" s="821"/>
      <c r="K63" s="822"/>
      <c r="L63" s="822"/>
      <c r="M63" s="822"/>
      <c r="N63" s="822"/>
      <c r="O63" s="823"/>
      <c r="P63" s="823"/>
      <c r="Q63" s="823"/>
      <c r="R63" s="823"/>
      <c r="S63" s="823"/>
      <c r="T63" s="837" t="s">
        <v>693</v>
      </c>
      <c r="V63" s="838"/>
      <c r="W63" s="827"/>
      <c r="X63" s="828"/>
      <c r="Y63" s="828"/>
      <c r="Z63" s="828"/>
      <c r="AA63" s="828"/>
      <c r="AB63" s="828"/>
      <c r="AC63" s="829"/>
      <c r="AD63" s="827"/>
      <c r="AE63" s="828"/>
      <c r="AF63" s="828"/>
      <c r="AG63" s="828"/>
      <c r="AH63" s="828"/>
      <c r="AI63" s="828"/>
      <c r="AJ63" s="829"/>
      <c r="AK63" s="827"/>
      <c r="AL63" s="828"/>
      <c r="AM63" s="828"/>
      <c r="AN63" s="828"/>
      <c r="AO63" s="828"/>
      <c r="AP63" s="828"/>
      <c r="AQ63" s="829"/>
      <c r="AR63" s="827"/>
      <c r="AS63" s="828"/>
      <c r="AT63" s="828"/>
      <c r="AU63" s="828"/>
      <c r="AV63" s="828"/>
      <c r="AW63" s="828"/>
      <c r="AX63" s="829"/>
      <c r="AY63" s="827"/>
      <c r="AZ63" s="828"/>
      <c r="BA63" s="830"/>
      <c r="BB63" s="831"/>
      <c r="BC63" s="831"/>
      <c r="BD63" s="832"/>
      <c r="BE63" s="832"/>
      <c r="BF63" s="833"/>
      <c r="BG63" s="833"/>
      <c r="BH63" s="833"/>
      <c r="BI63" s="833"/>
      <c r="BJ63" s="833"/>
    </row>
    <row r="64" customFormat="false" ht="20.25" hidden="false" customHeight="true" outlineLevel="0" collapsed="false">
      <c r="B64" s="779"/>
      <c r="C64" s="818"/>
      <c r="D64" s="818"/>
      <c r="E64" s="808"/>
      <c r="F64" s="809" t="n">
        <f aca="false">C63</f>
        <v>0</v>
      </c>
      <c r="G64" s="808"/>
      <c r="H64" s="809" t="n">
        <f aca="false">I63</f>
        <v>0</v>
      </c>
      <c r="I64" s="821"/>
      <c r="J64" s="821"/>
      <c r="K64" s="822"/>
      <c r="L64" s="822"/>
      <c r="M64" s="822"/>
      <c r="N64" s="822"/>
      <c r="O64" s="823"/>
      <c r="P64" s="823"/>
      <c r="Q64" s="823"/>
      <c r="R64" s="823"/>
      <c r="S64" s="823"/>
      <c r="T64" s="834" t="s">
        <v>694</v>
      </c>
      <c r="U64" s="835"/>
      <c r="V64" s="836"/>
      <c r="W64" s="813" t="str">
        <f aca="false">IF(W63="","",VLOOKUP(W63,標準様式１シフト記号表!$C$6:$L$47,10,FALSE()))</f>
        <v/>
      </c>
      <c r="X64" s="814" t="str">
        <f aca="false">IF(X63="","",VLOOKUP(X63,標準様式１シフト記号表!$C$6:$L$47,10,FALSE()))</f>
        <v/>
      </c>
      <c r="Y64" s="814" t="str">
        <f aca="false">IF(Y63="","",VLOOKUP(Y63,標準様式１シフト記号表!$C$6:$L$47,10,FALSE()))</f>
        <v/>
      </c>
      <c r="Z64" s="814" t="str">
        <f aca="false">IF(Z63="","",VLOOKUP(Z63,標準様式１シフト記号表!$C$6:$L$47,10,FALSE()))</f>
        <v/>
      </c>
      <c r="AA64" s="814" t="str">
        <f aca="false">IF(AA63="","",VLOOKUP(AA63,標準様式１シフト記号表!$C$6:$L$47,10,FALSE()))</f>
        <v/>
      </c>
      <c r="AB64" s="814" t="str">
        <f aca="false">IF(AB63="","",VLOOKUP(AB63,標準様式１シフト記号表!$C$6:$L$47,10,FALSE()))</f>
        <v/>
      </c>
      <c r="AC64" s="815" t="str">
        <f aca="false">IF(AC63="","",VLOOKUP(AC63,標準様式１シフト記号表!$C$6:$L$47,10,FALSE()))</f>
        <v/>
      </c>
      <c r="AD64" s="813" t="str">
        <f aca="false">IF(AD63="","",VLOOKUP(AD63,標準様式１シフト記号表!$C$6:$L$47,10,FALSE()))</f>
        <v/>
      </c>
      <c r="AE64" s="814" t="str">
        <f aca="false">IF(AE63="","",VLOOKUP(AE63,標準様式１シフト記号表!$C$6:$L$47,10,FALSE()))</f>
        <v/>
      </c>
      <c r="AF64" s="814" t="str">
        <f aca="false">IF(AF63="","",VLOOKUP(AF63,標準様式１シフト記号表!$C$6:$L$47,10,FALSE()))</f>
        <v/>
      </c>
      <c r="AG64" s="814" t="str">
        <f aca="false">IF(AG63="","",VLOOKUP(AG63,標準様式１シフト記号表!$C$6:$L$47,10,FALSE()))</f>
        <v/>
      </c>
      <c r="AH64" s="814" t="str">
        <f aca="false">IF(AH63="","",VLOOKUP(AH63,標準様式１シフト記号表!$C$6:$L$47,10,FALSE()))</f>
        <v/>
      </c>
      <c r="AI64" s="814" t="str">
        <f aca="false">IF(AI63="","",VLOOKUP(AI63,標準様式１シフト記号表!$C$6:$L$47,10,FALSE()))</f>
        <v/>
      </c>
      <c r="AJ64" s="815" t="str">
        <f aca="false">IF(AJ63="","",VLOOKUP(AJ63,標準様式１シフト記号表!$C$6:$L$47,10,FALSE()))</f>
        <v/>
      </c>
      <c r="AK64" s="813" t="str">
        <f aca="false">IF(AK63="","",VLOOKUP(AK63,標準様式１シフト記号表!$C$6:$L$47,10,FALSE()))</f>
        <v/>
      </c>
      <c r="AL64" s="814" t="str">
        <f aca="false">IF(AL63="","",VLOOKUP(AL63,標準様式１シフト記号表!$C$6:$L$47,10,FALSE()))</f>
        <v/>
      </c>
      <c r="AM64" s="814" t="str">
        <f aca="false">IF(AM63="","",VLOOKUP(AM63,標準様式１シフト記号表!$C$6:$L$47,10,FALSE()))</f>
        <v/>
      </c>
      <c r="AN64" s="814" t="str">
        <f aca="false">IF(AN63="","",VLOOKUP(AN63,標準様式１シフト記号表!$C$6:$L$47,10,FALSE()))</f>
        <v/>
      </c>
      <c r="AO64" s="814" t="str">
        <f aca="false">IF(AO63="","",VLOOKUP(AO63,標準様式１シフト記号表!$C$6:$L$47,10,FALSE()))</f>
        <v/>
      </c>
      <c r="AP64" s="814" t="str">
        <f aca="false">IF(AP63="","",VLOOKUP(AP63,標準様式１シフト記号表!$C$6:$L$47,10,FALSE()))</f>
        <v/>
      </c>
      <c r="AQ64" s="815" t="str">
        <f aca="false">IF(AQ63="","",VLOOKUP(AQ63,標準様式１シフト記号表!$C$6:$L$47,10,FALSE()))</f>
        <v/>
      </c>
      <c r="AR64" s="813" t="str">
        <f aca="false">IF(AR63="","",VLOOKUP(AR63,標準様式１シフト記号表!$C$6:$L$47,10,FALSE()))</f>
        <v/>
      </c>
      <c r="AS64" s="814" t="str">
        <f aca="false">IF(AS63="","",VLOOKUP(AS63,標準様式１シフト記号表!$C$6:$L$47,10,FALSE()))</f>
        <v/>
      </c>
      <c r="AT64" s="814" t="str">
        <f aca="false">IF(AT63="","",VLOOKUP(AT63,標準様式１シフト記号表!$C$6:$L$47,10,FALSE()))</f>
        <v/>
      </c>
      <c r="AU64" s="814" t="str">
        <f aca="false">IF(AU63="","",VLOOKUP(AU63,標準様式１シフト記号表!$C$6:$L$47,10,FALSE()))</f>
        <v/>
      </c>
      <c r="AV64" s="814" t="str">
        <f aca="false">IF(AV63="","",VLOOKUP(AV63,標準様式１シフト記号表!$C$6:$L$47,10,FALSE()))</f>
        <v/>
      </c>
      <c r="AW64" s="814" t="str">
        <f aca="false">IF(AW63="","",VLOOKUP(AW63,標準様式１シフト記号表!$C$6:$L$47,10,FALSE()))</f>
        <v/>
      </c>
      <c r="AX64" s="815" t="str">
        <f aca="false">IF(AX63="","",VLOOKUP(AX63,標準様式１シフト記号表!$C$6:$L$47,10,FALSE()))</f>
        <v/>
      </c>
      <c r="AY64" s="813" t="str">
        <f aca="false">IF(AY63="","",VLOOKUP(AY63,標準様式１シフト記号表!$C$6:$L$47,10,FALSE()))</f>
        <v/>
      </c>
      <c r="AZ64" s="814" t="str">
        <f aca="false">IF(AZ63="","",VLOOKUP(AZ63,標準様式１シフト記号表!$C$6:$L$47,10,FALSE()))</f>
        <v/>
      </c>
      <c r="BA64" s="814" t="str">
        <f aca="false">IF(BA63="","",VLOOKUP(BA63,標準様式１シフト記号表!$C$6:$L$47,10,FALSE()))</f>
        <v/>
      </c>
      <c r="BB64" s="816" t="n">
        <f aca="false">IF($BE$3="４週",SUM(W64:AX64),IF($BE$3="暦月",SUM(W64:BA64),""))</f>
        <v>0</v>
      </c>
      <c r="BC64" s="816"/>
      <c r="BD64" s="817" t="n">
        <f aca="false">IF($BE$3="４週",BB64/4,IF($BE$3="暦月",(BB64/($BE$8/7)),""))</f>
        <v>0</v>
      </c>
      <c r="BE64" s="817"/>
      <c r="BF64" s="833"/>
      <c r="BG64" s="833"/>
      <c r="BH64" s="833"/>
      <c r="BI64" s="833"/>
      <c r="BJ64" s="833"/>
    </row>
    <row r="65" customFormat="false" ht="20.25" hidden="false" customHeight="true" outlineLevel="0" collapsed="false">
      <c r="B65" s="779" t="n">
        <f aca="false">B63+1</f>
        <v>26</v>
      </c>
      <c r="C65" s="818"/>
      <c r="D65" s="818"/>
      <c r="E65" s="808"/>
      <c r="F65" s="809"/>
      <c r="G65" s="808"/>
      <c r="H65" s="809"/>
      <c r="I65" s="821"/>
      <c r="J65" s="821"/>
      <c r="K65" s="822"/>
      <c r="L65" s="822"/>
      <c r="M65" s="822"/>
      <c r="N65" s="822"/>
      <c r="O65" s="823"/>
      <c r="P65" s="823"/>
      <c r="Q65" s="823"/>
      <c r="R65" s="823"/>
      <c r="S65" s="823"/>
      <c r="T65" s="837" t="s">
        <v>693</v>
      </c>
      <c r="V65" s="838"/>
      <c r="W65" s="827"/>
      <c r="X65" s="828"/>
      <c r="Y65" s="828"/>
      <c r="Z65" s="828"/>
      <c r="AA65" s="828"/>
      <c r="AB65" s="828"/>
      <c r="AC65" s="829"/>
      <c r="AD65" s="827"/>
      <c r="AE65" s="828"/>
      <c r="AF65" s="828"/>
      <c r="AG65" s="828"/>
      <c r="AH65" s="828"/>
      <c r="AI65" s="828"/>
      <c r="AJ65" s="829"/>
      <c r="AK65" s="827"/>
      <c r="AL65" s="828"/>
      <c r="AM65" s="828"/>
      <c r="AN65" s="828"/>
      <c r="AO65" s="828"/>
      <c r="AP65" s="828"/>
      <c r="AQ65" s="829"/>
      <c r="AR65" s="827"/>
      <c r="AS65" s="828"/>
      <c r="AT65" s="828"/>
      <c r="AU65" s="828"/>
      <c r="AV65" s="828"/>
      <c r="AW65" s="828"/>
      <c r="AX65" s="829"/>
      <c r="AY65" s="827"/>
      <c r="AZ65" s="828"/>
      <c r="BA65" s="830"/>
      <c r="BB65" s="831"/>
      <c r="BC65" s="831"/>
      <c r="BD65" s="832"/>
      <c r="BE65" s="832"/>
      <c r="BF65" s="833"/>
      <c r="BG65" s="833"/>
      <c r="BH65" s="833"/>
      <c r="BI65" s="833"/>
      <c r="BJ65" s="833"/>
    </row>
    <row r="66" customFormat="false" ht="20.25" hidden="false" customHeight="true" outlineLevel="0" collapsed="false">
      <c r="B66" s="779"/>
      <c r="C66" s="818"/>
      <c r="D66" s="818"/>
      <c r="E66" s="808"/>
      <c r="F66" s="809" t="n">
        <f aca="false">C65</f>
        <v>0</v>
      </c>
      <c r="G66" s="808"/>
      <c r="H66" s="809" t="n">
        <f aca="false">I65</f>
        <v>0</v>
      </c>
      <c r="I66" s="821"/>
      <c r="J66" s="821"/>
      <c r="K66" s="822"/>
      <c r="L66" s="822"/>
      <c r="M66" s="822"/>
      <c r="N66" s="822"/>
      <c r="O66" s="823"/>
      <c r="P66" s="823"/>
      <c r="Q66" s="823"/>
      <c r="R66" s="823"/>
      <c r="S66" s="823"/>
      <c r="T66" s="834" t="s">
        <v>694</v>
      </c>
      <c r="U66" s="835"/>
      <c r="V66" s="836"/>
      <c r="W66" s="813" t="str">
        <f aca="false">IF(W65="","",VLOOKUP(W65,標準様式１シフト記号表!$C$6:$L$47,10,FALSE()))</f>
        <v/>
      </c>
      <c r="X66" s="814" t="str">
        <f aca="false">IF(X65="","",VLOOKUP(X65,標準様式１シフト記号表!$C$6:$L$47,10,FALSE()))</f>
        <v/>
      </c>
      <c r="Y66" s="814" t="str">
        <f aca="false">IF(Y65="","",VLOOKUP(Y65,標準様式１シフト記号表!$C$6:$L$47,10,FALSE()))</f>
        <v/>
      </c>
      <c r="Z66" s="814" t="str">
        <f aca="false">IF(Z65="","",VLOOKUP(Z65,標準様式１シフト記号表!$C$6:$L$47,10,FALSE()))</f>
        <v/>
      </c>
      <c r="AA66" s="814" t="str">
        <f aca="false">IF(AA65="","",VLOOKUP(AA65,標準様式１シフト記号表!$C$6:$L$47,10,FALSE()))</f>
        <v/>
      </c>
      <c r="AB66" s="814" t="str">
        <f aca="false">IF(AB65="","",VLOOKUP(AB65,標準様式１シフト記号表!$C$6:$L$47,10,FALSE()))</f>
        <v/>
      </c>
      <c r="AC66" s="815" t="str">
        <f aca="false">IF(AC65="","",VLOOKUP(AC65,標準様式１シフト記号表!$C$6:$L$47,10,FALSE()))</f>
        <v/>
      </c>
      <c r="AD66" s="813" t="str">
        <f aca="false">IF(AD65="","",VLOOKUP(AD65,標準様式１シフト記号表!$C$6:$L$47,10,FALSE()))</f>
        <v/>
      </c>
      <c r="AE66" s="814" t="str">
        <f aca="false">IF(AE65="","",VLOOKUP(AE65,標準様式１シフト記号表!$C$6:$L$47,10,FALSE()))</f>
        <v/>
      </c>
      <c r="AF66" s="814" t="str">
        <f aca="false">IF(AF65="","",VLOOKUP(AF65,標準様式１シフト記号表!$C$6:$L$47,10,FALSE()))</f>
        <v/>
      </c>
      <c r="AG66" s="814" t="str">
        <f aca="false">IF(AG65="","",VLOOKUP(AG65,標準様式１シフト記号表!$C$6:$L$47,10,FALSE()))</f>
        <v/>
      </c>
      <c r="AH66" s="814" t="str">
        <f aca="false">IF(AH65="","",VLOOKUP(AH65,標準様式１シフト記号表!$C$6:$L$47,10,FALSE()))</f>
        <v/>
      </c>
      <c r="AI66" s="814" t="str">
        <f aca="false">IF(AI65="","",VLOOKUP(AI65,標準様式１シフト記号表!$C$6:$L$47,10,FALSE()))</f>
        <v/>
      </c>
      <c r="AJ66" s="815" t="str">
        <f aca="false">IF(AJ65="","",VLOOKUP(AJ65,標準様式１シフト記号表!$C$6:$L$47,10,FALSE()))</f>
        <v/>
      </c>
      <c r="AK66" s="813" t="str">
        <f aca="false">IF(AK65="","",VLOOKUP(AK65,標準様式１シフト記号表!$C$6:$L$47,10,FALSE()))</f>
        <v/>
      </c>
      <c r="AL66" s="814" t="str">
        <f aca="false">IF(AL65="","",VLOOKUP(AL65,標準様式１シフト記号表!$C$6:$L$47,10,FALSE()))</f>
        <v/>
      </c>
      <c r="AM66" s="814" t="str">
        <f aca="false">IF(AM65="","",VLOOKUP(AM65,標準様式１シフト記号表!$C$6:$L$47,10,FALSE()))</f>
        <v/>
      </c>
      <c r="AN66" s="814" t="str">
        <f aca="false">IF(AN65="","",VLOOKUP(AN65,標準様式１シフト記号表!$C$6:$L$47,10,FALSE()))</f>
        <v/>
      </c>
      <c r="AO66" s="814" t="str">
        <f aca="false">IF(AO65="","",VLOOKUP(AO65,標準様式１シフト記号表!$C$6:$L$47,10,FALSE()))</f>
        <v/>
      </c>
      <c r="AP66" s="814" t="str">
        <f aca="false">IF(AP65="","",VLOOKUP(AP65,標準様式１シフト記号表!$C$6:$L$47,10,FALSE()))</f>
        <v/>
      </c>
      <c r="AQ66" s="815" t="str">
        <f aca="false">IF(AQ65="","",VLOOKUP(AQ65,標準様式１シフト記号表!$C$6:$L$47,10,FALSE()))</f>
        <v/>
      </c>
      <c r="AR66" s="813" t="str">
        <f aca="false">IF(AR65="","",VLOOKUP(AR65,標準様式１シフト記号表!$C$6:$L$47,10,FALSE()))</f>
        <v/>
      </c>
      <c r="AS66" s="814" t="str">
        <f aca="false">IF(AS65="","",VLOOKUP(AS65,標準様式１シフト記号表!$C$6:$L$47,10,FALSE()))</f>
        <v/>
      </c>
      <c r="AT66" s="814" t="str">
        <f aca="false">IF(AT65="","",VLOOKUP(AT65,標準様式１シフト記号表!$C$6:$L$47,10,FALSE()))</f>
        <v/>
      </c>
      <c r="AU66" s="814" t="str">
        <f aca="false">IF(AU65="","",VLOOKUP(AU65,標準様式１シフト記号表!$C$6:$L$47,10,FALSE()))</f>
        <v/>
      </c>
      <c r="AV66" s="814" t="str">
        <f aca="false">IF(AV65="","",VLOOKUP(AV65,標準様式１シフト記号表!$C$6:$L$47,10,FALSE()))</f>
        <v/>
      </c>
      <c r="AW66" s="814" t="str">
        <f aca="false">IF(AW65="","",VLOOKUP(AW65,標準様式１シフト記号表!$C$6:$L$47,10,FALSE()))</f>
        <v/>
      </c>
      <c r="AX66" s="815" t="str">
        <f aca="false">IF(AX65="","",VLOOKUP(AX65,標準様式１シフト記号表!$C$6:$L$47,10,FALSE()))</f>
        <v/>
      </c>
      <c r="AY66" s="813" t="str">
        <f aca="false">IF(AY65="","",VLOOKUP(AY65,標準様式１シフト記号表!$C$6:$L$47,10,FALSE()))</f>
        <v/>
      </c>
      <c r="AZ66" s="814" t="str">
        <f aca="false">IF(AZ65="","",VLOOKUP(AZ65,標準様式１シフト記号表!$C$6:$L$47,10,FALSE()))</f>
        <v/>
      </c>
      <c r="BA66" s="814" t="str">
        <f aca="false">IF(BA65="","",VLOOKUP(BA65,標準様式１シフト記号表!$C$6:$L$47,10,FALSE()))</f>
        <v/>
      </c>
      <c r="BB66" s="816" t="n">
        <f aca="false">IF($BE$3="４週",SUM(W66:AX66),IF($BE$3="暦月",SUM(W66:BA66),""))</f>
        <v>0</v>
      </c>
      <c r="BC66" s="816"/>
      <c r="BD66" s="817" t="n">
        <f aca="false">IF($BE$3="４週",BB66/4,IF($BE$3="暦月",(BB66/($BE$8/7)),""))</f>
        <v>0</v>
      </c>
      <c r="BE66" s="817"/>
      <c r="BF66" s="833"/>
      <c r="BG66" s="833"/>
      <c r="BH66" s="833"/>
      <c r="BI66" s="833"/>
      <c r="BJ66" s="833"/>
    </row>
    <row r="67" customFormat="false" ht="20.25" hidden="false" customHeight="true" outlineLevel="0" collapsed="false">
      <c r="B67" s="779" t="n">
        <f aca="false">B65+1</f>
        <v>27</v>
      </c>
      <c r="C67" s="818"/>
      <c r="D67" s="818"/>
      <c r="E67" s="808"/>
      <c r="F67" s="809"/>
      <c r="G67" s="808"/>
      <c r="H67" s="809"/>
      <c r="I67" s="821"/>
      <c r="J67" s="821"/>
      <c r="K67" s="822"/>
      <c r="L67" s="822"/>
      <c r="M67" s="822"/>
      <c r="N67" s="822"/>
      <c r="O67" s="823"/>
      <c r="P67" s="823"/>
      <c r="Q67" s="823"/>
      <c r="R67" s="823"/>
      <c r="S67" s="823"/>
      <c r="T67" s="837" t="s">
        <v>693</v>
      </c>
      <c r="V67" s="838"/>
      <c r="W67" s="827"/>
      <c r="X67" s="828"/>
      <c r="Y67" s="828"/>
      <c r="Z67" s="828"/>
      <c r="AA67" s="828"/>
      <c r="AB67" s="828"/>
      <c r="AC67" s="829"/>
      <c r="AD67" s="827"/>
      <c r="AE67" s="828"/>
      <c r="AF67" s="828"/>
      <c r="AG67" s="828"/>
      <c r="AH67" s="828"/>
      <c r="AI67" s="828"/>
      <c r="AJ67" s="829"/>
      <c r="AK67" s="827"/>
      <c r="AL67" s="828"/>
      <c r="AM67" s="828"/>
      <c r="AN67" s="828"/>
      <c r="AO67" s="828"/>
      <c r="AP67" s="828"/>
      <c r="AQ67" s="829"/>
      <c r="AR67" s="827"/>
      <c r="AS67" s="828"/>
      <c r="AT67" s="828"/>
      <c r="AU67" s="828"/>
      <c r="AV67" s="828"/>
      <c r="AW67" s="828"/>
      <c r="AX67" s="829"/>
      <c r="AY67" s="827"/>
      <c r="AZ67" s="828"/>
      <c r="BA67" s="830"/>
      <c r="BB67" s="831"/>
      <c r="BC67" s="831"/>
      <c r="BD67" s="832"/>
      <c r="BE67" s="832"/>
      <c r="BF67" s="833"/>
      <c r="BG67" s="833"/>
      <c r="BH67" s="833"/>
      <c r="BI67" s="833"/>
      <c r="BJ67" s="833"/>
    </row>
    <row r="68" customFormat="false" ht="20.25" hidden="false" customHeight="true" outlineLevel="0" collapsed="false">
      <c r="B68" s="779"/>
      <c r="C68" s="818"/>
      <c r="D68" s="818"/>
      <c r="E68" s="808"/>
      <c r="F68" s="809" t="n">
        <f aca="false">C67</f>
        <v>0</v>
      </c>
      <c r="G68" s="808"/>
      <c r="H68" s="809" t="n">
        <f aca="false">I67</f>
        <v>0</v>
      </c>
      <c r="I68" s="821"/>
      <c r="J68" s="821"/>
      <c r="K68" s="822"/>
      <c r="L68" s="822"/>
      <c r="M68" s="822"/>
      <c r="N68" s="822"/>
      <c r="O68" s="823"/>
      <c r="P68" s="823"/>
      <c r="Q68" s="823"/>
      <c r="R68" s="823"/>
      <c r="S68" s="823"/>
      <c r="T68" s="834" t="s">
        <v>694</v>
      </c>
      <c r="U68" s="835"/>
      <c r="V68" s="836"/>
      <c r="W68" s="813" t="str">
        <f aca="false">IF(W67="","",VLOOKUP(W67,標準様式１シフト記号表!$C$6:$L$47,10,FALSE()))</f>
        <v/>
      </c>
      <c r="X68" s="814" t="str">
        <f aca="false">IF(X67="","",VLOOKUP(X67,標準様式１シフト記号表!$C$6:$L$47,10,FALSE()))</f>
        <v/>
      </c>
      <c r="Y68" s="814" t="str">
        <f aca="false">IF(Y67="","",VLOOKUP(Y67,標準様式１シフト記号表!$C$6:$L$47,10,FALSE()))</f>
        <v/>
      </c>
      <c r="Z68" s="814" t="str">
        <f aca="false">IF(Z67="","",VLOOKUP(Z67,標準様式１シフト記号表!$C$6:$L$47,10,FALSE()))</f>
        <v/>
      </c>
      <c r="AA68" s="814" t="str">
        <f aca="false">IF(AA67="","",VLOOKUP(AA67,標準様式１シフト記号表!$C$6:$L$47,10,FALSE()))</f>
        <v/>
      </c>
      <c r="AB68" s="814" t="str">
        <f aca="false">IF(AB67="","",VLOOKUP(AB67,標準様式１シフト記号表!$C$6:$L$47,10,FALSE()))</f>
        <v/>
      </c>
      <c r="AC68" s="815" t="str">
        <f aca="false">IF(AC67="","",VLOOKUP(AC67,標準様式１シフト記号表!$C$6:$L$47,10,FALSE()))</f>
        <v/>
      </c>
      <c r="AD68" s="813" t="str">
        <f aca="false">IF(AD67="","",VLOOKUP(AD67,標準様式１シフト記号表!$C$6:$L$47,10,FALSE()))</f>
        <v/>
      </c>
      <c r="AE68" s="814" t="str">
        <f aca="false">IF(AE67="","",VLOOKUP(AE67,標準様式１シフト記号表!$C$6:$L$47,10,FALSE()))</f>
        <v/>
      </c>
      <c r="AF68" s="814" t="str">
        <f aca="false">IF(AF67="","",VLOOKUP(AF67,標準様式１シフト記号表!$C$6:$L$47,10,FALSE()))</f>
        <v/>
      </c>
      <c r="AG68" s="814" t="str">
        <f aca="false">IF(AG67="","",VLOOKUP(AG67,標準様式１シフト記号表!$C$6:$L$47,10,FALSE()))</f>
        <v/>
      </c>
      <c r="AH68" s="814" t="str">
        <f aca="false">IF(AH67="","",VLOOKUP(AH67,標準様式１シフト記号表!$C$6:$L$47,10,FALSE()))</f>
        <v/>
      </c>
      <c r="AI68" s="814" t="str">
        <f aca="false">IF(AI67="","",VLOOKUP(AI67,標準様式１シフト記号表!$C$6:$L$47,10,FALSE()))</f>
        <v/>
      </c>
      <c r="AJ68" s="815" t="str">
        <f aca="false">IF(AJ67="","",VLOOKUP(AJ67,標準様式１シフト記号表!$C$6:$L$47,10,FALSE()))</f>
        <v/>
      </c>
      <c r="AK68" s="813" t="str">
        <f aca="false">IF(AK67="","",VLOOKUP(AK67,標準様式１シフト記号表!$C$6:$L$47,10,FALSE()))</f>
        <v/>
      </c>
      <c r="AL68" s="814" t="str">
        <f aca="false">IF(AL67="","",VLOOKUP(AL67,標準様式１シフト記号表!$C$6:$L$47,10,FALSE()))</f>
        <v/>
      </c>
      <c r="AM68" s="814" t="str">
        <f aca="false">IF(AM67="","",VLOOKUP(AM67,標準様式１シフト記号表!$C$6:$L$47,10,FALSE()))</f>
        <v/>
      </c>
      <c r="AN68" s="814" t="str">
        <f aca="false">IF(AN67="","",VLOOKUP(AN67,標準様式１シフト記号表!$C$6:$L$47,10,FALSE()))</f>
        <v/>
      </c>
      <c r="AO68" s="814" t="str">
        <f aca="false">IF(AO67="","",VLOOKUP(AO67,標準様式１シフト記号表!$C$6:$L$47,10,FALSE()))</f>
        <v/>
      </c>
      <c r="AP68" s="814" t="str">
        <f aca="false">IF(AP67="","",VLOOKUP(AP67,標準様式１シフト記号表!$C$6:$L$47,10,FALSE()))</f>
        <v/>
      </c>
      <c r="AQ68" s="815" t="str">
        <f aca="false">IF(AQ67="","",VLOOKUP(AQ67,標準様式１シフト記号表!$C$6:$L$47,10,FALSE()))</f>
        <v/>
      </c>
      <c r="AR68" s="813" t="str">
        <f aca="false">IF(AR67="","",VLOOKUP(AR67,標準様式１シフト記号表!$C$6:$L$47,10,FALSE()))</f>
        <v/>
      </c>
      <c r="AS68" s="814" t="str">
        <f aca="false">IF(AS67="","",VLOOKUP(AS67,標準様式１シフト記号表!$C$6:$L$47,10,FALSE()))</f>
        <v/>
      </c>
      <c r="AT68" s="814" t="str">
        <f aca="false">IF(AT67="","",VLOOKUP(AT67,標準様式１シフト記号表!$C$6:$L$47,10,FALSE()))</f>
        <v/>
      </c>
      <c r="AU68" s="814" t="str">
        <f aca="false">IF(AU67="","",VLOOKUP(AU67,標準様式１シフト記号表!$C$6:$L$47,10,FALSE()))</f>
        <v/>
      </c>
      <c r="AV68" s="814" t="str">
        <f aca="false">IF(AV67="","",VLOOKUP(AV67,標準様式１シフト記号表!$C$6:$L$47,10,FALSE()))</f>
        <v/>
      </c>
      <c r="AW68" s="814" t="str">
        <f aca="false">IF(AW67="","",VLOOKUP(AW67,標準様式１シフト記号表!$C$6:$L$47,10,FALSE()))</f>
        <v/>
      </c>
      <c r="AX68" s="815" t="str">
        <f aca="false">IF(AX67="","",VLOOKUP(AX67,標準様式１シフト記号表!$C$6:$L$47,10,FALSE()))</f>
        <v/>
      </c>
      <c r="AY68" s="813" t="str">
        <f aca="false">IF(AY67="","",VLOOKUP(AY67,標準様式１シフト記号表!$C$6:$L$47,10,FALSE()))</f>
        <v/>
      </c>
      <c r="AZ68" s="814" t="str">
        <f aca="false">IF(AZ67="","",VLOOKUP(AZ67,標準様式１シフト記号表!$C$6:$L$47,10,FALSE()))</f>
        <v/>
      </c>
      <c r="BA68" s="814" t="str">
        <f aca="false">IF(BA67="","",VLOOKUP(BA67,標準様式１シフト記号表!$C$6:$L$47,10,FALSE()))</f>
        <v/>
      </c>
      <c r="BB68" s="816" t="n">
        <f aca="false">IF($BE$3="４週",SUM(W68:AX68),IF($BE$3="暦月",SUM(W68:BA68),""))</f>
        <v>0</v>
      </c>
      <c r="BC68" s="816"/>
      <c r="BD68" s="817" t="n">
        <f aca="false">IF($BE$3="４週",BB68/4,IF($BE$3="暦月",(BB68/($BE$8/7)),""))</f>
        <v>0</v>
      </c>
      <c r="BE68" s="817"/>
      <c r="BF68" s="833"/>
      <c r="BG68" s="833"/>
      <c r="BH68" s="833"/>
      <c r="BI68" s="833"/>
      <c r="BJ68" s="833"/>
    </row>
    <row r="69" customFormat="false" ht="20.25" hidden="false" customHeight="true" outlineLevel="0" collapsed="false">
      <c r="B69" s="779" t="n">
        <f aca="false">B67+1</f>
        <v>28</v>
      </c>
      <c r="C69" s="818"/>
      <c r="D69" s="818"/>
      <c r="E69" s="808"/>
      <c r="F69" s="809"/>
      <c r="G69" s="808"/>
      <c r="H69" s="809"/>
      <c r="I69" s="821"/>
      <c r="J69" s="821"/>
      <c r="K69" s="822"/>
      <c r="L69" s="822"/>
      <c r="M69" s="822"/>
      <c r="N69" s="822"/>
      <c r="O69" s="823"/>
      <c r="P69" s="823"/>
      <c r="Q69" s="823"/>
      <c r="R69" s="823"/>
      <c r="S69" s="823"/>
      <c r="T69" s="837" t="s">
        <v>693</v>
      </c>
      <c r="V69" s="838"/>
      <c r="W69" s="827"/>
      <c r="X69" s="828"/>
      <c r="Y69" s="828"/>
      <c r="Z69" s="828"/>
      <c r="AA69" s="828"/>
      <c r="AB69" s="828"/>
      <c r="AC69" s="829"/>
      <c r="AD69" s="827"/>
      <c r="AE69" s="828"/>
      <c r="AF69" s="828"/>
      <c r="AG69" s="828"/>
      <c r="AH69" s="828"/>
      <c r="AI69" s="828"/>
      <c r="AJ69" s="829"/>
      <c r="AK69" s="827"/>
      <c r="AL69" s="828"/>
      <c r="AM69" s="828"/>
      <c r="AN69" s="828"/>
      <c r="AO69" s="828"/>
      <c r="AP69" s="828"/>
      <c r="AQ69" s="829"/>
      <c r="AR69" s="827"/>
      <c r="AS69" s="828"/>
      <c r="AT69" s="828"/>
      <c r="AU69" s="828"/>
      <c r="AV69" s="828"/>
      <c r="AW69" s="828"/>
      <c r="AX69" s="829"/>
      <c r="AY69" s="827"/>
      <c r="AZ69" s="828"/>
      <c r="BA69" s="830"/>
      <c r="BB69" s="831"/>
      <c r="BC69" s="831"/>
      <c r="BD69" s="832"/>
      <c r="BE69" s="832"/>
      <c r="BF69" s="833"/>
      <c r="BG69" s="833"/>
      <c r="BH69" s="833"/>
      <c r="BI69" s="833"/>
      <c r="BJ69" s="833"/>
    </row>
    <row r="70" customFormat="false" ht="20.25" hidden="false" customHeight="true" outlineLevel="0" collapsed="false">
      <c r="B70" s="779"/>
      <c r="C70" s="818"/>
      <c r="D70" s="818"/>
      <c r="E70" s="808"/>
      <c r="F70" s="809" t="n">
        <f aca="false">C69</f>
        <v>0</v>
      </c>
      <c r="G70" s="808"/>
      <c r="H70" s="809" t="n">
        <f aca="false">I69</f>
        <v>0</v>
      </c>
      <c r="I70" s="821"/>
      <c r="J70" s="821"/>
      <c r="K70" s="822"/>
      <c r="L70" s="822"/>
      <c r="M70" s="822"/>
      <c r="N70" s="822"/>
      <c r="O70" s="823"/>
      <c r="P70" s="823"/>
      <c r="Q70" s="823"/>
      <c r="R70" s="823"/>
      <c r="S70" s="823"/>
      <c r="T70" s="834" t="s">
        <v>694</v>
      </c>
      <c r="U70" s="835"/>
      <c r="V70" s="836"/>
      <c r="W70" s="813" t="str">
        <f aca="false">IF(W69="","",VLOOKUP(W69,標準様式１シフト記号表!$C$6:$L$47,10,FALSE()))</f>
        <v/>
      </c>
      <c r="X70" s="814" t="str">
        <f aca="false">IF(X69="","",VLOOKUP(X69,標準様式１シフト記号表!$C$6:$L$47,10,FALSE()))</f>
        <v/>
      </c>
      <c r="Y70" s="814" t="str">
        <f aca="false">IF(Y69="","",VLOOKUP(Y69,標準様式１シフト記号表!$C$6:$L$47,10,FALSE()))</f>
        <v/>
      </c>
      <c r="Z70" s="814" t="str">
        <f aca="false">IF(Z69="","",VLOOKUP(Z69,標準様式１シフト記号表!$C$6:$L$47,10,FALSE()))</f>
        <v/>
      </c>
      <c r="AA70" s="814" t="str">
        <f aca="false">IF(AA69="","",VLOOKUP(AA69,標準様式１シフト記号表!$C$6:$L$47,10,FALSE()))</f>
        <v/>
      </c>
      <c r="AB70" s="814" t="str">
        <f aca="false">IF(AB69="","",VLOOKUP(AB69,標準様式１シフト記号表!$C$6:$L$47,10,FALSE()))</f>
        <v/>
      </c>
      <c r="AC70" s="815" t="str">
        <f aca="false">IF(AC69="","",VLOOKUP(AC69,標準様式１シフト記号表!$C$6:$L$47,10,FALSE()))</f>
        <v/>
      </c>
      <c r="AD70" s="813" t="str">
        <f aca="false">IF(AD69="","",VLOOKUP(AD69,標準様式１シフト記号表!$C$6:$L$47,10,FALSE()))</f>
        <v/>
      </c>
      <c r="AE70" s="814" t="str">
        <f aca="false">IF(AE69="","",VLOOKUP(AE69,標準様式１シフト記号表!$C$6:$L$47,10,FALSE()))</f>
        <v/>
      </c>
      <c r="AF70" s="814" t="str">
        <f aca="false">IF(AF69="","",VLOOKUP(AF69,標準様式１シフト記号表!$C$6:$L$47,10,FALSE()))</f>
        <v/>
      </c>
      <c r="AG70" s="814" t="str">
        <f aca="false">IF(AG69="","",VLOOKUP(AG69,標準様式１シフト記号表!$C$6:$L$47,10,FALSE()))</f>
        <v/>
      </c>
      <c r="AH70" s="814" t="str">
        <f aca="false">IF(AH69="","",VLOOKUP(AH69,標準様式１シフト記号表!$C$6:$L$47,10,FALSE()))</f>
        <v/>
      </c>
      <c r="AI70" s="814" t="str">
        <f aca="false">IF(AI69="","",VLOOKUP(AI69,標準様式１シフト記号表!$C$6:$L$47,10,FALSE()))</f>
        <v/>
      </c>
      <c r="AJ70" s="815" t="str">
        <f aca="false">IF(AJ69="","",VLOOKUP(AJ69,標準様式１シフト記号表!$C$6:$L$47,10,FALSE()))</f>
        <v/>
      </c>
      <c r="AK70" s="813" t="str">
        <f aca="false">IF(AK69="","",VLOOKUP(AK69,標準様式１シフト記号表!$C$6:$L$47,10,FALSE()))</f>
        <v/>
      </c>
      <c r="AL70" s="814" t="str">
        <f aca="false">IF(AL69="","",VLOOKUP(AL69,標準様式１シフト記号表!$C$6:$L$47,10,FALSE()))</f>
        <v/>
      </c>
      <c r="AM70" s="814" t="str">
        <f aca="false">IF(AM69="","",VLOOKUP(AM69,標準様式１シフト記号表!$C$6:$L$47,10,FALSE()))</f>
        <v/>
      </c>
      <c r="AN70" s="814" t="str">
        <f aca="false">IF(AN69="","",VLOOKUP(AN69,標準様式１シフト記号表!$C$6:$L$47,10,FALSE()))</f>
        <v/>
      </c>
      <c r="AO70" s="814" t="str">
        <f aca="false">IF(AO69="","",VLOOKUP(AO69,標準様式１シフト記号表!$C$6:$L$47,10,FALSE()))</f>
        <v/>
      </c>
      <c r="AP70" s="814" t="str">
        <f aca="false">IF(AP69="","",VLOOKUP(AP69,標準様式１シフト記号表!$C$6:$L$47,10,FALSE()))</f>
        <v/>
      </c>
      <c r="AQ70" s="815" t="str">
        <f aca="false">IF(AQ69="","",VLOOKUP(AQ69,標準様式１シフト記号表!$C$6:$L$47,10,FALSE()))</f>
        <v/>
      </c>
      <c r="AR70" s="813" t="str">
        <f aca="false">IF(AR69="","",VLOOKUP(AR69,標準様式１シフト記号表!$C$6:$L$47,10,FALSE()))</f>
        <v/>
      </c>
      <c r="AS70" s="814" t="str">
        <f aca="false">IF(AS69="","",VLOOKUP(AS69,標準様式１シフト記号表!$C$6:$L$47,10,FALSE()))</f>
        <v/>
      </c>
      <c r="AT70" s="814" t="str">
        <f aca="false">IF(AT69="","",VLOOKUP(AT69,標準様式１シフト記号表!$C$6:$L$47,10,FALSE()))</f>
        <v/>
      </c>
      <c r="AU70" s="814" t="str">
        <f aca="false">IF(AU69="","",VLOOKUP(AU69,標準様式１シフト記号表!$C$6:$L$47,10,FALSE()))</f>
        <v/>
      </c>
      <c r="AV70" s="814" t="str">
        <f aca="false">IF(AV69="","",VLOOKUP(AV69,標準様式１シフト記号表!$C$6:$L$47,10,FALSE()))</f>
        <v/>
      </c>
      <c r="AW70" s="814" t="str">
        <f aca="false">IF(AW69="","",VLOOKUP(AW69,標準様式１シフト記号表!$C$6:$L$47,10,FALSE()))</f>
        <v/>
      </c>
      <c r="AX70" s="815" t="str">
        <f aca="false">IF(AX69="","",VLOOKUP(AX69,標準様式１シフト記号表!$C$6:$L$47,10,FALSE()))</f>
        <v/>
      </c>
      <c r="AY70" s="813" t="str">
        <f aca="false">IF(AY69="","",VLOOKUP(AY69,標準様式１シフト記号表!$C$6:$L$47,10,FALSE()))</f>
        <v/>
      </c>
      <c r="AZ70" s="814" t="str">
        <f aca="false">IF(AZ69="","",VLOOKUP(AZ69,標準様式１シフト記号表!$C$6:$L$47,10,FALSE()))</f>
        <v/>
      </c>
      <c r="BA70" s="814" t="str">
        <f aca="false">IF(BA69="","",VLOOKUP(BA69,標準様式１シフト記号表!$C$6:$L$47,10,FALSE()))</f>
        <v/>
      </c>
      <c r="BB70" s="816" t="n">
        <f aca="false">IF($BE$3="４週",SUM(W70:AX70),IF($BE$3="暦月",SUM(W70:BA70),""))</f>
        <v>0</v>
      </c>
      <c r="BC70" s="816"/>
      <c r="BD70" s="817" t="n">
        <f aca="false">IF($BE$3="４週",BB70/4,IF($BE$3="暦月",(BB70/($BE$8/7)),""))</f>
        <v>0</v>
      </c>
      <c r="BE70" s="817"/>
      <c r="BF70" s="833"/>
      <c r="BG70" s="833"/>
      <c r="BH70" s="833"/>
      <c r="BI70" s="833"/>
      <c r="BJ70" s="833"/>
    </row>
    <row r="71" customFormat="false" ht="20.25" hidden="false" customHeight="true" outlineLevel="0" collapsed="false">
      <c r="B71" s="779" t="n">
        <f aca="false">B69+1</f>
        <v>29</v>
      </c>
      <c r="C71" s="839"/>
      <c r="D71" s="839"/>
      <c r="E71" s="808"/>
      <c r="F71" s="809"/>
      <c r="G71" s="808"/>
      <c r="H71" s="809"/>
      <c r="I71" s="840"/>
      <c r="J71" s="840"/>
      <c r="K71" s="841"/>
      <c r="L71" s="841"/>
      <c r="M71" s="841"/>
      <c r="N71" s="841"/>
      <c r="O71" s="823"/>
      <c r="P71" s="823"/>
      <c r="Q71" s="823"/>
      <c r="R71" s="823"/>
      <c r="S71" s="823"/>
      <c r="T71" s="837" t="s">
        <v>693</v>
      </c>
      <c r="V71" s="838"/>
      <c r="W71" s="827"/>
      <c r="X71" s="828"/>
      <c r="Y71" s="828"/>
      <c r="Z71" s="828"/>
      <c r="AA71" s="828"/>
      <c r="AB71" s="828"/>
      <c r="AC71" s="829"/>
      <c r="AD71" s="827"/>
      <c r="AE71" s="828"/>
      <c r="AF71" s="828"/>
      <c r="AG71" s="828"/>
      <c r="AH71" s="828"/>
      <c r="AI71" s="828"/>
      <c r="AJ71" s="829"/>
      <c r="AK71" s="827"/>
      <c r="AL71" s="828"/>
      <c r="AM71" s="828"/>
      <c r="AN71" s="828"/>
      <c r="AO71" s="828"/>
      <c r="AP71" s="828"/>
      <c r="AQ71" s="829"/>
      <c r="AR71" s="827"/>
      <c r="AS71" s="828"/>
      <c r="AT71" s="828"/>
      <c r="AU71" s="828"/>
      <c r="AV71" s="828"/>
      <c r="AW71" s="828"/>
      <c r="AX71" s="829"/>
      <c r="AY71" s="827"/>
      <c r="AZ71" s="828"/>
      <c r="BA71" s="830"/>
      <c r="BB71" s="831"/>
      <c r="BC71" s="831"/>
      <c r="BD71" s="832"/>
      <c r="BE71" s="832"/>
      <c r="BF71" s="842"/>
      <c r="BG71" s="842"/>
      <c r="BH71" s="842"/>
      <c r="BI71" s="842"/>
      <c r="BJ71" s="842"/>
    </row>
    <row r="72" customFormat="false" ht="20.25" hidden="false" customHeight="true" outlineLevel="0" collapsed="false">
      <c r="B72" s="779"/>
      <c r="C72" s="839"/>
      <c r="D72" s="839"/>
      <c r="E72" s="843"/>
      <c r="F72" s="844" t="n">
        <f aca="false">C71</f>
        <v>0</v>
      </c>
      <c r="G72" s="843"/>
      <c r="H72" s="844" t="n">
        <f aca="false">I71</f>
        <v>0</v>
      </c>
      <c r="I72" s="840"/>
      <c r="J72" s="840"/>
      <c r="K72" s="841"/>
      <c r="L72" s="841"/>
      <c r="M72" s="841"/>
      <c r="N72" s="841"/>
      <c r="O72" s="823"/>
      <c r="P72" s="823"/>
      <c r="Q72" s="823"/>
      <c r="R72" s="823"/>
      <c r="S72" s="823"/>
      <c r="T72" s="834" t="s">
        <v>694</v>
      </c>
      <c r="U72" s="835"/>
      <c r="V72" s="836"/>
      <c r="W72" s="813" t="str">
        <f aca="false">IF(W71="","",VLOOKUP(W71,標準様式１シフト記号表!$C$6:$L$47,10,FALSE()))</f>
        <v/>
      </c>
      <c r="X72" s="814" t="str">
        <f aca="false">IF(X71="","",VLOOKUP(X71,標準様式１シフト記号表!$C$6:$L$47,10,FALSE()))</f>
        <v/>
      </c>
      <c r="Y72" s="814" t="str">
        <f aca="false">IF(Y71="","",VLOOKUP(Y71,標準様式１シフト記号表!$C$6:$L$47,10,FALSE()))</f>
        <v/>
      </c>
      <c r="Z72" s="814" t="str">
        <f aca="false">IF(Z71="","",VLOOKUP(Z71,標準様式１シフト記号表!$C$6:$L$47,10,FALSE()))</f>
        <v/>
      </c>
      <c r="AA72" s="814" t="str">
        <f aca="false">IF(AA71="","",VLOOKUP(AA71,標準様式１シフト記号表!$C$6:$L$47,10,FALSE()))</f>
        <v/>
      </c>
      <c r="AB72" s="814" t="str">
        <f aca="false">IF(AB71="","",VLOOKUP(AB71,標準様式１シフト記号表!$C$6:$L$47,10,FALSE()))</f>
        <v/>
      </c>
      <c r="AC72" s="815" t="str">
        <f aca="false">IF(AC71="","",VLOOKUP(AC71,標準様式１シフト記号表!$C$6:$L$47,10,FALSE()))</f>
        <v/>
      </c>
      <c r="AD72" s="813" t="str">
        <f aca="false">IF(AD71="","",VLOOKUP(AD71,標準様式１シフト記号表!$C$6:$L$47,10,FALSE()))</f>
        <v/>
      </c>
      <c r="AE72" s="814" t="str">
        <f aca="false">IF(AE71="","",VLOOKUP(AE71,標準様式１シフト記号表!$C$6:$L$47,10,FALSE()))</f>
        <v/>
      </c>
      <c r="AF72" s="814" t="str">
        <f aca="false">IF(AF71="","",VLOOKUP(AF71,標準様式１シフト記号表!$C$6:$L$47,10,FALSE()))</f>
        <v/>
      </c>
      <c r="AG72" s="814" t="str">
        <f aca="false">IF(AG71="","",VLOOKUP(AG71,標準様式１シフト記号表!$C$6:$L$47,10,FALSE()))</f>
        <v/>
      </c>
      <c r="AH72" s="814" t="str">
        <f aca="false">IF(AH71="","",VLOOKUP(AH71,標準様式１シフト記号表!$C$6:$L$47,10,FALSE()))</f>
        <v/>
      </c>
      <c r="AI72" s="814" t="str">
        <f aca="false">IF(AI71="","",VLOOKUP(AI71,標準様式１シフト記号表!$C$6:$L$47,10,FALSE()))</f>
        <v/>
      </c>
      <c r="AJ72" s="815" t="str">
        <f aca="false">IF(AJ71="","",VLOOKUP(AJ71,標準様式１シフト記号表!$C$6:$L$47,10,FALSE()))</f>
        <v/>
      </c>
      <c r="AK72" s="813" t="str">
        <f aca="false">IF(AK71="","",VLOOKUP(AK71,標準様式１シフト記号表!$C$6:$L$47,10,FALSE()))</f>
        <v/>
      </c>
      <c r="AL72" s="814" t="str">
        <f aca="false">IF(AL71="","",VLOOKUP(AL71,標準様式１シフト記号表!$C$6:$L$47,10,FALSE()))</f>
        <v/>
      </c>
      <c r="AM72" s="814" t="str">
        <f aca="false">IF(AM71="","",VLOOKUP(AM71,標準様式１シフト記号表!$C$6:$L$47,10,FALSE()))</f>
        <v/>
      </c>
      <c r="AN72" s="814" t="str">
        <f aca="false">IF(AN71="","",VLOOKUP(AN71,標準様式１シフト記号表!$C$6:$L$47,10,FALSE()))</f>
        <v/>
      </c>
      <c r="AO72" s="814" t="str">
        <f aca="false">IF(AO71="","",VLOOKUP(AO71,標準様式１シフト記号表!$C$6:$L$47,10,FALSE()))</f>
        <v/>
      </c>
      <c r="AP72" s="814" t="str">
        <f aca="false">IF(AP71="","",VLOOKUP(AP71,標準様式１シフト記号表!$C$6:$L$47,10,FALSE()))</f>
        <v/>
      </c>
      <c r="AQ72" s="815" t="str">
        <f aca="false">IF(AQ71="","",VLOOKUP(AQ71,標準様式１シフト記号表!$C$6:$L$47,10,FALSE()))</f>
        <v/>
      </c>
      <c r="AR72" s="813" t="str">
        <f aca="false">IF(AR71="","",VLOOKUP(AR71,標準様式１シフト記号表!$C$6:$L$47,10,FALSE()))</f>
        <v/>
      </c>
      <c r="AS72" s="814" t="str">
        <f aca="false">IF(AS71="","",VLOOKUP(AS71,標準様式１シフト記号表!$C$6:$L$47,10,FALSE()))</f>
        <v/>
      </c>
      <c r="AT72" s="814" t="str">
        <f aca="false">IF(AT71="","",VLOOKUP(AT71,標準様式１シフト記号表!$C$6:$L$47,10,FALSE()))</f>
        <v/>
      </c>
      <c r="AU72" s="814" t="str">
        <f aca="false">IF(AU71="","",VLOOKUP(AU71,標準様式１シフト記号表!$C$6:$L$47,10,FALSE()))</f>
        <v/>
      </c>
      <c r="AV72" s="814" t="str">
        <f aca="false">IF(AV71="","",VLOOKUP(AV71,標準様式１シフト記号表!$C$6:$L$47,10,FALSE()))</f>
        <v/>
      </c>
      <c r="AW72" s="814" t="str">
        <f aca="false">IF(AW71="","",VLOOKUP(AW71,標準様式１シフト記号表!$C$6:$L$47,10,FALSE()))</f>
        <v/>
      </c>
      <c r="AX72" s="815" t="str">
        <f aca="false">IF(AX71="","",VLOOKUP(AX71,標準様式１シフト記号表!$C$6:$L$47,10,FALSE()))</f>
        <v/>
      </c>
      <c r="AY72" s="813" t="str">
        <f aca="false">IF(AY71="","",VLOOKUP(AY71,標準様式１シフト記号表!$C$6:$L$47,10,FALSE()))</f>
        <v/>
      </c>
      <c r="AZ72" s="814" t="str">
        <f aca="false">IF(AZ71="","",VLOOKUP(AZ71,標準様式１シフト記号表!$C$6:$L$47,10,FALSE()))</f>
        <v/>
      </c>
      <c r="BA72" s="814" t="str">
        <f aca="false">IF(BA71="","",VLOOKUP(BA71,標準様式１シフト記号表!$C$6:$L$47,10,FALSE()))</f>
        <v/>
      </c>
      <c r="BB72" s="845" t="n">
        <f aca="false">IF($BE$3="４週",SUM(W72:AX72),IF($BE$3="暦月",SUM(W72:BA72),""))</f>
        <v>0</v>
      </c>
      <c r="BC72" s="845"/>
      <c r="BD72" s="846" t="n">
        <f aca="false">IF($BE$3="４週",BB72/4,IF($BE$3="暦月",(BB72/($BE$8/7)),""))</f>
        <v>0</v>
      </c>
      <c r="BE72" s="846"/>
      <c r="BF72" s="842"/>
      <c r="BG72" s="842"/>
      <c r="BH72" s="842"/>
      <c r="BI72" s="842"/>
      <c r="BJ72" s="842"/>
    </row>
    <row r="73" customFormat="false" ht="20.25" hidden="false" customHeight="true" outlineLevel="0" collapsed="false">
      <c r="B73" s="779" t="n">
        <f aca="false">B71+1</f>
        <v>30</v>
      </c>
      <c r="C73" s="839"/>
      <c r="D73" s="839"/>
      <c r="E73" s="808"/>
      <c r="F73" s="809"/>
      <c r="G73" s="808"/>
      <c r="H73" s="809"/>
      <c r="I73" s="840"/>
      <c r="J73" s="840"/>
      <c r="K73" s="841"/>
      <c r="L73" s="841"/>
      <c r="M73" s="841"/>
      <c r="N73" s="841"/>
      <c r="O73" s="823"/>
      <c r="P73" s="823"/>
      <c r="Q73" s="823"/>
      <c r="R73" s="823"/>
      <c r="S73" s="823"/>
      <c r="T73" s="837" t="s">
        <v>693</v>
      </c>
      <c r="V73" s="838"/>
      <c r="W73" s="827"/>
      <c r="X73" s="828"/>
      <c r="Y73" s="828"/>
      <c r="Z73" s="828"/>
      <c r="AA73" s="828"/>
      <c r="AB73" s="828"/>
      <c r="AC73" s="829"/>
      <c r="AD73" s="827"/>
      <c r="AE73" s="828"/>
      <c r="AF73" s="828"/>
      <c r="AG73" s="828"/>
      <c r="AH73" s="828"/>
      <c r="AI73" s="828"/>
      <c r="AJ73" s="829"/>
      <c r="AK73" s="827"/>
      <c r="AL73" s="828"/>
      <c r="AM73" s="828"/>
      <c r="AN73" s="828"/>
      <c r="AO73" s="828"/>
      <c r="AP73" s="828"/>
      <c r="AQ73" s="829"/>
      <c r="AR73" s="827"/>
      <c r="AS73" s="828"/>
      <c r="AT73" s="828"/>
      <c r="AU73" s="828"/>
      <c r="AV73" s="828"/>
      <c r="AW73" s="828"/>
      <c r="AX73" s="829"/>
      <c r="AY73" s="827"/>
      <c r="AZ73" s="828"/>
      <c r="BA73" s="830"/>
      <c r="BB73" s="831"/>
      <c r="BC73" s="831"/>
      <c r="BD73" s="832"/>
      <c r="BE73" s="832"/>
      <c r="BF73" s="842"/>
      <c r="BG73" s="842"/>
      <c r="BH73" s="842"/>
      <c r="BI73" s="842"/>
      <c r="BJ73" s="842"/>
    </row>
    <row r="74" customFormat="false" ht="20.25" hidden="false" customHeight="true" outlineLevel="0" collapsed="false">
      <c r="B74" s="779"/>
      <c r="C74" s="839"/>
      <c r="D74" s="839"/>
      <c r="E74" s="843"/>
      <c r="F74" s="844" t="n">
        <f aca="false">C73</f>
        <v>0</v>
      </c>
      <c r="G74" s="843"/>
      <c r="H74" s="844" t="n">
        <f aca="false">I73</f>
        <v>0</v>
      </c>
      <c r="I74" s="840"/>
      <c r="J74" s="840"/>
      <c r="K74" s="841"/>
      <c r="L74" s="841"/>
      <c r="M74" s="841"/>
      <c r="N74" s="841"/>
      <c r="O74" s="823"/>
      <c r="P74" s="823"/>
      <c r="Q74" s="823"/>
      <c r="R74" s="823"/>
      <c r="S74" s="823"/>
      <c r="T74" s="834" t="s">
        <v>694</v>
      </c>
      <c r="U74" s="835"/>
      <c r="V74" s="836"/>
      <c r="W74" s="813" t="str">
        <f aca="false">IF(W73="","",VLOOKUP(W73,標準様式１シフト記号表!$C$6:$L$47,10,FALSE()))</f>
        <v/>
      </c>
      <c r="X74" s="814" t="str">
        <f aca="false">IF(X73="","",VLOOKUP(X73,標準様式１シフト記号表!$C$6:$L$47,10,FALSE()))</f>
        <v/>
      </c>
      <c r="Y74" s="814" t="str">
        <f aca="false">IF(Y73="","",VLOOKUP(Y73,標準様式１シフト記号表!$C$6:$L$47,10,FALSE()))</f>
        <v/>
      </c>
      <c r="Z74" s="814" t="str">
        <f aca="false">IF(Z73="","",VLOOKUP(Z73,標準様式１シフト記号表!$C$6:$L$47,10,FALSE()))</f>
        <v/>
      </c>
      <c r="AA74" s="814" t="str">
        <f aca="false">IF(AA73="","",VLOOKUP(AA73,標準様式１シフト記号表!$C$6:$L$47,10,FALSE()))</f>
        <v/>
      </c>
      <c r="AB74" s="814" t="str">
        <f aca="false">IF(AB73="","",VLOOKUP(AB73,標準様式１シフト記号表!$C$6:$L$47,10,FALSE()))</f>
        <v/>
      </c>
      <c r="AC74" s="815" t="str">
        <f aca="false">IF(AC73="","",VLOOKUP(AC73,標準様式１シフト記号表!$C$6:$L$47,10,FALSE()))</f>
        <v/>
      </c>
      <c r="AD74" s="813" t="str">
        <f aca="false">IF(AD73="","",VLOOKUP(AD73,標準様式１シフト記号表!$C$6:$L$47,10,FALSE()))</f>
        <v/>
      </c>
      <c r="AE74" s="814" t="str">
        <f aca="false">IF(AE73="","",VLOOKUP(AE73,標準様式１シフト記号表!$C$6:$L$47,10,FALSE()))</f>
        <v/>
      </c>
      <c r="AF74" s="814" t="str">
        <f aca="false">IF(AF73="","",VLOOKUP(AF73,標準様式１シフト記号表!$C$6:$L$47,10,FALSE()))</f>
        <v/>
      </c>
      <c r="AG74" s="814" t="str">
        <f aca="false">IF(AG73="","",VLOOKUP(AG73,標準様式１シフト記号表!$C$6:$L$47,10,FALSE()))</f>
        <v/>
      </c>
      <c r="AH74" s="814" t="str">
        <f aca="false">IF(AH73="","",VLOOKUP(AH73,標準様式１シフト記号表!$C$6:$L$47,10,FALSE()))</f>
        <v/>
      </c>
      <c r="AI74" s="814" t="str">
        <f aca="false">IF(AI73="","",VLOOKUP(AI73,標準様式１シフト記号表!$C$6:$L$47,10,FALSE()))</f>
        <v/>
      </c>
      <c r="AJ74" s="815" t="str">
        <f aca="false">IF(AJ73="","",VLOOKUP(AJ73,標準様式１シフト記号表!$C$6:$L$47,10,FALSE()))</f>
        <v/>
      </c>
      <c r="AK74" s="813" t="str">
        <f aca="false">IF(AK73="","",VLOOKUP(AK73,標準様式１シフト記号表!$C$6:$L$47,10,FALSE()))</f>
        <v/>
      </c>
      <c r="AL74" s="814" t="str">
        <f aca="false">IF(AL73="","",VLOOKUP(AL73,標準様式１シフト記号表!$C$6:$L$47,10,FALSE()))</f>
        <v/>
      </c>
      <c r="AM74" s="814" t="str">
        <f aca="false">IF(AM73="","",VLOOKUP(AM73,標準様式１シフト記号表!$C$6:$L$47,10,FALSE()))</f>
        <v/>
      </c>
      <c r="AN74" s="814" t="str">
        <f aca="false">IF(AN73="","",VLOOKUP(AN73,標準様式１シフト記号表!$C$6:$L$47,10,FALSE()))</f>
        <v/>
      </c>
      <c r="AO74" s="814" t="str">
        <f aca="false">IF(AO73="","",VLOOKUP(AO73,標準様式１シフト記号表!$C$6:$L$47,10,FALSE()))</f>
        <v/>
      </c>
      <c r="AP74" s="814" t="str">
        <f aca="false">IF(AP73="","",VLOOKUP(AP73,標準様式１シフト記号表!$C$6:$L$47,10,FALSE()))</f>
        <v/>
      </c>
      <c r="AQ74" s="815" t="str">
        <f aca="false">IF(AQ73="","",VLOOKUP(AQ73,標準様式１シフト記号表!$C$6:$L$47,10,FALSE()))</f>
        <v/>
      </c>
      <c r="AR74" s="813" t="str">
        <f aca="false">IF(AR73="","",VLOOKUP(AR73,標準様式１シフト記号表!$C$6:$L$47,10,FALSE()))</f>
        <v/>
      </c>
      <c r="AS74" s="814" t="str">
        <f aca="false">IF(AS73="","",VLOOKUP(AS73,標準様式１シフト記号表!$C$6:$L$47,10,FALSE()))</f>
        <v/>
      </c>
      <c r="AT74" s="814" t="str">
        <f aca="false">IF(AT73="","",VLOOKUP(AT73,標準様式１シフト記号表!$C$6:$L$47,10,FALSE()))</f>
        <v/>
      </c>
      <c r="AU74" s="814" t="str">
        <f aca="false">IF(AU73="","",VLOOKUP(AU73,標準様式１シフト記号表!$C$6:$L$47,10,FALSE()))</f>
        <v/>
      </c>
      <c r="AV74" s="814" t="str">
        <f aca="false">IF(AV73="","",VLOOKUP(AV73,標準様式１シフト記号表!$C$6:$L$47,10,FALSE()))</f>
        <v/>
      </c>
      <c r="AW74" s="814" t="str">
        <f aca="false">IF(AW73="","",VLOOKUP(AW73,標準様式１シフト記号表!$C$6:$L$47,10,FALSE()))</f>
        <v/>
      </c>
      <c r="AX74" s="815" t="str">
        <f aca="false">IF(AX73="","",VLOOKUP(AX73,標準様式１シフト記号表!$C$6:$L$47,10,FALSE()))</f>
        <v/>
      </c>
      <c r="AY74" s="813" t="str">
        <f aca="false">IF(AY73="","",VLOOKUP(AY73,標準様式１シフト記号表!$C$6:$L$47,10,FALSE()))</f>
        <v/>
      </c>
      <c r="AZ74" s="814" t="str">
        <f aca="false">IF(AZ73="","",VLOOKUP(AZ73,標準様式１シフト記号表!$C$6:$L$47,10,FALSE()))</f>
        <v/>
      </c>
      <c r="BA74" s="814" t="str">
        <f aca="false">IF(BA73="","",VLOOKUP(BA73,標準様式１シフト記号表!$C$6:$L$47,10,FALSE()))</f>
        <v/>
      </c>
      <c r="BB74" s="845" t="n">
        <f aca="false">IF($BE$3="４週",SUM(W74:AX74),IF($BE$3="暦月",SUM(W74:BA74),""))</f>
        <v>0</v>
      </c>
      <c r="BC74" s="845"/>
      <c r="BD74" s="846" t="n">
        <f aca="false">IF($BE$3="４週",BB74/4,IF($BE$3="暦月",(BB74/($BE$8/7)),""))</f>
        <v>0</v>
      </c>
      <c r="BE74" s="846"/>
      <c r="BF74" s="842"/>
      <c r="BG74" s="842"/>
      <c r="BH74" s="842"/>
      <c r="BI74" s="842"/>
      <c r="BJ74" s="842"/>
    </row>
    <row r="75" customFormat="false" ht="20.25" hidden="false" customHeight="true" outlineLevel="0" collapsed="false">
      <c r="B75" s="779" t="n">
        <f aca="false">B73+1</f>
        <v>31</v>
      </c>
      <c r="C75" s="839"/>
      <c r="D75" s="839"/>
      <c r="E75" s="808"/>
      <c r="F75" s="809"/>
      <c r="G75" s="808"/>
      <c r="H75" s="809"/>
      <c r="I75" s="840"/>
      <c r="J75" s="840"/>
      <c r="K75" s="841"/>
      <c r="L75" s="841"/>
      <c r="M75" s="841"/>
      <c r="N75" s="841"/>
      <c r="O75" s="823"/>
      <c r="P75" s="823"/>
      <c r="Q75" s="823"/>
      <c r="R75" s="823"/>
      <c r="S75" s="823"/>
      <c r="T75" s="837" t="s">
        <v>693</v>
      </c>
      <c r="V75" s="838"/>
      <c r="W75" s="827"/>
      <c r="X75" s="828"/>
      <c r="Y75" s="828"/>
      <c r="Z75" s="828"/>
      <c r="AA75" s="828"/>
      <c r="AB75" s="828"/>
      <c r="AC75" s="829"/>
      <c r="AD75" s="827"/>
      <c r="AE75" s="828"/>
      <c r="AF75" s="828"/>
      <c r="AG75" s="828"/>
      <c r="AH75" s="828"/>
      <c r="AI75" s="828"/>
      <c r="AJ75" s="829"/>
      <c r="AK75" s="827"/>
      <c r="AL75" s="828"/>
      <c r="AM75" s="828"/>
      <c r="AN75" s="828"/>
      <c r="AO75" s="828"/>
      <c r="AP75" s="828"/>
      <c r="AQ75" s="829"/>
      <c r="AR75" s="827"/>
      <c r="AS75" s="828"/>
      <c r="AT75" s="828"/>
      <c r="AU75" s="828"/>
      <c r="AV75" s="828"/>
      <c r="AW75" s="828"/>
      <c r="AX75" s="829"/>
      <c r="AY75" s="827"/>
      <c r="AZ75" s="828"/>
      <c r="BA75" s="830"/>
      <c r="BB75" s="831"/>
      <c r="BC75" s="831"/>
      <c r="BD75" s="832"/>
      <c r="BE75" s="832"/>
      <c r="BF75" s="842"/>
      <c r="BG75" s="842"/>
      <c r="BH75" s="842"/>
      <c r="BI75" s="842"/>
      <c r="BJ75" s="842"/>
    </row>
    <row r="76" customFormat="false" ht="20.25" hidden="false" customHeight="true" outlineLevel="0" collapsed="false">
      <c r="B76" s="779"/>
      <c r="C76" s="839"/>
      <c r="D76" s="839"/>
      <c r="E76" s="843"/>
      <c r="F76" s="844" t="n">
        <f aca="false">C75</f>
        <v>0</v>
      </c>
      <c r="G76" s="843"/>
      <c r="H76" s="844" t="n">
        <f aca="false">I75</f>
        <v>0</v>
      </c>
      <c r="I76" s="840"/>
      <c r="J76" s="840"/>
      <c r="K76" s="841"/>
      <c r="L76" s="841"/>
      <c r="M76" s="841"/>
      <c r="N76" s="841"/>
      <c r="O76" s="823"/>
      <c r="P76" s="823"/>
      <c r="Q76" s="823"/>
      <c r="R76" s="823"/>
      <c r="S76" s="823"/>
      <c r="T76" s="834" t="s">
        <v>694</v>
      </c>
      <c r="U76" s="835"/>
      <c r="V76" s="836"/>
      <c r="W76" s="813" t="str">
        <f aca="false">IF(W75="","",VLOOKUP(W75,標準様式１シフト記号表!$C$6:$L$47,10,FALSE()))</f>
        <v/>
      </c>
      <c r="X76" s="814" t="str">
        <f aca="false">IF(X75="","",VLOOKUP(X75,標準様式１シフト記号表!$C$6:$L$47,10,FALSE()))</f>
        <v/>
      </c>
      <c r="Y76" s="814" t="str">
        <f aca="false">IF(Y75="","",VLOOKUP(Y75,標準様式１シフト記号表!$C$6:$L$47,10,FALSE()))</f>
        <v/>
      </c>
      <c r="Z76" s="814" t="str">
        <f aca="false">IF(Z75="","",VLOOKUP(Z75,標準様式１シフト記号表!$C$6:$L$47,10,FALSE()))</f>
        <v/>
      </c>
      <c r="AA76" s="814" t="str">
        <f aca="false">IF(AA75="","",VLOOKUP(AA75,標準様式１シフト記号表!$C$6:$L$47,10,FALSE()))</f>
        <v/>
      </c>
      <c r="AB76" s="814" t="str">
        <f aca="false">IF(AB75="","",VLOOKUP(AB75,標準様式１シフト記号表!$C$6:$L$47,10,FALSE()))</f>
        <v/>
      </c>
      <c r="AC76" s="815" t="str">
        <f aca="false">IF(AC75="","",VLOOKUP(AC75,標準様式１シフト記号表!$C$6:$L$47,10,FALSE()))</f>
        <v/>
      </c>
      <c r="AD76" s="813" t="str">
        <f aca="false">IF(AD75="","",VLOOKUP(AD75,標準様式１シフト記号表!$C$6:$L$47,10,FALSE()))</f>
        <v/>
      </c>
      <c r="AE76" s="814" t="str">
        <f aca="false">IF(AE75="","",VLOOKUP(AE75,標準様式１シフト記号表!$C$6:$L$47,10,FALSE()))</f>
        <v/>
      </c>
      <c r="AF76" s="814" t="str">
        <f aca="false">IF(AF75="","",VLOOKUP(AF75,標準様式１シフト記号表!$C$6:$L$47,10,FALSE()))</f>
        <v/>
      </c>
      <c r="AG76" s="814" t="str">
        <f aca="false">IF(AG75="","",VLOOKUP(AG75,標準様式１シフト記号表!$C$6:$L$47,10,FALSE()))</f>
        <v/>
      </c>
      <c r="AH76" s="814" t="str">
        <f aca="false">IF(AH75="","",VLOOKUP(AH75,標準様式１シフト記号表!$C$6:$L$47,10,FALSE()))</f>
        <v/>
      </c>
      <c r="AI76" s="814" t="str">
        <f aca="false">IF(AI75="","",VLOOKUP(AI75,標準様式１シフト記号表!$C$6:$L$47,10,FALSE()))</f>
        <v/>
      </c>
      <c r="AJ76" s="815" t="str">
        <f aca="false">IF(AJ75="","",VLOOKUP(AJ75,標準様式１シフト記号表!$C$6:$L$47,10,FALSE()))</f>
        <v/>
      </c>
      <c r="AK76" s="813" t="str">
        <f aca="false">IF(AK75="","",VLOOKUP(AK75,標準様式１シフト記号表!$C$6:$L$47,10,FALSE()))</f>
        <v/>
      </c>
      <c r="AL76" s="814" t="str">
        <f aca="false">IF(AL75="","",VLOOKUP(AL75,標準様式１シフト記号表!$C$6:$L$47,10,FALSE()))</f>
        <v/>
      </c>
      <c r="AM76" s="814" t="str">
        <f aca="false">IF(AM75="","",VLOOKUP(AM75,標準様式１シフト記号表!$C$6:$L$47,10,FALSE()))</f>
        <v/>
      </c>
      <c r="AN76" s="814" t="str">
        <f aca="false">IF(AN75="","",VLOOKUP(AN75,標準様式１シフト記号表!$C$6:$L$47,10,FALSE()))</f>
        <v/>
      </c>
      <c r="AO76" s="814" t="str">
        <f aca="false">IF(AO75="","",VLOOKUP(AO75,標準様式１シフト記号表!$C$6:$L$47,10,FALSE()))</f>
        <v/>
      </c>
      <c r="AP76" s="814" t="str">
        <f aca="false">IF(AP75="","",VLOOKUP(AP75,標準様式１シフト記号表!$C$6:$L$47,10,FALSE()))</f>
        <v/>
      </c>
      <c r="AQ76" s="815" t="str">
        <f aca="false">IF(AQ75="","",VLOOKUP(AQ75,標準様式１シフト記号表!$C$6:$L$47,10,FALSE()))</f>
        <v/>
      </c>
      <c r="AR76" s="813" t="str">
        <f aca="false">IF(AR75="","",VLOOKUP(AR75,標準様式１シフト記号表!$C$6:$L$47,10,FALSE()))</f>
        <v/>
      </c>
      <c r="AS76" s="814" t="str">
        <f aca="false">IF(AS75="","",VLOOKUP(AS75,標準様式１シフト記号表!$C$6:$L$47,10,FALSE()))</f>
        <v/>
      </c>
      <c r="AT76" s="814" t="str">
        <f aca="false">IF(AT75="","",VLOOKUP(AT75,標準様式１シフト記号表!$C$6:$L$47,10,FALSE()))</f>
        <v/>
      </c>
      <c r="AU76" s="814" t="str">
        <f aca="false">IF(AU75="","",VLOOKUP(AU75,標準様式１シフト記号表!$C$6:$L$47,10,FALSE()))</f>
        <v/>
      </c>
      <c r="AV76" s="814" t="str">
        <f aca="false">IF(AV75="","",VLOOKUP(AV75,標準様式１シフト記号表!$C$6:$L$47,10,FALSE()))</f>
        <v/>
      </c>
      <c r="AW76" s="814" t="str">
        <f aca="false">IF(AW75="","",VLOOKUP(AW75,標準様式１シフト記号表!$C$6:$L$47,10,FALSE()))</f>
        <v/>
      </c>
      <c r="AX76" s="815" t="str">
        <f aca="false">IF(AX75="","",VLOOKUP(AX75,標準様式１シフト記号表!$C$6:$L$47,10,FALSE()))</f>
        <v/>
      </c>
      <c r="AY76" s="813" t="str">
        <f aca="false">IF(AY75="","",VLOOKUP(AY75,標準様式１シフト記号表!$C$6:$L$47,10,FALSE()))</f>
        <v/>
      </c>
      <c r="AZ76" s="814" t="str">
        <f aca="false">IF(AZ75="","",VLOOKUP(AZ75,標準様式１シフト記号表!$C$6:$L$47,10,FALSE()))</f>
        <v/>
      </c>
      <c r="BA76" s="814" t="str">
        <f aca="false">IF(BA75="","",VLOOKUP(BA75,標準様式１シフト記号表!$C$6:$L$47,10,FALSE()))</f>
        <v/>
      </c>
      <c r="BB76" s="845" t="n">
        <f aca="false">IF($BE$3="４週",SUM(W76:AX76),IF($BE$3="暦月",SUM(W76:BA76),""))</f>
        <v>0</v>
      </c>
      <c r="BC76" s="845"/>
      <c r="BD76" s="846" t="n">
        <f aca="false">IF($BE$3="４週",BB76/4,IF($BE$3="暦月",(BB76/($BE$8/7)),""))</f>
        <v>0</v>
      </c>
      <c r="BE76" s="846"/>
      <c r="BF76" s="842"/>
      <c r="BG76" s="842"/>
      <c r="BH76" s="842"/>
      <c r="BI76" s="842"/>
      <c r="BJ76" s="842"/>
    </row>
    <row r="77" customFormat="false" ht="20.25" hidden="false" customHeight="true" outlineLevel="0" collapsed="false">
      <c r="B77" s="779" t="n">
        <f aca="false">B75+1</f>
        <v>32</v>
      </c>
      <c r="C77" s="839"/>
      <c r="D77" s="839"/>
      <c r="E77" s="808"/>
      <c r="F77" s="809"/>
      <c r="G77" s="808"/>
      <c r="H77" s="809"/>
      <c r="I77" s="840"/>
      <c r="J77" s="840"/>
      <c r="K77" s="841"/>
      <c r="L77" s="841"/>
      <c r="M77" s="841"/>
      <c r="N77" s="841"/>
      <c r="O77" s="823"/>
      <c r="P77" s="823"/>
      <c r="Q77" s="823"/>
      <c r="R77" s="823"/>
      <c r="S77" s="823"/>
      <c r="T77" s="837" t="s">
        <v>693</v>
      </c>
      <c r="V77" s="838"/>
      <c r="W77" s="827"/>
      <c r="X77" s="828"/>
      <c r="Y77" s="828"/>
      <c r="Z77" s="828"/>
      <c r="AA77" s="828"/>
      <c r="AB77" s="828"/>
      <c r="AC77" s="829"/>
      <c r="AD77" s="827"/>
      <c r="AE77" s="828"/>
      <c r="AF77" s="828"/>
      <c r="AG77" s="828"/>
      <c r="AH77" s="828"/>
      <c r="AI77" s="828"/>
      <c r="AJ77" s="829"/>
      <c r="AK77" s="827"/>
      <c r="AL77" s="828"/>
      <c r="AM77" s="828"/>
      <c r="AN77" s="828"/>
      <c r="AO77" s="828"/>
      <c r="AP77" s="828"/>
      <c r="AQ77" s="829"/>
      <c r="AR77" s="827"/>
      <c r="AS77" s="828"/>
      <c r="AT77" s="828"/>
      <c r="AU77" s="828"/>
      <c r="AV77" s="828"/>
      <c r="AW77" s="828"/>
      <c r="AX77" s="829"/>
      <c r="AY77" s="827"/>
      <c r="AZ77" s="828"/>
      <c r="BA77" s="830"/>
      <c r="BB77" s="831"/>
      <c r="BC77" s="831"/>
      <c r="BD77" s="832"/>
      <c r="BE77" s="832"/>
      <c r="BF77" s="842"/>
      <c r="BG77" s="842"/>
      <c r="BH77" s="842"/>
      <c r="BI77" s="842"/>
      <c r="BJ77" s="842"/>
    </row>
    <row r="78" customFormat="false" ht="20.25" hidden="false" customHeight="true" outlineLevel="0" collapsed="false">
      <c r="B78" s="779"/>
      <c r="C78" s="839"/>
      <c r="D78" s="839"/>
      <c r="E78" s="843"/>
      <c r="F78" s="844" t="n">
        <f aca="false">C77</f>
        <v>0</v>
      </c>
      <c r="G78" s="843"/>
      <c r="H78" s="844" t="n">
        <f aca="false">I77</f>
        <v>0</v>
      </c>
      <c r="I78" s="840"/>
      <c r="J78" s="840"/>
      <c r="K78" s="841"/>
      <c r="L78" s="841"/>
      <c r="M78" s="841"/>
      <c r="N78" s="841"/>
      <c r="O78" s="823"/>
      <c r="P78" s="823"/>
      <c r="Q78" s="823"/>
      <c r="R78" s="823"/>
      <c r="S78" s="823"/>
      <c r="T78" s="834" t="s">
        <v>694</v>
      </c>
      <c r="U78" s="835"/>
      <c r="V78" s="836"/>
      <c r="W78" s="813" t="str">
        <f aca="false">IF(W77="","",VLOOKUP(W77,標準様式１シフト記号表!$C$6:$L$47,10,FALSE()))</f>
        <v/>
      </c>
      <c r="X78" s="814" t="str">
        <f aca="false">IF(X77="","",VLOOKUP(X77,標準様式１シフト記号表!$C$6:$L$47,10,FALSE()))</f>
        <v/>
      </c>
      <c r="Y78" s="814" t="str">
        <f aca="false">IF(Y77="","",VLOOKUP(Y77,標準様式１シフト記号表!$C$6:$L$47,10,FALSE()))</f>
        <v/>
      </c>
      <c r="Z78" s="814" t="str">
        <f aca="false">IF(Z77="","",VLOOKUP(Z77,標準様式１シフト記号表!$C$6:$L$47,10,FALSE()))</f>
        <v/>
      </c>
      <c r="AA78" s="814" t="str">
        <f aca="false">IF(AA77="","",VLOOKUP(AA77,標準様式１シフト記号表!$C$6:$L$47,10,FALSE()))</f>
        <v/>
      </c>
      <c r="AB78" s="814" t="str">
        <f aca="false">IF(AB77="","",VLOOKUP(AB77,標準様式１シフト記号表!$C$6:$L$47,10,FALSE()))</f>
        <v/>
      </c>
      <c r="AC78" s="815" t="str">
        <f aca="false">IF(AC77="","",VLOOKUP(AC77,標準様式１シフト記号表!$C$6:$L$47,10,FALSE()))</f>
        <v/>
      </c>
      <c r="AD78" s="813" t="str">
        <f aca="false">IF(AD77="","",VLOOKUP(AD77,標準様式１シフト記号表!$C$6:$L$47,10,FALSE()))</f>
        <v/>
      </c>
      <c r="AE78" s="814" t="str">
        <f aca="false">IF(AE77="","",VLOOKUP(AE77,標準様式１シフト記号表!$C$6:$L$47,10,FALSE()))</f>
        <v/>
      </c>
      <c r="AF78" s="814" t="str">
        <f aca="false">IF(AF77="","",VLOOKUP(AF77,標準様式１シフト記号表!$C$6:$L$47,10,FALSE()))</f>
        <v/>
      </c>
      <c r="AG78" s="814" t="str">
        <f aca="false">IF(AG77="","",VLOOKUP(AG77,標準様式１シフト記号表!$C$6:$L$47,10,FALSE()))</f>
        <v/>
      </c>
      <c r="AH78" s="814" t="str">
        <f aca="false">IF(AH77="","",VLOOKUP(AH77,標準様式１シフト記号表!$C$6:$L$47,10,FALSE()))</f>
        <v/>
      </c>
      <c r="AI78" s="814" t="str">
        <f aca="false">IF(AI77="","",VLOOKUP(AI77,標準様式１シフト記号表!$C$6:$L$47,10,FALSE()))</f>
        <v/>
      </c>
      <c r="AJ78" s="815" t="str">
        <f aca="false">IF(AJ77="","",VLOOKUP(AJ77,標準様式１シフト記号表!$C$6:$L$47,10,FALSE()))</f>
        <v/>
      </c>
      <c r="AK78" s="813" t="str">
        <f aca="false">IF(AK77="","",VLOOKUP(AK77,標準様式１シフト記号表!$C$6:$L$47,10,FALSE()))</f>
        <v/>
      </c>
      <c r="AL78" s="814" t="str">
        <f aca="false">IF(AL77="","",VLOOKUP(AL77,標準様式１シフト記号表!$C$6:$L$47,10,FALSE()))</f>
        <v/>
      </c>
      <c r="AM78" s="814" t="str">
        <f aca="false">IF(AM77="","",VLOOKUP(AM77,標準様式１シフト記号表!$C$6:$L$47,10,FALSE()))</f>
        <v/>
      </c>
      <c r="AN78" s="814" t="str">
        <f aca="false">IF(AN77="","",VLOOKUP(AN77,標準様式１シフト記号表!$C$6:$L$47,10,FALSE()))</f>
        <v/>
      </c>
      <c r="AO78" s="814" t="str">
        <f aca="false">IF(AO77="","",VLOOKUP(AO77,標準様式１シフト記号表!$C$6:$L$47,10,FALSE()))</f>
        <v/>
      </c>
      <c r="AP78" s="814" t="str">
        <f aca="false">IF(AP77="","",VLOOKUP(AP77,標準様式１シフト記号表!$C$6:$L$47,10,FALSE()))</f>
        <v/>
      </c>
      <c r="AQ78" s="815" t="str">
        <f aca="false">IF(AQ77="","",VLOOKUP(AQ77,標準様式１シフト記号表!$C$6:$L$47,10,FALSE()))</f>
        <v/>
      </c>
      <c r="AR78" s="813" t="str">
        <f aca="false">IF(AR77="","",VLOOKUP(AR77,標準様式１シフト記号表!$C$6:$L$47,10,FALSE()))</f>
        <v/>
      </c>
      <c r="AS78" s="814" t="str">
        <f aca="false">IF(AS77="","",VLOOKUP(AS77,標準様式１シフト記号表!$C$6:$L$47,10,FALSE()))</f>
        <v/>
      </c>
      <c r="AT78" s="814" t="str">
        <f aca="false">IF(AT77="","",VLOOKUP(AT77,標準様式１シフト記号表!$C$6:$L$47,10,FALSE()))</f>
        <v/>
      </c>
      <c r="AU78" s="814" t="str">
        <f aca="false">IF(AU77="","",VLOOKUP(AU77,標準様式１シフト記号表!$C$6:$L$47,10,FALSE()))</f>
        <v/>
      </c>
      <c r="AV78" s="814" t="str">
        <f aca="false">IF(AV77="","",VLOOKUP(AV77,標準様式１シフト記号表!$C$6:$L$47,10,FALSE()))</f>
        <v/>
      </c>
      <c r="AW78" s="814" t="str">
        <f aca="false">IF(AW77="","",VLOOKUP(AW77,標準様式１シフト記号表!$C$6:$L$47,10,FALSE()))</f>
        <v/>
      </c>
      <c r="AX78" s="815" t="str">
        <f aca="false">IF(AX77="","",VLOOKUP(AX77,標準様式１シフト記号表!$C$6:$L$47,10,FALSE()))</f>
        <v/>
      </c>
      <c r="AY78" s="813" t="str">
        <f aca="false">IF(AY77="","",VLOOKUP(AY77,標準様式１シフト記号表!$C$6:$L$47,10,FALSE()))</f>
        <v/>
      </c>
      <c r="AZ78" s="814" t="str">
        <f aca="false">IF(AZ77="","",VLOOKUP(AZ77,標準様式１シフト記号表!$C$6:$L$47,10,FALSE()))</f>
        <v/>
      </c>
      <c r="BA78" s="814" t="str">
        <f aca="false">IF(BA77="","",VLOOKUP(BA77,標準様式１シフト記号表!$C$6:$L$47,10,FALSE()))</f>
        <v/>
      </c>
      <c r="BB78" s="845" t="n">
        <f aca="false">IF($BE$3="４週",SUM(W78:AX78),IF($BE$3="暦月",SUM(W78:BA78),""))</f>
        <v>0</v>
      </c>
      <c r="BC78" s="845"/>
      <c r="BD78" s="846" t="n">
        <f aca="false">IF($BE$3="４週",BB78/4,IF($BE$3="暦月",(BB78/($BE$8/7)),""))</f>
        <v>0</v>
      </c>
      <c r="BE78" s="846"/>
      <c r="BF78" s="842"/>
      <c r="BG78" s="842"/>
      <c r="BH78" s="842"/>
      <c r="BI78" s="842"/>
      <c r="BJ78" s="842"/>
    </row>
    <row r="79" customFormat="false" ht="20.25" hidden="false" customHeight="true" outlineLevel="0" collapsed="false">
      <c r="B79" s="779" t="n">
        <f aca="false">B77+1</f>
        <v>33</v>
      </c>
      <c r="C79" s="839"/>
      <c r="D79" s="839"/>
      <c r="E79" s="808"/>
      <c r="F79" s="809"/>
      <c r="G79" s="808"/>
      <c r="H79" s="809"/>
      <c r="I79" s="840"/>
      <c r="J79" s="840"/>
      <c r="K79" s="841"/>
      <c r="L79" s="841"/>
      <c r="M79" s="841"/>
      <c r="N79" s="841"/>
      <c r="O79" s="823"/>
      <c r="P79" s="823"/>
      <c r="Q79" s="823"/>
      <c r="R79" s="823"/>
      <c r="S79" s="823"/>
      <c r="T79" s="837" t="s">
        <v>693</v>
      </c>
      <c r="V79" s="838"/>
      <c r="W79" s="827"/>
      <c r="X79" s="828"/>
      <c r="Y79" s="828"/>
      <c r="Z79" s="828"/>
      <c r="AA79" s="828"/>
      <c r="AB79" s="828"/>
      <c r="AC79" s="829"/>
      <c r="AD79" s="827"/>
      <c r="AE79" s="828"/>
      <c r="AF79" s="828"/>
      <c r="AG79" s="828"/>
      <c r="AH79" s="828"/>
      <c r="AI79" s="828"/>
      <c r="AJ79" s="829"/>
      <c r="AK79" s="827"/>
      <c r="AL79" s="828"/>
      <c r="AM79" s="828"/>
      <c r="AN79" s="828"/>
      <c r="AO79" s="828"/>
      <c r="AP79" s="828"/>
      <c r="AQ79" s="829"/>
      <c r="AR79" s="827"/>
      <c r="AS79" s="828"/>
      <c r="AT79" s="828"/>
      <c r="AU79" s="828"/>
      <c r="AV79" s="828"/>
      <c r="AW79" s="828"/>
      <c r="AX79" s="829"/>
      <c r="AY79" s="827"/>
      <c r="AZ79" s="828"/>
      <c r="BA79" s="830"/>
      <c r="BB79" s="831"/>
      <c r="BC79" s="831"/>
      <c r="BD79" s="832"/>
      <c r="BE79" s="832"/>
      <c r="BF79" s="842"/>
      <c r="BG79" s="842"/>
      <c r="BH79" s="842"/>
      <c r="BI79" s="842"/>
      <c r="BJ79" s="842"/>
    </row>
    <row r="80" customFormat="false" ht="20.25" hidden="false" customHeight="true" outlineLevel="0" collapsed="false">
      <c r="B80" s="779"/>
      <c r="C80" s="839"/>
      <c r="D80" s="839"/>
      <c r="E80" s="843"/>
      <c r="F80" s="844" t="n">
        <f aca="false">C79</f>
        <v>0</v>
      </c>
      <c r="G80" s="843"/>
      <c r="H80" s="844" t="n">
        <f aca="false">I79</f>
        <v>0</v>
      </c>
      <c r="I80" s="840"/>
      <c r="J80" s="840"/>
      <c r="K80" s="841"/>
      <c r="L80" s="841"/>
      <c r="M80" s="841"/>
      <c r="N80" s="841"/>
      <c r="O80" s="823"/>
      <c r="P80" s="823"/>
      <c r="Q80" s="823"/>
      <c r="R80" s="823"/>
      <c r="S80" s="823"/>
      <c r="T80" s="834" t="s">
        <v>694</v>
      </c>
      <c r="U80" s="835"/>
      <c r="V80" s="836"/>
      <c r="W80" s="813" t="str">
        <f aca="false">IF(W79="","",VLOOKUP(W79,標準様式１シフト記号表!$C$6:$L$47,10,FALSE()))</f>
        <v/>
      </c>
      <c r="X80" s="814" t="str">
        <f aca="false">IF(X79="","",VLOOKUP(X79,標準様式１シフト記号表!$C$6:$L$47,10,FALSE()))</f>
        <v/>
      </c>
      <c r="Y80" s="814" t="str">
        <f aca="false">IF(Y79="","",VLOOKUP(Y79,標準様式１シフト記号表!$C$6:$L$47,10,FALSE()))</f>
        <v/>
      </c>
      <c r="Z80" s="814" t="str">
        <f aca="false">IF(Z79="","",VLOOKUP(Z79,標準様式１シフト記号表!$C$6:$L$47,10,FALSE()))</f>
        <v/>
      </c>
      <c r="AA80" s="814" t="str">
        <f aca="false">IF(AA79="","",VLOOKUP(AA79,標準様式１シフト記号表!$C$6:$L$47,10,FALSE()))</f>
        <v/>
      </c>
      <c r="AB80" s="814" t="str">
        <f aca="false">IF(AB79="","",VLOOKUP(AB79,標準様式１シフト記号表!$C$6:$L$47,10,FALSE()))</f>
        <v/>
      </c>
      <c r="AC80" s="815" t="str">
        <f aca="false">IF(AC79="","",VLOOKUP(AC79,標準様式１シフト記号表!$C$6:$L$47,10,FALSE()))</f>
        <v/>
      </c>
      <c r="AD80" s="813" t="str">
        <f aca="false">IF(AD79="","",VLOOKUP(AD79,標準様式１シフト記号表!$C$6:$L$47,10,FALSE()))</f>
        <v/>
      </c>
      <c r="AE80" s="814" t="str">
        <f aca="false">IF(AE79="","",VLOOKUP(AE79,標準様式１シフト記号表!$C$6:$L$47,10,FALSE()))</f>
        <v/>
      </c>
      <c r="AF80" s="814" t="str">
        <f aca="false">IF(AF79="","",VLOOKUP(AF79,標準様式１シフト記号表!$C$6:$L$47,10,FALSE()))</f>
        <v/>
      </c>
      <c r="AG80" s="814" t="str">
        <f aca="false">IF(AG79="","",VLOOKUP(AG79,標準様式１シフト記号表!$C$6:$L$47,10,FALSE()))</f>
        <v/>
      </c>
      <c r="AH80" s="814" t="str">
        <f aca="false">IF(AH79="","",VLOOKUP(AH79,標準様式１シフト記号表!$C$6:$L$47,10,FALSE()))</f>
        <v/>
      </c>
      <c r="AI80" s="814" t="str">
        <f aca="false">IF(AI79="","",VLOOKUP(AI79,標準様式１シフト記号表!$C$6:$L$47,10,FALSE()))</f>
        <v/>
      </c>
      <c r="AJ80" s="815" t="str">
        <f aca="false">IF(AJ79="","",VLOOKUP(AJ79,標準様式１シフト記号表!$C$6:$L$47,10,FALSE()))</f>
        <v/>
      </c>
      <c r="AK80" s="813" t="str">
        <f aca="false">IF(AK79="","",VLOOKUP(AK79,標準様式１シフト記号表!$C$6:$L$47,10,FALSE()))</f>
        <v/>
      </c>
      <c r="AL80" s="814" t="str">
        <f aca="false">IF(AL79="","",VLOOKUP(AL79,標準様式１シフト記号表!$C$6:$L$47,10,FALSE()))</f>
        <v/>
      </c>
      <c r="AM80" s="814" t="str">
        <f aca="false">IF(AM79="","",VLOOKUP(AM79,標準様式１シフト記号表!$C$6:$L$47,10,FALSE()))</f>
        <v/>
      </c>
      <c r="AN80" s="814" t="str">
        <f aca="false">IF(AN79="","",VLOOKUP(AN79,標準様式１シフト記号表!$C$6:$L$47,10,FALSE()))</f>
        <v/>
      </c>
      <c r="AO80" s="814" t="str">
        <f aca="false">IF(AO79="","",VLOOKUP(AO79,標準様式１シフト記号表!$C$6:$L$47,10,FALSE()))</f>
        <v/>
      </c>
      <c r="AP80" s="814" t="str">
        <f aca="false">IF(AP79="","",VLOOKUP(AP79,標準様式１シフト記号表!$C$6:$L$47,10,FALSE()))</f>
        <v/>
      </c>
      <c r="AQ80" s="815" t="str">
        <f aca="false">IF(AQ79="","",VLOOKUP(AQ79,標準様式１シフト記号表!$C$6:$L$47,10,FALSE()))</f>
        <v/>
      </c>
      <c r="AR80" s="813" t="str">
        <f aca="false">IF(AR79="","",VLOOKUP(AR79,標準様式１シフト記号表!$C$6:$L$47,10,FALSE()))</f>
        <v/>
      </c>
      <c r="AS80" s="814" t="str">
        <f aca="false">IF(AS79="","",VLOOKUP(AS79,標準様式１シフト記号表!$C$6:$L$47,10,FALSE()))</f>
        <v/>
      </c>
      <c r="AT80" s="814" t="str">
        <f aca="false">IF(AT79="","",VLOOKUP(AT79,標準様式１シフト記号表!$C$6:$L$47,10,FALSE()))</f>
        <v/>
      </c>
      <c r="AU80" s="814" t="str">
        <f aca="false">IF(AU79="","",VLOOKUP(AU79,標準様式１シフト記号表!$C$6:$L$47,10,FALSE()))</f>
        <v/>
      </c>
      <c r="AV80" s="814" t="str">
        <f aca="false">IF(AV79="","",VLOOKUP(AV79,標準様式１シフト記号表!$C$6:$L$47,10,FALSE()))</f>
        <v/>
      </c>
      <c r="AW80" s="814" t="str">
        <f aca="false">IF(AW79="","",VLOOKUP(AW79,標準様式１シフト記号表!$C$6:$L$47,10,FALSE()))</f>
        <v/>
      </c>
      <c r="AX80" s="815" t="str">
        <f aca="false">IF(AX79="","",VLOOKUP(AX79,標準様式１シフト記号表!$C$6:$L$47,10,FALSE()))</f>
        <v/>
      </c>
      <c r="AY80" s="813" t="str">
        <f aca="false">IF(AY79="","",VLOOKUP(AY79,標準様式１シフト記号表!$C$6:$L$47,10,FALSE()))</f>
        <v/>
      </c>
      <c r="AZ80" s="814" t="str">
        <f aca="false">IF(AZ79="","",VLOOKUP(AZ79,標準様式１シフト記号表!$C$6:$L$47,10,FALSE()))</f>
        <v/>
      </c>
      <c r="BA80" s="814" t="str">
        <f aca="false">IF(BA79="","",VLOOKUP(BA79,標準様式１シフト記号表!$C$6:$L$47,10,FALSE()))</f>
        <v/>
      </c>
      <c r="BB80" s="845" t="n">
        <f aca="false">IF($BE$3="４週",SUM(W80:AX80),IF($BE$3="暦月",SUM(W80:BA80),""))</f>
        <v>0</v>
      </c>
      <c r="BC80" s="845"/>
      <c r="BD80" s="846" t="n">
        <f aca="false">IF($BE$3="４週",BB80/4,IF($BE$3="暦月",(BB80/($BE$8/7)),""))</f>
        <v>0</v>
      </c>
      <c r="BE80" s="846"/>
      <c r="BF80" s="842"/>
      <c r="BG80" s="842"/>
      <c r="BH80" s="842"/>
      <c r="BI80" s="842"/>
      <c r="BJ80" s="842"/>
    </row>
    <row r="81" customFormat="false" ht="20.25" hidden="false" customHeight="true" outlineLevel="0" collapsed="false">
      <c r="B81" s="779" t="n">
        <f aca="false">B79+1</f>
        <v>34</v>
      </c>
      <c r="C81" s="839"/>
      <c r="D81" s="839"/>
      <c r="E81" s="808"/>
      <c r="F81" s="809"/>
      <c r="G81" s="808"/>
      <c r="H81" s="809"/>
      <c r="I81" s="840"/>
      <c r="J81" s="840"/>
      <c r="K81" s="841"/>
      <c r="L81" s="841"/>
      <c r="M81" s="841"/>
      <c r="N81" s="841"/>
      <c r="O81" s="823"/>
      <c r="P81" s="823"/>
      <c r="Q81" s="823"/>
      <c r="R81" s="823"/>
      <c r="S81" s="823"/>
      <c r="T81" s="837" t="s">
        <v>693</v>
      </c>
      <c r="V81" s="838"/>
      <c r="W81" s="827"/>
      <c r="X81" s="828"/>
      <c r="Y81" s="828"/>
      <c r="Z81" s="828"/>
      <c r="AA81" s="828"/>
      <c r="AB81" s="828"/>
      <c r="AC81" s="829"/>
      <c r="AD81" s="827"/>
      <c r="AE81" s="828"/>
      <c r="AF81" s="828"/>
      <c r="AG81" s="828"/>
      <c r="AH81" s="828"/>
      <c r="AI81" s="828"/>
      <c r="AJ81" s="829"/>
      <c r="AK81" s="827"/>
      <c r="AL81" s="828"/>
      <c r="AM81" s="828"/>
      <c r="AN81" s="828"/>
      <c r="AO81" s="828"/>
      <c r="AP81" s="828"/>
      <c r="AQ81" s="829"/>
      <c r="AR81" s="827"/>
      <c r="AS81" s="828"/>
      <c r="AT81" s="828"/>
      <c r="AU81" s="828"/>
      <c r="AV81" s="828"/>
      <c r="AW81" s="828"/>
      <c r="AX81" s="829"/>
      <c r="AY81" s="827"/>
      <c r="AZ81" s="828"/>
      <c r="BA81" s="830"/>
      <c r="BB81" s="831"/>
      <c r="BC81" s="831"/>
      <c r="BD81" s="832"/>
      <c r="BE81" s="832"/>
      <c r="BF81" s="842"/>
      <c r="BG81" s="842"/>
      <c r="BH81" s="842"/>
      <c r="BI81" s="842"/>
      <c r="BJ81" s="842"/>
    </row>
    <row r="82" customFormat="false" ht="20.25" hidden="false" customHeight="true" outlineLevel="0" collapsed="false">
      <c r="B82" s="779"/>
      <c r="C82" s="839"/>
      <c r="D82" s="839"/>
      <c r="E82" s="843"/>
      <c r="F82" s="844" t="n">
        <f aca="false">C81</f>
        <v>0</v>
      </c>
      <c r="G82" s="843"/>
      <c r="H82" s="844" t="n">
        <f aca="false">I81</f>
        <v>0</v>
      </c>
      <c r="I82" s="840"/>
      <c r="J82" s="840"/>
      <c r="K82" s="841"/>
      <c r="L82" s="841"/>
      <c r="M82" s="841"/>
      <c r="N82" s="841"/>
      <c r="O82" s="823"/>
      <c r="P82" s="823"/>
      <c r="Q82" s="823"/>
      <c r="R82" s="823"/>
      <c r="S82" s="823"/>
      <c r="T82" s="834" t="s">
        <v>694</v>
      </c>
      <c r="U82" s="835"/>
      <c r="V82" s="836"/>
      <c r="W82" s="813" t="str">
        <f aca="false">IF(W81="","",VLOOKUP(W81,標準様式１シフト記号表!$C$6:$L$47,10,FALSE()))</f>
        <v/>
      </c>
      <c r="X82" s="814" t="str">
        <f aca="false">IF(X81="","",VLOOKUP(X81,標準様式１シフト記号表!$C$6:$L$47,10,FALSE()))</f>
        <v/>
      </c>
      <c r="Y82" s="814" t="str">
        <f aca="false">IF(Y81="","",VLOOKUP(Y81,標準様式１シフト記号表!$C$6:$L$47,10,FALSE()))</f>
        <v/>
      </c>
      <c r="Z82" s="814" t="str">
        <f aca="false">IF(Z81="","",VLOOKUP(Z81,標準様式１シフト記号表!$C$6:$L$47,10,FALSE()))</f>
        <v/>
      </c>
      <c r="AA82" s="814" t="str">
        <f aca="false">IF(AA81="","",VLOOKUP(AA81,標準様式１シフト記号表!$C$6:$L$47,10,FALSE()))</f>
        <v/>
      </c>
      <c r="AB82" s="814" t="str">
        <f aca="false">IF(AB81="","",VLOOKUP(AB81,標準様式１シフト記号表!$C$6:$L$47,10,FALSE()))</f>
        <v/>
      </c>
      <c r="AC82" s="815" t="str">
        <f aca="false">IF(AC81="","",VLOOKUP(AC81,標準様式１シフト記号表!$C$6:$L$47,10,FALSE()))</f>
        <v/>
      </c>
      <c r="AD82" s="813" t="str">
        <f aca="false">IF(AD81="","",VLOOKUP(AD81,標準様式１シフト記号表!$C$6:$L$47,10,FALSE()))</f>
        <v/>
      </c>
      <c r="AE82" s="814" t="str">
        <f aca="false">IF(AE81="","",VLOOKUP(AE81,標準様式１シフト記号表!$C$6:$L$47,10,FALSE()))</f>
        <v/>
      </c>
      <c r="AF82" s="814" t="str">
        <f aca="false">IF(AF81="","",VLOOKUP(AF81,標準様式１シフト記号表!$C$6:$L$47,10,FALSE()))</f>
        <v/>
      </c>
      <c r="AG82" s="814" t="str">
        <f aca="false">IF(AG81="","",VLOOKUP(AG81,標準様式１シフト記号表!$C$6:$L$47,10,FALSE()))</f>
        <v/>
      </c>
      <c r="AH82" s="814" t="str">
        <f aca="false">IF(AH81="","",VLOOKUP(AH81,標準様式１シフト記号表!$C$6:$L$47,10,FALSE()))</f>
        <v/>
      </c>
      <c r="AI82" s="814" t="str">
        <f aca="false">IF(AI81="","",VLOOKUP(AI81,標準様式１シフト記号表!$C$6:$L$47,10,FALSE()))</f>
        <v/>
      </c>
      <c r="AJ82" s="815" t="str">
        <f aca="false">IF(AJ81="","",VLOOKUP(AJ81,標準様式１シフト記号表!$C$6:$L$47,10,FALSE()))</f>
        <v/>
      </c>
      <c r="AK82" s="813" t="str">
        <f aca="false">IF(AK81="","",VLOOKUP(AK81,標準様式１シフト記号表!$C$6:$L$47,10,FALSE()))</f>
        <v/>
      </c>
      <c r="AL82" s="814" t="str">
        <f aca="false">IF(AL81="","",VLOOKUP(AL81,標準様式１シフト記号表!$C$6:$L$47,10,FALSE()))</f>
        <v/>
      </c>
      <c r="AM82" s="814" t="str">
        <f aca="false">IF(AM81="","",VLOOKUP(AM81,標準様式１シフト記号表!$C$6:$L$47,10,FALSE()))</f>
        <v/>
      </c>
      <c r="AN82" s="814" t="str">
        <f aca="false">IF(AN81="","",VLOOKUP(AN81,標準様式１シフト記号表!$C$6:$L$47,10,FALSE()))</f>
        <v/>
      </c>
      <c r="AO82" s="814" t="str">
        <f aca="false">IF(AO81="","",VLOOKUP(AO81,標準様式１シフト記号表!$C$6:$L$47,10,FALSE()))</f>
        <v/>
      </c>
      <c r="AP82" s="814" t="str">
        <f aca="false">IF(AP81="","",VLOOKUP(AP81,標準様式１シフト記号表!$C$6:$L$47,10,FALSE()))</f>
        <v/>
      </c>
      <c r="AQ82" s="815" t="str">
        <f aca="false">IF(AQ81="","",VLOOKUP(AQ81,標準様式１シフト記号表!$C$6:$L$47,10,FALSE()))</f>
        <v/>
      </c>
      <c r="AR82" s="813" t="str">
        <f aca="false">IF(AR81="","",VLOOKUP(AR81,標準様式１シフト記号表!$C$6:$L$47,10,FALSE()))</f>
        <v/>
      </c>
      <c r="AS82" s="814" t="str">
        <f aca="false">IF(AS81="","",VLOOKUP(AS81,標準様式１シフト記号表!$C$6:$L$47,10,FALSE()))</f>
        <v/>
      </c>
      <c r="AT82" s="814" t="str">
        <f aca="false">IF(AT81="","",VLOOKUP(AT81,標準様式１シフト記号表!$C$6:$L$47,10,FALSE()))</f>
        <v/>
      </c>
      <c r="AU82" s="814" t="str">
        <f aca="false">IF(AU81="","",VLOOKUP(AU81,標準様式１シフト記号表!$C$6:$L$47,10,FALSE()))</f>
        <v/>
      </c>
      <c r="AV82" s="814" t="str">
        <f aca="false">IF(AV81="","",VLOOKUP(AV81,標準様式１シフト記号表!$C$6:$L$47,10,FALSE()))</f>
        <v/>
      </c>
      <c r="AW82" s="814" t="str">
        <f aca="false">IF(AW81="","",VLOOKUP(AW81,標準様式１シフト記号表!$C$6:$L$47,10,FALSE()))</f>
        <v/>
      </c>
      <c r="AX82" s="815" t="str">
        <f aca="false">IF(AX81="","",VLOOKUP(AX81,標準様式１シフト記号表!$C$6:$L$47,10,FALSE()))</f>
        <v/>
      </c>
      <c r="AY82" s="813" t="str">
        <f aca="false">IF(AY81="","",VLOOKUP(AY81,標準様式１シフト記号表!$C$6:$L$47,10,FALSE()))</f>
        <v/>
      </c>
      <c r="AZ82" s="814" t="str">
        <f aca="false">IF(AZ81="","",VLOOKUP(AZ81,標準様式１シフト記号表!$C$6:$L$47,10,FALSE()))</f>
        <v/>
      </c>
      <c r="BA82" s="814" t="str">
        <f aca="false">IF(BA81="","",VLOOKUP(BA81,標準様式１シフト記号表!$C$6:$L$47,10,FALSE()))</f>
        <v/>
      </c>
      <c r="BB82" s="845" t="n">
        <f aca="false">IF($BE$3="４週",SUM(W82:AX82),IF($BE$3="暦月",SUM(W82:BA82),""))</f>
        <v>0</v>
      </c>
      <c r="BC82" s="845"/>
      <c r="BD82" s="846" t="n">
        <f aca="false">IF($BE$3="４週",BB82/4,IF($BE$3="暦月",(BB82/($BE$8/7)),""))</f>
        <v>0</v>
      </c>
      <c r="BE82" s="846"/>
      <c r="BF82" s="842"/>
      <c r="BG82" s="842"/>
      <c r="BH82" s="842"/>
      <c r="BI82" s="842"/>
      <c r="BJ82" s="842"/>
    </row>
    <row r="83" customFormat="false" ht="20.25" hidden="false" customHeight="true" outlineLevel="0" collapsed="false">
      <c r="B83" s="779" t="n">
        <f aca="false">B81+1</f>
        <v>35</v>
      </c>
      <c r="C83" s="839"/>
      <c r="D83" s="839"/>
      <c r="E83" s="808"/>
      <c r="F83" s="809"/>
      <c r="G83" s="808"/>
      <c r="H83" s="809"/>
      <c r="I83" s="840"/>
      <c r="J83" s="840"/>
      <c r="K83" s="841"/>
      <c r="L83" s="841"/>
      <c r="M83" s="841"/>
      <c r="N83" s="841"/>
      <c r="O83" s="823"/>
      <c r="P83" s="823"/>
      <c r="Q83" s="823"/>
      <c r="R83" s="823"/>
      <c r="S83" s="823"/>
      <c r="T83" s="837" t="s">
        <v>693</v>
      </c>
      <c r="V83" s="838"/>
      <c r="W83" s="827"/>
      <c r="X83" s="828"/>
      <c r="Y83" s="828"/>
      <c r="Z83" s="828"/>
      <c r="AA83" s="828"/>
      <c r="AB83" s="828"/>
      <c r="AC83" s="829"/>
      <c r="AD83" s="827"/>
      <c r="AE83" s="828"/>
      <c r="AF83" s="828"/>
      <c r="AG83" s="828"/>
      <c r="AH83" s="828"/>
      <c r="AI83" s="828"/>
      <c r="AJ83" s="829"/>
      <c r="AK83" s="827"/>
      <c r="AL83" s="828"/>
      <c r="AM83" s="828"/>
      <c r="AN83" s="828"/>
      <c r="AO83" s="828"/>
      <c r="AP83" s="828"/>
      <c r="AQ83" s="829"/>
      <c r="AR83" s="827"/>
      <c r="AS83" s="828"/>
      <c r="AT83" s="828"/>
      <c r="AU83" s="828"/>
      <c r="AV83" s="828"/>
      <c r="AW83" s="828"/>
      <c r="AX83" s="829"/>
      <c r="AY83" s="827"/>
      <c r="AZ83" s="828"/>
      <c r="BA83" s="830"/>
      <c r="BB83" s="831"/>
      <c r="BC83" s="831"/>
      <c r="BD83" s="832"/>
      <c r="BE83" s="832"/>
      <c r="BF83" s="842"/>
      <c r="BG83" s="842"/>
      <c r="BH83" s="842"/>
      <c r="BI83" s="842"/>
      <c r="BJ83" s="842"/>
    </row>
    <row r="84" customFormat="false" ht="20.25" hidden="false" customHeight="true" outlineLevel="0" collapsed="false">
      <c r="B84" s="779"/>
      <c r="C84" s="839"/>
      <c r="D84" s="839"/>
      <c r="E84" s="843"/>
      <c r="F84" s="844" t="n">
        <f aca="false">C83</f>
        <v>0</v>
      </c>
      <c r="G84" s="843"/>
      <c r="H84" s="844" t="n">
        <f aca="false">I83</f>
        <v>0</v>
      </c>
      <c r="I84" s="840"/>
      <c r="J84" s="840"/>
      <c r="K84" s="841"/>
      <c r="L84" s="841"/>
      <c r="M84" s="841"/>
      <c r="N84" s="841"/>
      <c r="O84" s="823"/>
      <c r="P84" s="823"/>
      <c r="Q84" s="823"/>
      <c r="R84" s="823"/>
      <c r="S84" s="823"/>
      <c r="T84" s="834" t="s">
        <v>694</v>
      </c>
      <c r="U84" s="835"/>
      <c r="V84" s="836"/>
      <c r="W84" s="813" t="str">
        <f aca="false">IF(W83="","",VLOOKUP(W83,標準様式１シフト記号表!$C$6:$L$47,10,FALSE()))</f>
        <v/>
      </c>
      <c r="X84" s="814" t="str">
        <f aca="false">IF(X83="","",VLOOKUP(X83,標準様式１シフト記号表!$C$6:$L$47,10,FALSE()))</f>
        <v/>
      </c>
      <c r="Y84" s="814" t="str">
        <f aca="false">IF(Y83="","",VLOOKUP(Y83,標準様式１シフト記号表!$C$6:$L$47,10,FALSE()))</f>
        <v/>
      </c>
      <c r="Z84" s="814" t="str">
        <f aca="false">IF(Z83="","",VLOOKUP(Z83,標準様式１シフト記号表!$C$6:$L$47,10,FALSE()))</f>
        <v/>
      </c>
      <c r="AA84" s="814" t="str">
        <f aca="false">IF(AA83="","",VLOOKUP(AA83,標準様式１シフト記号表!$C$6:$L$47,10,FALSE()))</f>
        <v/>
      </c>
      <c r="AB84" s="814" t="str">
        <f aca="false">IF(AB83="","",VLOOKUP(AB83,標準様式１シフト記号表!$C$6:$L$47,10,FALSE()))</f>
        <v/>
      </c>
      <c r="AC84" s="815" t="str">
        <f aca="false">IF(AC83="","",VLOOKUP(AC83,標準様式１シフト記号表!$C$6:$L$47,10,FALSE()))</f>
        <v/>
      </c>
      <c r="AD84" s="813" t="str">
        <f aca="false">IF(AD83="","",VLOOKUP(AD83,標準様式１シフト記号表!$C$6:$L$47,10,FALSE()))</f>
        <v/>
      </c>
      <c r="AE84" s="814" t="str">
        <f aca="false">IF(AE83="","",VLOOKUP(AE83,標準様式１シフト記号表!$C$6:$L$47,10,FALSE()))</f>
        <v/>
      </c>
      <c r="AF84" s="814" t="str">
        <f aca="false">IF(AF83="","",VLOOKUP(AF83,標準様式１シフト記号表!$C$6:$L$47,10,FALSE()))</f>
        <v/>
      </c>
      <c r="AG84" s="814" t="str">
        <f aca="false">IF(AG83="","",VLOOKUP(AG83,標準様式１シフト記号表!$C$6:$L$47,10,FALSE()))</f>
        <v/>
      </c>
      <c r="AH84" s="814" t="str">
        <f aca="false">IF(AH83="","",VLOOKUP(AH83,標準様式１シフト記号表!$C$6:$L$47,10,FALSE()))</f>
        <v/>
      </c>
      <c r="AI84" s="814" t="str">
        <f aca="false">IF(AI83="","",VLOOKUP(AI83,標準様式１シフト記号表!$C$6:$L$47,10,FALSE()))</f>
        <v/>
      </c>
      <c r="AJ84" s="815" t="str">
        <f aca="false">IF(AJ83="","",VLOOKUP(AJ83,標準様式１シフト記号表!$C$6:$L$47,10,FALSE()))</f>
        <v/>
      </c>
      <c r="AK84" s="813" t="str">
        <f aca="false">IF(AK83="","",VLOOKUP(AK83,標準様式１シフト記号表!$C$6:$L$47,10,FALSE()))</f>
        <v/>
      </c>
      <c r="AL84" s="814" t="str">
        <f aca="false">IF(AL83="","",VLOOKUP(AL83,標準様式１シフト記号表!$C$6:$L$47,10,FALSE()))</f>
        <v/>
      </c>
      <c r="AM84" s="814" t="str">
        <f aca="false">IF(AM83="","",VLOOKUP(AM83,標準様式１シフト記号表!$C$6:$L$47,10,FALSE()))</f>
        <v/>
      </c>
      <c r="AN84" s="814" t="str">
        <f aca="false">IF(AN83="","",VLOOKUP(AN83,標準様式１シフト記号表!$C$6:$L$47,10,FALSE()))</f>
        <v/>
      </c>
      <c r="AO84" s="814" t="str">
        <f aca="false">IF(AO83="","",VLOOKUP(AO83,標準様式１シフト記号表!$C$6:$L$47,10,FALSE()))</f>
        <v/>
      </c>
      <c r="AP84" s="814" t="str">
        <f aca="false">IF(AP83="","",VLOOKUP(AP83,標準様式１シフト記号表!$C$6:$L$47,10,FALSE()))</f>
        <v/>
      </c>
      <c r="AQ84" s="815" t="str">
        <f aca="false">IF(AQ83="","",VLOOKUP(AQ83,標準様式１シフト記号表!$C$6:$L$47,10,FALSE()))</f>
        <v/>
      </c>
      <c r="AR84" s="813" t="str">
        <f aca="false">IF(AR83="","",VLOOKUP(AR83,標準様式１シフト記号表!$C$6:$L$47,10,FALSE()))</f>
        <v/>
      </c>
      <c r="AS84" s="814" t="str">
        <f aca="false">IF(AS83="","",VLOOKUP(AS83,標準様式１シフト記号表!$C$6:$L$47,10,FALSE()))</f>
        <v/>
      </c>
      <c r="AT84" s="814" t="str">
        <f aca="false">IF(AT83="","",VLOOKUP(AT83,標準様式１シフト記号表!$C$6:$L$47,10,FALSE()))</f>
        <v/>
      </c>
      <c r="AU84" s="814" t="str">
        <f aca="false">IF(AU83="","",VLOOKUP(AU83,標準様式１シフト記号表!$C$6:$L$47,10,FALSE()))</f>
        <v/>
      </c>
      <c r="AV84" s="814" t="str">
        <f aca="false">IF(AV83="","",VLOOKUP(AV83,標準様式１シフト記号表!$C$6:$L$47,10,FALSE()))</f>
        <v/>
      </c>
      <c r="AW84" s="814" t="str">
        <f aca="false">IF(AW83="","",VLOOKUP(AW83,標準様式１シフト記号表!$C$6:$L$47,10,FALSE()))</f>
        <v/>
      </c>
      <c r="AX84" s="815" t="str">
        <f aca="false">IF(AX83="","",VLOOKUP(AX83,標準様式１シフト記号表!$C$6:$L$47,10,FALSE()))</f>
        <v/>
      </c>
      <c r="AY84" s="813" t="str">
        <f aca="false">IF(AY83="","",VLOOKUP(AY83,標準様式１シフト記号表!$C$6:$L$47,10,FALSE()))</f>
        <v/>
      </c>
      <c r="AZ84" s="814" t="str">
        <f aca="false">IF(AZ83="","",VLOOKUP(AZ83,標準様式１シフト記号表!$C$6:$L$47,10,FALSE()))</f>
        <v/>
      </c>
      <c r="BA84" s="814" t="str">
        <f aca="false">IF(BA83="","",VLOOKUP(BA83,標準様式１シフト記号表!$C$6:$L$47,10,FALSE()))</f>
        <v/>
      </c>
      <c r="BB84" s="845" t="n">
        <f aca="false">IF($BE$3="４週",SUM(W84:AX84),IF($BE$3="暦月",SUM(W84:BA84),""))</f>
        <v>0</v>
      </c>
      <c r="BC84" s="845"/>
      <c r="BD84" s="846" t="n">
        <f aca="false">IF($BE$3="４週",BB84/4,IF($BE$3="暦月",(BB84/($BE$8/7)),""))</f>
        <v>0</v>
      </c>
      <c r="BE84" s="846"/>
      <c r="BF84" s="842"/>
      <c r="BG84" s="842"/>
      <c r="BH84" s="842"/>
      <c r="BI84" s="842"/>
      <c r="BJ84" s="842"/>
    </row>
    <row r="85" customFormat="false" ht="20.25" hidden="false" customHeight="true" outlineLevel="0" collapsed="false">
      <c r="B85" s="779" t="n">
        <f aca="false">B83+1</f>
        <v>36</v>
      </c>
      <c r="C85" s="839"/>
      <c r="D85" s="839"/>
      <c r="E85" s="808"/>
      <c r="F85" s="809"/>
      <c r="G85" s="808"/>
      <c r="H85" s="809"/>
      <c r="I85" s="840"/>
      <c r="J85" s="840"/>
      <c r="K85" s="841"/>
      <c r="L85" s="841"/>
      <c r="M85" s="841"/>
      <c r="N85" s="841"/>
      <c r="O85" s="823"/>
      <c r="P85" s="823"/>
      <c r="Q85" s="823"/>
      <c r="R85" s="823"/>
      <c r="S85" s="823"/>
      <c r="T85" s="837" t="s">
        <v>693</v>
      </c>
      <c r="V85" s="838"/>
      <c r="W85" s="827"/>
      <c r="X85" s="828"/>
      <c r="Y85" s="828"/>
      <c r="Z85" s="828"/>
      <c r="AA85" s="828"/>
      <c r="AB85" s="828"/>
      <c r="AC85" s="829"/>
      <c r="AD85" s="827"/>
      <c r="AE85" s="828"/>
      <c r="AF85" s="828"/>
      <c r="AG85" s="828"/>
      <c r="AH85" s="828"/>
      <c r="AI85" s="828"/>
      <c r="AJ85" s="829"/>
      <c r="AK85" s="827"/>
      <c r="AL85" s="828"/>
      <c r="AM85" s="828"/>
      <c r="AN85" s="828"/>
      <c r="AO85" s="828"/>
      <c r="AP85" s="828"/>
      <c r="AQ85" s="829"/>
      <c r="AR85" s="827"/>
      <c r="AS85" s="828"/>
      <c r="AT85" s="828"/>
      <c r="AU85" s="828"/>
      <c r="AV85" s="828"/>
      <c r="AW85" s="828"/>
      <c r="AX85" s="829"/>
      <c r="AY85" s="827"/>
      <c r="AZ85" s="828"/>
      <c r="BA85" s="830"/>
      <c r="BB85" s="831"/>
      <c r="BC85" s="831"/>
      <c r="BD85" s="832"/>
      <c r="BE85" s="832"/>
      <c r="BF85" s="842"/>
      <c r="BG85" s="842"/>
      <c r="BH85" s="842"/>
      <c r="BI85" s="842"/>
      <c r="BJ85" s="842"/>
    </row>
    <row r="86" customFormat="false" ht="20.25" hidden="false" customHeight="true" outlineLevel="0" collapsed="false">
      <c r="B86" s="779"/>
      <c r="C86" s="839"/>
      <c r="D86" s="839"/>
      <c r="E86" s="843"/>
      <c r="F86" s="844" t="n">
        <f aca="false">C85</f>
        <v>0</v>
      </c>
      <c r="G86" s="843"/>
      <c r="H86" s="844" t="n">
        <f aca="false">I85</f>
        <v>0</v>
      </c>
      <c r="I86" s="840"/>
      <c r="J86" s="840"/>
      <c r="K86" s="841"/>
      <c r="L86" s="841"/>
      <c r="M86" s="841"/>
      <c r="N86" s="841"/>
      <c r="O86" s="823"/>
      <c r="P86" s="823"/>
      <c r="Q86" s="823"/>
      <c r="R86" s="823"/>
      <c r="S86" s="823"/>
      <c r="T86" s="834" t="s">
        <v>694</v>
      </c>
      <c r="U86" s="835"/>
      <c r="V86" s="836"/>
      <c r="W86" s="813" t="str">
        <f aca="false">IF(W85="","",VLOOKUP(W85,標準様式１シフト記号表!$C$6:$L$47,10,FALSE()))</f>
        <v/>
      </c>
      <c r="X86" s="814" t="str">
        <f aca="false">IF(X85="","",VLOOKUP(X85,標準様式１シフト記号表!$C$6:$L$47,10,FALSE()))</f>
        <v/>
      </c>
      <c r="Y86" s="814" t="str">
        <f aca="false">IF(Y85="","",VLOOKUP(Y85,標準様式１シフト記号表!$C$6:$L$47,10,FALSE()))</f>
        <v/>
      </c>
      <c r="Z86" s="814" t="str">
        <f aca="false">IF(Z85="","",VLOOKUP(Z85,標準様式１シフト記号表!$C$6:$L$47,10,FALSE()))</f>
        <v/>
      </c>
      <c r="AA86" s="814" t="str">
        <f aca="false">IF(AA85="","",VLOOKUP(AA85,標準様式１シフト記号表!$C$6:$L$47,10,FALSE()))</f>
        <v/>
      </c>
      <c r="AB86" s="814" t="str">
        <f aca="false">IF(AB85="","",VLOOKUP(AB85,標準様式１シフト記号表!$C$6:$L$47,10,FALSE()))</f>
        <v/>
      </c>
      <c r="AC86" s="815" t="str">
        <f aca="false">IF(AC85="","",VLOOKUP(AC85,標準様式１シフト記号表!$C$6:$L$47,10,FALSE()))</f>
        <v/>
      </c>
      <c r="AD86" s="813" t="str">
        <f aca="false">IF(AD85="","",VLOOKUP(AD85,標準様式１シフト記号表!$C$6:$L$47,10,FALSE()))</f>
        <v/>
      </c>
      <c r="AE86" s="814" t="str">
        <f aca="false">IF(AE85="","",VLOOKUP(AE85,標準様式１シフト記号表!$C$6:$L$47,10,FALSE()))</f>
        <v/>
      </c>
      <c r="AF86" s="814" t="str">
        <f aca="false">IF(AF85="","",VLOOKUP(AF85,標準様式１シフト記号表!$C$6:$L$47,10,FALSE()))</f>
        <v/>
      </c>
      <c r="AG86" s="814" t="str">
        <f aca="false">IF(AG85="","",VLOOKUP(AG85,標準様式１シフト記号表!$C$6:$L$47,10,FALSE()))</f>
        <v/>
      </c>
      <c r="AH86" s="814" t="str">
        <f aca="false">IF(AH85="","",VLOOKUP(AH85,標準様式１シフト記号表!$C$6:$L$47,10,FALSE()))</f>
        <v/>
      </c>
      <c r="AI86" s="814" t="str">
        <f aca="false">IF(AI85="","",VLOOKUP(AI85,標準様式１シフト記号表!$C$6:$L$47,10,FALSE()))</f>
        <v/>
      </c>
      <c r="AJ86" s="815" t="str">
        <f aca="false">IF(AJ85="","",VLOOKUP(AJ85,標準様式１シフト記号表!$C$6:$L$47,10,FALSE()))</f>
        <v/>
      </c>
      <c r="AK86" s="813" t="str">
        <f aca="false">IF(AK85="","",VLOOKUP(AK85,標準様式１シフト記号表!$C$6:$L$47,10,FALSE()))</f>
        <v/>
      </c>
      <c r="AL86" s="814" t="str">
        <f aca="false">IF(AL85="","",VLOOKUP(AL85,標準様式１シフト記号表!$C$6:$L$47,10,FALSE()))</f>
        <v/>
      </c>
      <c r="AM86" s="814" t="str">
        <f aca="false">IF(AM85="","",VLOOKUP(AM85,標準様式１シフト記号表!$C$6:$L$47,10,FALSE()))</f>
        <v/>
      </c>
      <c r="AN86" s="814" t="str">
        <f aca="false">IF(AN85="","",VLOOKUP(AN85,標準様式１シフト記号表!$C$6:$L$47,10,FALSE()))</f>
        <v/>
      </c>
      <c r="AO86" s="814" t="str">
        <f aca="false">IF(AO85="","",VLOOKUP(AO85,標準様式１シフト記号表!$C$6:$L$47,10,FALSE()))</f>
        <v/>
      </c>
      <c r="AP86" s="814" t="str">
        <f aca="false">IF(AP85="","",VLOOKUP(AP85,標準様式１シフト記号表!$C$6:$L$47,10,FALSE()))</f>
        <v/>
      </c>
      <c r="AQ86" s="815" t="str">
        <f aca="false">IF(AQ85="","",VLOOKUP(AQ85,標準様式１シフト記号表!$C$6:$L$47,10,FALSE()))</f>
        <v/>
      </c>
      <c r="AR86" s="813" t="str">
        <f aca="false">IF(AR85="","",VLOOKUP(AR85,標準様式１シフト記号表!$C$6:$L$47,10,FALSE()))</f>
        <v/>
      </c>
      <c r="AS86" s="814" t="str">
        <f aca="false">IF(AS85="","",VLOOKUP(AS85,標準様式１シフト記号表!$C$6:$L$47,10,FALSE()))</f>
        <v/>
      </c>
      <c r="AT86" s="814" t="str">
        <f aca="false">IF(AT85="","",VLOOKUP(AT85,標準様式１シフト記号表!$C$6:$L$47,10,FALSE()))</f>
        <v/>
      </c>
      <c r="AU86" s="814" t="str">
        <f aca="false">IF(AU85="","",VLOOKUP(AU85,標準様式１シフト記号表!$C$6:$L$47,10,FALSE()))</f>
        <v/>
      </c>
      <c r="AV86" s="814" t="str">
        <f aca="false">IF(AV85="","",VLOOKUP(AV85,標準様式１シフト記号表!$C$6:$L$47,10,FALSE()))</f>
        <v/>
      </c>
      <c r="AW86" s="814" t="str">
        <f aca="false">IF(AW85="","",VLOOKUP(AW85,標準様式１シフト記号表!$C$6:$L$47,10,FALSE()))</f>
        <v/>
      </c>
      <c r="AX86" s="815" t="str">
        <f aca="false">IF(AX85="","",VLOOKUP(AX85,標準様式１シフト記号表!$C$6:$L$47,10,FALSE()))</f>
        <v/>
      </c>
      <c r="AY86" s="813" t="str">
        <f aca="false">IF(AY85="","",VLOOKUP(AY85,標準様式１シフト記号表!$C$6:$L$47,10,FALSE()))</f>
        <v/>
      </c>
      <c r="AZ86" s="814" t="str">
        <f aca="false">IF(AZ85="","",VLOOKUP(AZ85,標準様式１シフト記号表!$C$6:$L$47,10,FALSE()))</f>
        <v/>
      </c>
      <c r="BA86" s="814" t="str">
        <f aca="false">IF(BA85="","",VLOOKUP(BA85,標準様式１シフト記号表!$C$6:$L$47,10,FALSE()))</f>
        <v/>
      </c>
      <c r="BB86" s="845" t="n">
        <f aca="false">IF($BE$3="４週",SUM(W86:AX86),IF($BE$3="暦月",SUM(W86:BA86),""))</f>
        <v>0</v>
      </c>
      <c r="BC86" s="845"/>
      <c r="BD86" s="846" t="n">
        <f aca="false">IF($BE$3="４週",BB86/4,IF($BE$3="暦月",(BB86/($BE$8/7)),""))</f>
        <v>0</v>
      </c>
      <c r="BE86" s="846"/>
      <c r="BF86" s="842"/>
      <c r="BG86" s="842"/>
      <c r="BH86" s="842"/>
      <c r="BI86" s="842"/>
      <c r="BJ86" s="842"/>
    </row>
    <row r="87" customFormat="false" ht="20.25" hidden="false" customHeight="true" outlineLevel="0" collapsed="false">
      <c r="B87" s="779" t="n">
        <f aca="false">B85+1</f>
        <v>37</v>
      </c>
      <c r="C87" s="839"/>
      <c r="D87" s="839"/>
      <c r="E87" s="808"/>
      <c r="F87" s="809"/>
      <c r="G87" s="808"/>
      <c r="H87" s="809"/>
      <c r="I87" s="840"/>
      <c r="J87" s="840"/>
      <c r="K87" s="841"/>
      <c r="L87" s="841"/>
      <c r="M87" s="841"/>
      <c r="N87" s="841"/>
      <c r="O87" s="823"/>
      <c r="P87" s="823"/>
      <c r="Q87" s="823"/>
      <c r="R87" s="823"/>
      <c r="S87" s="823"/>
      <c r="T87" s="837" t="s">
        <v>693</v>
      </c>
      <c r="V87" s="838"/>
      <c r="W87" s="827"/>
      <c r="X87" s="828"/>
      <c r="Y87" s="828"/>
      <c r="Z87" s="828"/>
      <c r="AA87" s="828"/>
      <c r="AB87" s="828"/>
      <c r="AC87" s="829"/>
      <c r="AD87" s="827"/>
      <c r="AE87" s="828"/>
      <c r="AF87" s="828"/>
      <c r="AG87" s="828"/>
      <c r="AH87" s="828"/>
      <c r="AI87" s="828"/>
      <c r="AJ87" s="829"/>
      <c r="AK87" s="827"/>
      <c r="AL87" s="828"/>
      <c r="AM87" s="828"/>
      <c r="AN87" s="828"/>
      <c r="AO87" s="828"/>
      <c r="AP87" s="828"/>
      <c r="AQ87" s="829"/>
      <c r="AR87" s="827"/>
      <c r="AS87" s="828"/>
      <c r="AT87" s="828"/>
      <c r="AU87" s="828"/>
      <c r="AV87" s="828"/>
      <c r="AW87" s="828"/>
      <c r="AX87" s="829"/>
      <c r="AY87" s="827"/>
      <c r="AZ87" s="828"/>
      <c r="BA87" s="830"/>
      <c r="BB87" s="831"/>
      <c r="BC87" s="831"/>
      <c r="BD87" s="832"/>
      <c r="BE87" s="832"/>
      <c r="BF87" s="842"/>
      <c r="BG87" s="842"/>
      <c r="BH87" s="842"/>
      <c r="BI87" s="842"/>
      <c r="BJ87" s="842"/>
    </row>
    <row r="88" customFormat="false" ht="20.25" hidden="false" customHeight="true" outlineLevel="0" collapsed="false">
      <c r="B88" s="779"/>
      <c r="C88" s="839"/>
      <c r="D88" s="839"/>
      <c r="E88" s="843"/>
      <c r="F88" s="844" t="n">
        <f aca="false">C87</f>
        <v>0</v>
      </c>
      <c r="G88" s="843"/>
      <c r="H88" s="844" t="n">
        <f aca="false">I87</f>
        <v>0</v>
      </c>
      <c r="I88" s="840"/>
      <c r="J88" s="840"/>
      <c r="K88" s="841"/>
      <c r="L88" s="841"/>
      <c r="M88" s="841"/>
      <c r="N88" s="841"/>
      <c r="O88" s="823"/>
      <c r="P88" s="823"/>
      <c r="Q88" s="823"/>
      <c r="R88" s="823"/>
      <c r="S88" s="823"/>
      <c r="T88" s="834" t="s">
        <v>694</v>
      </c>
      <c r="U88" s="835"/>
      <c r="V88" s="836"/>
      <c r="W88" s="813" t="str">
        <f aca="false">IF(W87="","",VLOOKUP(W87,標準様式１シフト記号表!$C$6:$L$47,10,FALSE()))</f>
        <v/>
      </c>
      <c r="X88" s="814" t="str">
        <f aca="false">IF(X87="","",VLOOKUP(X87,標準様式１シフト記号表!$C$6:$L$47,10,FALSE()))</f>
        <v/>
      </c>
      <c r="Y88" s="814" t="str">
        <f aca="false">IF(Y87="","",VLOOKUP(Y87,標準様式１シフト記号表!$C$6:$L$47,10,FALSE()))</f>
        <v/>
      </c>
      <c r="Z88" s="814" t="str">
        <f aca="false">IF(Z87="","",VLOOKUP(Z87,標準様式１シフト記号表!$C$6:$L$47,10,FALSE()))</f>
        <v/>
      </c>
      <c r="AA88" s="814" t="str">
        <f aca="false">IF(AA87="","",VLOOKUP(AA87,標準様式１シフト記号表!$C$6:$L$47,10,FALSE()))</f>
        <v/>
      </c>
      <c r="AB88" s="814" t="str">
        <f aca="false">IF(AB87="","",VLOOKUP(AB87,標準様式１シフト記号表!$C$6:$L$47,10,FALSE()))</f>
        <v/>
      </c>
      <c r="AC88" s="815" t="str">
        <f aca="false">IF(AC87="","",VLOOKUP(AC87,標準様式１シフト記号表!$C$6:$L$47,10,FALSE()))</f>
        <v/>
      </c>
      <c r="AD88" s="813" t="str">
        <f aca="false">IF(AD87="","",VLOOKUP(AD87,標準様式１シフト記号表!$C$6:$L$47,10,FALSE()))</f>
        <v/>
      </c>
      <c r="AE88" s="814" t="str">
        <f aca="false">IF(AE87="","",VLOOKUP(AE87,標準様式１シフト記号表!$C$6:$L$47,10,FALSE()))</f>
        <v/>
      </c>
      <c r="AF88" s="814" t="str">
        <f aca="false">IF(AF87="","",VLOOKUP(AF87,標準様式１シフト記号表!$C$6:$L$47,10,FALSE()))</f>
        <v/>
      </c>
      <c r="AG88" s="814" t="str">
        <f aca="false">IF(AG87="","",VLOOKUP(AG87,標準様式１シフト記号表!$C$6:$L$47,10,FALSE()))</f>
        <v/>
      </c>
      <c r="AH88" s="814" t="str">
        <f aca="false">IF(AH87="","",VLOOKUP(AH87,標準様式１シフト記号表!$C$6:$L$47,10,FALSE()))</f>
        <v/>
      </c>
      <c r="AI88" s="814" t="str">
        <f aca="false">IF(AI87="","",VLOOKUP(AI87,標準様式１シフト記号表!$C$6:$L$47,10,FALSE()))</f>
        <v/>
      </c>
      <c r="AJ88" s="815" t="str">
        <f aca="false">IF(AJ87="","",VLOOKUP(AJ87,標準様式１シフト記号表!$C$6:$L$47,10,FALSE()))</f>
        <v/>
      </c>
      <c r="AK88" s="813" t="str">
        <f aca="false">IF(AK87="","",VLOOKUP(AK87,標準様式１シフト記号表!$C$6:$L$47,10,FALSE()))</f>
        <v/>
      </c>
      <c r="AL88" s="814" t="str">
        <f aca="false">IF(AL87="","",VLOOKUP(AL87,標準様式１シフト記号表!$C$6:$L$47,10,FALSE()))</f>
        <v/>
      </c>
      <c r="AM88" s="814" t="str">
        <f aca="false">IF(AM87="","",VLOOKUP(AM87,標準様式１シフト記号表!$C$6:$L$47,10,FALSE()))</f>
        <v/>
      </c>
      <c r="AN88" s="814" t="str">
        <f aca="false">IF(AN87="","",VLOOKUP(AN87,標準様式１シフト記号表!$C$6:$L$47,10,FALSE()))</f>
        <v/>
      </c>
      <c r="AO88" s="814" t="str">
        <f aca="false">IF(AO87="","",VLOOKUP(AO87,標準様式１シフト記号表!$C$6:$L$47,10,FALSE()))</f>
        <v/>
      </c>
      <c r="AP88" s="814" t="str">
        <f aca="false">IF(AP87="","",VLOOKUP(AP87,標準様式１シフト記号表!$C$6:$L$47,10,FALSE()))</f>
        <v/>
      </c>
      <c r="AQ88" s="815" t="str">
        <f aca="false">IF(AQ87="","",VLOOKUP(AQ87,標準様式１シフト記号表!$C$6:$L$47,10,FALSE()))</f>
        <v/>
      </c>
      <c r="AR88" s="813" t="str">
        <f aca="false">IF(AR87="","",VLOOKUP(AR87,標準様式１シフト記号表!$C$6:$L$47,10,FALSE()))</f>
        <v/>
      </c>
      <c r="AS88" s="814" t="str">
        <f aca="false">IF(AS87="","",VLOOKUP(AS87,標準様式１シフト記号表!$C$6:$L$47,10,FALSE()))</f>
        <v/>
      </c>
      <c r="AT88" s="814" t="str">
        <f aca="false">IF(AT87="","",VLOOKUP(AT87,標準様式１シフト記号表!$C$6:$L$47,10,FALSE()))</f>
        <v/>
      </c>
      <c r="AU88" s="814" t="str">
        <f aca="false">IF(AU87="","",VLOOKUP(AU87,標準様式１シフト記号表!$C$6:$L$47,10,FALSE()))</f>
        <v/>
      </c>
      <c r="AV88" s="814" t="str">
        <f aca="false">IF(AV87="","",VLOOKUP(AV87,標準様式１シフト記号表!$C$6:$L$47,10,FALSE()))</f>
        <v/>
      </c>
      <c r="AW88" s="814" t="str">
        <f aca="false">IF(AW87="","",VLOOKUP(AW87,標準様式１シフト記号表!$C$6:$L$47,10,FALSE()))</f>
        <v/>
      </c>
      <c r="AX88" s="815" t="str">
        <f aca="false">IF(AX87="","",VLOOKUP(AX87,標準様式１シフト記号表!$C$6:$L$47,10,FALSE()))</f>
        <v/>
      </c>
      <c r="AY88" s="813" t="str">
        <f aca="false">IF(AY87="","",VLOOKUP(AY87,標準様式１シフト記号表!$C$6:$L$47,10,FALSE()))</f>
        <v/>
      </c>
      <c r="AZ88" s="814" t="str">
        <f aca="false">IF(AZ87="","",VLOOKUP(AZ87,標準様式１シフト記号表!$C$6:$L$47,10,FALSE()))</f>
        <v/>
      </c>
      <c r="BA88" s="814" t="str">
        <f aca="false">IF(BA87="","",VLOOKUP(BA87,標準様式１シフト記号表!$C$6:$L$47,10,FALSE()))</f>
        <v/>
      </c>
      <c r="BB88" s="845" t="n">
        <f aca="false">IF($BE$3="４週",SUM(W88:AX88),IF($BE$3="暦月",SUM(W88:BA88),""))</f>
        <v>0</v>
      </c>
      <c r="BC88" s="845"/>
      <c r="BD88" s="846" t="n">
        <f aca="false">IF($BE$3="４週",BB88/4,IF($BE$3="暦月",(BB88/($BE$8/7)),""))</f>
        <v>0</v>
      </c>
      <c r="BE88" s="846"/>
      <c r="BF88" s="842"/>
      <c r="BG88" s="842"/>
      <c r="BH88" s="842"/>
      <c r="BI88" s="842"/>
      <c r="BJ88" s="842"/>
    </row>
    <row r="89" customFormat="false" ht="20.25" hidden="false" customHeight="true" outlineLevel="0" collapsed="false">
      <c r="B89" s="779" t="n">
        <f aca="false">B87+1</f>
        <v>38</v>
      </c>
      <c r="C89" s="839"/>
      <c r="D89" s="839"/>
      <c r="E89" s="808"/>
      <c r="F89" s="809"/>
      <c r="G89" s="808"/>
      <c r="H89" s="809"/>
      <c r="I89" s="840"/>
      <c r="J89" s="840"/>
      <c r="K89" s="841"/>
      <c r="L89" s="841"/>
      <c r="M89" s="841"/>
      <c r="N89" s="841"/>
      <c r="O89" s="823"/>
      <c r="P89" s="823"/>
      <c r="Q89" s="823"/>
      <c r="R89" s="823"/>
      <c r="S89" s="823"/>
      <c r="T89" s="837" t="s">
        <v>693</v>
      </c>
      <c r="V89" s="838"/>
      <c r="W89" s="827"/>
      <c r="X89" s="828"/>
      <c r="Y89" s="828"/>
      <c r="Z89" s="828"/>
      <c r="AA89" s="828"/>
      <c r="AB89" s="828"/>
      <c r="AC89" s="829"/>
      <c r="AD89" s="827"/>
      <c r="AE89" s="828"/>
      <c r="AF89" s="828"/>
      <c r="AG89" s="828"/>
      <c r="AH89" s="828"/>
      <c r="AI89" s="828"/>
      <c r="AJ89" s="829"/>
      <c r="AK89" s="827"/>
      <c r="AL89" s="828"/>
      <c r="AM89" s="828"/>
      <c r="AN89" s="828"/>
      <c r="AO89" s="828"/>
      <c r="AP89" s="828"/>
      <c r="AQ89" s="829"/>
      <c r="AR89" s="827"/>
      <c r="AS89" s="828"/>
      <c r="AT89" s="828"/>
      <c r="AU89" s="828"/>
      <c r="AV89" s="828"/>
      <c r="AW89" s="828"/>
      <c r="AX89" s="829"/>
      <c r="AY89" s="827"/>
      <c r="AZ89" s="828"/>
      <c r="BA89" s="830"/>
      <c r="BB89" s="831"/>
      <c r="BC89" s="831"/>
      <c r="BD89" s="832"/>
      <c r="BE89" s="832"/>
      <c r="BF89" s="842"/>
      <c r="BG89" s="842"/>
      <c r="BH89" s="842"/>
      <c r="BI89" s="842"/>
      <c r="BJ89" s="842"/>
    </row>
    <row r="90" customFormat="false" ht="20.25" hidden="false" customHeight="true" outlineLevel="0" collapsed="false">
      <c r="B90" s="779"/>
      <c r="C90" s="839"/>
      <c r="D90" s="839"/>
      <c r="E90" s="843"/>
      <c r="F90" s="844" t="n">
        <f aca="false">C89</f>
        <v>0</v>
      </c>
      <c r="G90" s="843"/>
      <c r="H90" s="844" t="n">
        <f aca="false">I89</f>
        <v>0</v>
      </c>
      <c r="I90" s="840"/>
      <c r="J90" s="840"/>
      <c r="K90" s="841"/>
      <c r="L90" s="841"/>
      <c r="M90" s="841"/>
      <c r="N90" s="841"/>
      <c r="O90" s="823"/>
      <c r="P90" s="823"/>
      <c r="Q90" s="823"/>
      <c r="R90" s="823"/>
      <c r="S90" s="823"/>
      <c r="T90" s="834" t="s">
        <v>694</v>
      </c>
      <c r="U90" s="835"/>
      <c r="V90" s="836"/>
      <c r="W90" s="813" t="str">
        <f aca="false">IF(W89="","",VLOOKUP(W89,標準様式１シフト記号表!$C$6:$L$47,10,FALSE()))</f>
        <v/>
      </c>
      <c r="X90" s="814" t="str">
        <f aca="false">IF(X89="","",VLOOKUP(X89,標準様式１シフト記号表!$C$6:$L$47,10,FALSE()))</f>
        <v/>
      </c>
      <c r="Y90" s="814" t="str">
        <f aca="false">IF(Y89="","",VLOOKUP(Y89,標準様式１シフト記号表!$C$6:$L$47,10,FALSE()))</f>
        <v/>
      </c>
      <c r="Z90" s="814" t="str">
        <f aca="false">IF(Z89="","",VLOOKUP(Z89,標準様式１シフト記号表!$C$6:$L$47,10,FALSE()))</f>
        <v/>
      </c>
      <c r="AA90" s="814" t="str">
        <f aca="false">IF(AA89="","",VLOOKUP(AA89,標準様式１シフト記号表!$C$6:$L$47,10,FALSE()))</f>
        <v/>
      </c>
      <c r="AB90" s="814" t="str">
        <f aca="false">IF(AB89="","",VLOOKUP(AB89,標準様式１シフト記号表!$C$6:$L$47,10,FALSE()))</f>
        <v/>
      </c>
      <c r="AC90" s="815" t="str">
        <f aca="false">IF(AC89="","",VLOOKUP(AC89,標準様式１シフト記号表!$C$6:$L$47,10,FALSE()))</f>
        <v/>
      </c>
      <c r="AD90" s="813" t="str">
        <f aca="false">IF(AD89="","",VLOOKUP(AD89,標準様式１シフト記号表!$C$6:$L$47,10,FALSE()))</f>
        <v/>
      </c>
      <c r="AE90" s="814" t="str">
        <f aca="false">IF(AE89="","",VLOOKUP(AE89,標準様式１シフト記号表!$C$6:$L$47,10,FALSE()))</f>
        <v/>
      </c>
      <c r="AF90" s="814" t="str">
        <f aca="false">IF(AF89="","",VLOOKUP(AF89,標準様式１シフト記号表!$C$6:$L$47,10,FALSE()))</f>
        <v/>
      </c>
      <c r="AG90" s="814" t="str">
        <f aca="false">IF(AG89="","",VLOOKUP(AG89,標準様式１シフト記号表!$C$6:$L$47,10,FALSE()))</f>
        <v/>
      </c>
      <c r="AH90" s="814" t="str">
        <f aca="false">IF(AH89="","",VLOOKUP(AH89,標準様式１シフト記号表!$C$6:$L$47,10,FALSE()))</f>
        <v/>
      </c>
      <c r="AI90" s="814" t="str">
        <f aca="false">IF(AI89="","",VLOOKUP(AI89,標準様式１シフト記号表!$C$6:$L$47,10,FALSE()))</f>
        <v/>
      </c>
      <c r="AJ90" s="815" t="str">
        <f aca="false">IF(AJ89="","",VLOOKUP(AJ89,標準様式１シフト記号表!$C$6:$L$47,10,FALSE()))</f>
        <v/>
      </c>
      <c r="AK90" s="813" t="str">
        <f aca="false">IF(AK89="","",VLOOKUP(AK89,標準様式１シフト記号表!$C$6:$L$47,10,FALSE()))</f>
        <v/>
      </c>
      <c r="AL90" s="814" t="str">
        <f aca="false">IF(AL89="","",VLOOKUP(AL89,標準様式１シフト記号表!$C$6:$L$47,10,FALSE()))</f>
        <v/>
      </c>
      <c r="AM90" s="814" t="str">
        <f aca="false">IF(AM89="","",VLOOKUP(AM89,標準様式１シフト記号表!$C$6:$L$47,10,FALSE()))</f>
        <v/>
      </c>
      <c r="AN90" s="814" t="str">
        <f aca="false">IF(AN89="","",VLOOKUP(AN89,標準様式１シフト記号表!$C$6:$L$47,10,FALSE()))</f>
        <v/>
      </c>
      <c r="AO90" s="814" t="str">
        <f aca="false">IF(AO89="","",VLOOKUP(AO89,標準様式１シフト記号表!$C$6:$L$47,10,FALSE()))</f>
        <v/>
      </c>
      <c r="AP90" s="814" t="str">
        <f aca="false">IF(AP89="","",VLOOKUP(AP89,標準様式１シフト記号表!$C$6:$L$47,10,FALSE()))</f>
        <v/>
      </c>
      <c r="AQ90" s="815" t="str">
        <f aca="false">IF(AQ89="","",VLOOKUP(AQ89,標準様式１シフト記号表!$C$6:$L$47,10,FALSE()))</f>
        <v/>
      </c>
      <c r="AR90" s="813" t="str">
        <f aca="false">IF(AR89="","",VLOOKUP(AR89,標準様式１シフト記号表!$C$6:$L$47,10,FALSE()))</f>
        <v/>
      </c>
      <c r="AS90" s="814" t="str">
        <f aca="false">IF(AS89="","",VLOOKUP(AS89,標準様式１シフト記号表!$C$6:$L$47,10,FALSE()))</f>
        <v/>
      </c>
      <c r="AT90" s="814" t="str">
        <f aca="false">IF(AT89="","",VLOOKUP(AT89,標準様式１シフト記号表!$C$6:$L$47,10,FALSE()))</f>
        <v/>
      </c>
      <c r="AU90" s="814" t="str">
        <f aca="false">IF(AU89="","",VLOOKUP(AU89,標準様式１シフト記号表!$C$6:$L$47,10,FALSE()))</f>
        <v/>
      </c>
      <c r="AV90" s="814" t="str">
        <f aca="false">IF(AV89="","",VLOOKUP(AV89,標準様式１シフト記号表!$C$6:$L$47,10,FALSE()))</f>
        <v/>
      </c>
      <c r="AW90" s="814" t="str">
        <f aca="false">IF(AW89="","",VLOOKUP(AW89,標準様式１シフト記号表!$C$6:$L$47,10,FALSE()))</f>
        <v/>
      </c>
      <c r="AX90" s="815" t="str">
        <f aca="false">IF(AX89="","",VLOOKUP(AX89,標準様式１シフト記号表!$C$6:$L$47,10,FALSE()))</f>
        <v/>
      </c>
      <c r="AY90" s="813" t="str">
        <f aca="false">IF(AY89="","",VLOOKUP(AY89,標準様式１シフト記号表!$C$6:$L$47,10,FALSE()))</f>
        <v/>
      </c>
      <c r="AZ90" s="814" t="str">
        <f aca="false">IF(AZ89="","",VLOOKUP(AZ89,標準様式１シフト記号表!$C$6:$L$47,10,FALSE()))</f>
        <v/>
      </c>
      <c r="BA90" s="814" t="str">
        <f aca="false">IF(BA89="","",VLOOKUP(BA89,標準様式１シフト記号表!$C$6:$L$47,10,FALSE()))</f>
        <v/>
      </c>
      <c r="BB90" s="845" t="n">
        <f aca="false">IF($BE$3="４週",SUM(W90:AX90),IF($BE$3="暦月",SUM(W90:BA90),""))</f>
        <v>0</v>
      </c>
      <c r="BC90" s="845"/>
      <c r="BD90" s="846" t="n">
        <f aca="false">IF($BE$3="４週",BB90/4,IF($BE$3="暦月",(BB90/($BE$8/7)),""))</f>
        <v>0</v>
      </c>
      <c r="BE90" s="846"/>
      <c r="BF90" s="842"/>
      <c r="BG90" s="842"/>
      <c r="BH90" s="842"/>
      <c r="BI90" s="842"/>
      <c r="BJ90" s="842"/>
    </row>
    <row r="91" customFormat="false" ht="20.25" hidden="false" customHeight="true" outlineLevel="0" collapsed="false">
      <c r="B91" s="779" t="n">
        <f aca="false">B89+1</f>
        <v>39</v>
      </c>
      <c r="C91" s="839"/>
      <c r="D91" s="839"/>
      <c r="E91" s="808"/>
      <c r="F91" s="809"/>
      <c r="G91" s="808"/>
      <c r="H91" s="809"/>
      <c r="I91" s="840"/>
      <c r="J91" s="840"/>
      <c r="K91" s="841"/>
      <c r="L91" s="841"/>
      <c r="M91" s="841"/>
      <c r="N91" s="841"/>
      <c r="O91" s="823"/>
      <c r="P91" s="823"/>
      <c r="Q91" s="823"/>
      <c r="R91" s="823"/>
      <c r="S91" s="823"/>
      <c r="T91" s="837" t="s">
        <v>693</v>
      </c>
      <c r="V91" s="838"/>
      <c r="W91" s="827"/>
      <c r="X91" s="828"/>
      <c r="Y91" s="828"/>
      <c r="Z91" s="828"/>
      <c r="AA91" s="828"/>
      <c r="AB91" s="828"/>
      <c r="AC91" s="829"/>
      <c r="AD91" s="827"/>
      <c r="AE91" s="828"/>
      <c r="AF91" s="828"/>
      <c r="AG91" s="828"/>
      <c r="AH91" s="828"/>
      <c r="AI91" s="828"/>
      <c r="AJ91" s="829"/>
      <c r="AK91" s="827"/>
      <c r="AL91" s="828"/>
      <c r="AM91" s="828"/>
      <c r="AN91" s="828"/>
      <c r="AO91" s="828"/>
      <c r="AP91" s="828"/>
      <c r="AQ91" s="829"/>
      <c r="AR91" s="827"/>
      <c r="AS91" s="828"/>
      <c r="AT91" s="828"/>
      <c r="AU91" s="828"/>
      <c r="AV91" s="828"/>
      <c r="AW91" s="828"/>
      <c r="AX91" s="829"/>
      <c r="AY91" s="827"/>
      <c r="AZ91" s="828"/>
      <c r="BA91" s="830"/>
      <c r="BB91" s="831"/>
      <c r="BC91" s="831"/>
      <c r="BD91" s="832"/>
      <c r="BE91" s="832"/>
      <c r="BF91" s="842"/>
      <c r="BG91" s="842"/>
      <c r="BH91" s="842"/>
      <c r="BI91" s="842"/>
      <c r="BJ91" s="842"/>
    </row>
    <row r="92" customFormat="false" ht="20.25" hidden="false" customHeight="true" outlineLevel="0" collapsed="false">
      <c r="B92" s="779"/>
      <c r="C92" s="839"/>
      <c r="D92" s="839"/>
      <c r="E92" s="843"/>
      <c r="F92" s="844" t="n">
        <f aca="false">C91</f>
        <v>0</v>
      </c>
      <c r="G92" s="843"/>
      <c r="H92" s="844" t="n">
        <f aca="false">I91</f>
        <v>0</v>
      </c>
      <c r="I92" s="840"/>
      <c r="J92" s="840"/>
      <c r="K92" s="841"/>
      <c r="L92" s="841"/>
      <c r="M92" s="841"/>
      <c r="N92" s="841"/>
      <c r="O92" s="823"/>
      <c r="P92" s="823"/>
      <c r="Q92" s="823"/>
      <c r="R92" s="823"/>
      <c r="S92" s="823"/>
      <c r="T92" s="834" t="s">
        <v>694</v>
      </c>
      <c r="U92" s="835"/>
      <c r="V92" s="836"/>
      <c r="W92" s="813" t="str">
        <f aca="false">IF(W91="","",VLOOKUP(W91,標準様式１シフト記号表!$C$6:$L$47,10,FALSE()))</f>
        <v/>
      </c>
      <c r="X92" s="814" t="str">
        <f aca="false">IF(X91="","",VLOOKUP(X91,標準様式１シフト記号表!$C$6:$L$47,10,FALSE()))</f>
        <v/>
      </c>
      <c r="Y92" s="814" t="str">
        <f aca="false">IF(Y91="","",VLOOKUP(Y91,標準様式１シフト記号表!$C$6:$L$47,10,FALSE()))</f>
        <v/>
      </c>
      <c r="Z92" s="814" t="str">
        <f aca="false">IF(Z91="","",VLOOKUP(Z91,標準様式１シフト記号表!$C$6:$L$47,10,FALSE()))</f>
        <v/>
      </c>
      <c r="AA92" s="814" t="str">
        <f aca="false">IF(AA91="","",VLOOKUP(AA91,標準様式１シフト記号表!$C$6:$L$47,10,FALSE()))</f>
        <v/>
      </c>
      <c r="AB92" s="814" t="str">
        <f aca="false">IF(AB91="","",VLOOKUP(AB91,標準様式１シフト記号表!$C$6:$L$47,10,FALSE()))</f>
        <v/>
      </c>
      <c r="AC92" s="815" t="str">
        <f aca="false">IF(AC91="","",VLOOKUP(AC91,標準様式１シフト記号表!$C$6:$L$47,10,FALSE()))</f>
        <v/>
      </c>
      <c r="AD92" s="813" t="str">
        <f aca="false">IF(AD91="","",VLOOKUP(AD91,標準様式１シフト記号表!$C$6:$L$47,10,FALSE()))</f>
        <v/>
      </c>
      <c r="AE92" s="814" t="str">
        <f aca="false">IF(AE91="","",VLOOKUP(AE91,標準様式１シフト記号表!$C$6:$L$47,10,FALSE()))</f>
        <v/>
      </c>
      <c r="AF92" s="814" t="str">
        <f aca="false">IF(AF91="","",VLOOKUP(AF91,標準様式１シフト記号表!$C$6:$L$47,10,FALSE()))</f>
        <v/>
      </c>
      <c r="AG92" s="814" t="str">
        <f aca="false">IF(AG91="","",VLOOKUP(AG91,標準様式１シフト記号表!$C$6:$L$47,10,FALSE()))</f>
        <v/>
      </c>
      <c r="AH92" s="814" t="str">
        <f aca="false">IF(AH91="","",VLOOKUP(AH91,標準様式１シフト記号表!$C$6:$L$47,10,FALSE()))</f>
        <v/>
      </c>
      <c r="AI92" s="814" t="str">
        <f aca="false">IF(AI91="","",VLOOKUP(AI91,標準様式１シフト記号表!$C$6:$L$47,10,FALSE()))</f>
        <v/>
      </c>
      <c r="AJ92" s="815" t="str">
        <f aca="false">IF(AJ91="","",VLOOKUP(AJ91,標準様式１シフト記号表!$C$6:$L$47,10,FALSE()))</f>
        <v/>
      </c>
      <c r="AK92" s="813" t="str">
        <f aca="false">IF(AK91="","",VLOOKUP(AK91,標準様式１シフト記号表!$C$6:$L$47,10,FALSE()))</f>
        <v/>
      </c>
      <c r="AL92" s="814" t="str">
        <f aca="false">IF(AL91="","",VLOOKUP(AL91,標準様式１シフト記号表!$C$6:$L$47,10,FALSE()))</f>
        <v/>
      </c>
      <c r="AM92" s="814" t="str">
        <f aca="false">IF(AM91="","",VLOOKUP(AM91,標準様式１シフト記号表!$C$6:$L$47,10,FALSE()))</f>
        <v/>
      </c>
      <c r="AN92" s="814" t="str">
        <f aca="false">IF(AN91="","",VLOOKUP(AN91,標準様式１シフト記号表!$C$6:$L$47,10,FALSE()))</f>
        <v/>
      </c>
      <c r="AO92" s="814" t="str">
        <f aca="false">IF(AO91="","",VLOOKUP(AO91,標準様式１シフト記号表!$C$6:$L$47,10,FALSE()))</f>
        <v/>
      </c>
      <c r="AP92" s="814" t="str">
        <f aca="false">IF(AP91="","",VLOOKUP(AP91,標準様式１シフト記号表!$C$6:$L$47,10,FALSE()))</f>
        <v/>
      </c>
      <c r="AQ92" s="815" t="str">
        <f aca="false">IF(AQ91="","",VLOOKUP(AQ91,標準様式１シフト記号表!$C$6:$L$47,10,FALSE()))</f>
        <v/>
      </c>
      <c r="AR92" s="813" t="str">
        <f aca="false">IF(AR91="","",VLOOKUP(AR91,標準様式１シフト記号表!$C$6:$L$47,10,FALSE()))</f>
        <v/>
      </c>
      <c r="AS92" s="814" t="str">
        <f aca="false">IF(AS91="","",VLOOKUP(AS91,標準様式１シフト記号表!$C$6:$L$47,10,FALSE()))</f>
        <v/>
      </c>
      <c r="AT92" s="814" t="str">
        <f aca="false">IF(AT91="","",VLOOKUP(AT91,標準様式１シフト記号表!$C$6:$L$47,10,FALSE()))</f>
        <v/>
      </c>
      <c r="AU92" s="814" t="str">
        <f aca="false">IF(AU91="","",VLOOKUP(AU91,標準様式１シフト記号表!$C$6:$L$47,10,FALSE()))</f>
        <v/>
      </c>
      <c r="AV92" s="814" t="str">
        <f aca="false">IF(AV91="","",VLOOKUP(AV91,標準様式１シフト記号表!$C$6:$L$47,10,FALSE()))</f>
        <v/>
      </c>
      <c r="AW92" s="814" t="str">
        <f aca="false">IF(AW91="","",VLOOKUP(AW91,標準様式１シフト記号表!$C$6:$L$47,10,FALSE()))</f>
        <v/>
      </c>
      <c r="AX92" s="815" t="str">
        <f aca="false">IF(AX91="","",VLOOKUP(AX91,標準様式１シフト記号表!$C$6:$L$47,10,FALSE()))</f>
        <v/>
      </c>
      <c r="AY92" s="813" t="str">
        <f aca="false">IF(AY91="","",VLOOKUP(AY91,標準様式１シフト記号表!$C$6:$L$47,10,FALSE()))</f>
        <v/>
      </c>
      <c r="AZ92" s="814" t="str">
        <f aca="false">IF(AZ91="","",VLOOKUP(AZ91,標準様式１シフト記号表!$C$6:$L$47,10,FALSE()))</f>
        <v/>
      </c>
      <c r="BA92" s="814" t="str">
        <f aca="false">IF(BA91="","",VLOOKUP(BA91,標準様式１シフト記号表!$C$6:$L$47,10,FALSE()))</f>
        <v/>
      </c>
      <c r="BB92" s="845" t="n">
        <f aca="false">IF($BE$3="４週",SUM(W92:AX92),IF($BE$3="暦月",SUM(W92:BA92),""))</f>
        <v>0</v>
      </c>
      <c r="BC92" s="845"/>
      <c r="BD92" s="846" t="n">
        <f aca="false">IF($BE$3="４週",BB92/4,IF($BE$3="暦月",(BB92/($BE$8/7)),""))</f>
        <v>0</v>
      </c>
      <c r="BE92" s="846"/>
      <c r="BF92" s="842"/>
      <c r="BG92" s="842"/>
      <c r="BH92" s="842"/>
      <c r="BI92" s="842"/>
      <c r="BJ92" s="842"/>
    </row>
    <row r="93" customFormat="false" ht="20.25" hidden="false" customHeight="true" outlineLevel="0" collapsed="false">
      <c r="B93" s="779" t="n">
        <f aca="false">B91+1</f>
        <v>40</v>
      </c>
      <c r="C93" s="839"/>
      <c r="D93" s="839"/>
      <c r="E93" s="808"/>
      <c r="F93" s="809"/>
      <c r="G93" s="808"/>
      <c r="H93" s="809"/>
      <c r="I93" s="840"/>
      <c r="J93" s="840"/>
      <c r="K93" s="841"/>
      <c r="L93" s="841"/>
      <c r="M93" s="841"/>
      <c r="N93" s="841"/>
      <c r="O93" s="823"/>
      <c r="P93" s="823"/>
      <c r="Q93" s="823"/>
      <c r="R93" s="823"/>
      <c r="S93" s="823"/>
      <c r="T93" s="837" t="s">
        <v>693</v>
      </c>
      <c r="V93" s="838"/>
      <c r="W93" s="827"/>
      <c r="X93" s="828"/>
      <c r="Y93" s="828"/>
      <c r="Z93" s="828"/>
      <c r="AA93" s="828"/>
      <c r="AB93" s="828"/>
      <c r="AC93" s="829"/>
      <c r="AD93" s="827"/>
      <c r="AE93" s="828"/>
      <c r="AF93" s="828"/>
      <c r="AG93" s="828"/>
      <c r="AH93" s="828"/>
      <c r="AI93" s="828"/>
      <c r="AJ93" s="829"/>
      <c r="AK93" s="827"/>
      <c r="AL93" s="828"/>
      <c r="AM93" s="828"/>
      <c r="AN93" s="828"/>
      <c r="AO93" s="828"/>
      <c r="AP93" s="828"/>
      <c r="AQ93" s="829"/>
      <c r="AR93" s="827"/>
      <c r="AS93" s="828"/>
      <c r="AT93" s="828"/>
      <c r="AU93" s="828"/>
      <c r="AV93" s="828"/>
      <c r="AW93" s="828"/>
      <c r="AX93" s="829"/>
      <c r="AY93" s="827"/>
      <c r="AZ93" s="828"/>
      <c r="BA93" s="830"/>
      <c r="BB93" s="831"/>
      <c r="BC93" s="831"/>
      <c r="BD93" s="832"/>
      <c r="BE93" s="832"/>
      <c r="BF93" s="842"/>
      <c r="BG93" s="842"/>
      <c r="BH93" s="842"/>
      <c r="BI93" s="842"/>
      <c r="BJ93" s="842"/>
    </row>
    <row r="94" customFormat="false" ht="20.25" hidden="false" customHeight="true" outlineLevel="0" collapsed="false">
      <c r="B94" s="779"/>
      <c r="C94" s="839"/>
      <c r="D94" s="839"/>
      <c r="E94" s="843"/>
      <c r="F94" s="844" t="n">
        <f aca="false">C93</f>
        <v>0</v>
      </c>
      <c r="G94" s="843"/>
      <c r="H94" s="844" t="n">
        <f aca="false">I93</f>
        <v>0</v>
      </c>
      <c r="I94" s="840"/>
      <c r="J94" s="840"/>
      <c r="K94" s="841"/>
      <c r="L94" s="841"/>
      <c r="M94" s="841"/>
      <c r="N94" s="841"/>
      <c r="O94" s="823"/>
      <c r="P94" s="823"/>
      <c r="Q94" s="823"/>
      <c r="R94" s="823"/>
      <c r="S94" s="823"/>
      <c r="T94" s="834" t="s">
        <v>694</v>
      </c>
      <c r="U94" s="835"/>
      <c r="V94" s="836"/>
      <c r="W94" s="813" t="str">
        <f aca="false">IF(W93="","",VLOOKUP(W93,標準様式１シフト記号表!$C$6:$L$47,10,FALSE()))</f>
        <v/>
      </c>
      <c r="X94" s="814" t="str">
        <f aca="false">IF(X93="","",VLOOKUP(X93,標準様式１シフト記号表!$C$6:$L$47,10,FALSE()))</f>
        <v/>
      </c>
      <c r="Y94" s="814" t="str">
        <f aca="false">IF(Y93="","",VLOOKUP(Y93,標準様式１シフト記号表!$C$6:$L$47,10,FALSE()))</f>
        <v/>
      </c>
      <c r="Z94" s="814" t="str">
        <f aca="false">IF(Z93="","",VLOOKUP(Z93,標準様式１シフト記号表!$C$6:$L$47,10,FALSE()))</f>
        <v/>
      </c>
      <c r="AA94" s="814" t="str">
        <f aca="false">IF(AA93="","",VLOOKUP(AA93,標準様式１シフト記号表!$C$6:$L$47,10,FALSE()))</f>
        <v/>
      </c>
      <c r="AB94" s="814" t="str">
        <f aca="false">IF(AB93="","",VLOOKUP(AB93,標準様式１シフト記号表!$C$6:$L$47,10,FALSE()))</f>
        <v/>
      </c>
      <c r="AC94" s="815" t="str">
        <f aca="false">IF(AC93="","",VLOOKUP(AC93,標準様式１シフト記号表!$C$6:$L$47,10,FALSE()))</f>
        <v/>
      </c>
      <c r="AD94" s="813" t="str">
        <f aca="false">IF(AD93="","",VLOOKUP(AD93,標準様式１シフト記号表!$C$6:$L$47,10,FALSE()))</f>
        <v/>
      </c>
      <c r="AE94" s="814" t="str">
        <f aca="false">IF(AE93="","",VLOOKUP(AE93,標準様式１シフト記号表!$C$6:$L$47,10,FALSE()))</f>
        <v/>
      </c>
      <c r="AF94" s="814" t="str">
        <f aca="false">IF(AF93="","",VLOOKUP(AF93,標準様式１シフト記号表!$C$6:$L$47,10,FALSE()))</f>
        <v/>
      </c>
      <c r="AG94" s="814" t="str">
        <f aca="false">IF(AG93="","",VLOOKUP(AG93,標準様式１シフト記号表!$C$6:$L$47,10,FALSE()))</f>
        <v/>
      </c>
      <c r="AH94" s="814" t="str">
        <f aca="false">IF(AH93="","",VLOOKUP(AH93,標準様式１シフト記号表!$C$6:$L$47,10,FALSE()))</f>
        <v/>
      </c>
      <c r="AI94" s="814" t="str">
        <f aca="false">IF(AI93="","",VLOOKUP(AI93,標準様式１シフト記号表!$C$6:$L$47,10,FALSE()))</f>
        <v/>
      </c>
      <c r="AJ94" s="815" t="str">
        <f aca="false">IF(AJ93="","",VLOOKUP(AJ93,標準様式１シフト記号表!$C$6:$L$47,10,FALSE()))</f>
        <v/>
      </c>
      <c r="AK94" s="813" t="str">
        <f aca="false">IF(AK93="","",VLOOKUP(AK93,標準様式１シフト記号表!$C$6:$L$47,10,FALSE()))</f>
        <v/>
      </c>
      <c r="AL94" s="814" t="str">
        <f aca="false">IF(AL93="","",VLOOKUP(AL93,標準様式１シフト記号表!$C$6:$L$47,10,FALSE()))</f>
        <v/>
      </c>
      <c r="AM94" s="814" t="str">
        <f aca="false">IF(AM93="","",VLOOKUP(AM93,標準様式１シフト記号表!$C$6:$L$47,10,FALSE()))</f>
        <v/>
      </c>
      <c r="AN94" s="814" t="str">
        <f aca="false">IF(AN93="","",VLOOKUP(AN93,標準様式１シフト記号表!$C$6:$L$47,10,FALSE()))</f>
        <v/>
      </c>
      <c r="AO94" s="814" t="str">
        <f aca="false">IF(AO93="","",VLOOKUP(AO93,標準様式１シフト記号表!$C$6:$L$47,10,FALSE()))</f>
        <v/>
      </c>
      <c r="AP94" s="814" t="str">
        <f aca="false">IF(AP93="","",VLOOKUP(AP93,標準様式１シフト記号表!$C$6:$L$47,10,FALSE()))</f>
        <v/>
      </c>
      <c r="AQ94" s="815" t="str">
        <f aca="false">IF(AQ93="","",VLOOKUP(AQ93,標準様式１シフト記号表!$C$6:$L$47,10,FALSE()))</f>
        <v/>
      </c>
      <c r="AR94" s="813" t="str">
        <f aca="false">IF(AR93="","",VLOOKUP(AR93,標準様式１シフト記号表!$C$6:$L$47,10,FALSE()))</f>
        <v/>
      </c>
      <c r="AS94" s="814" t="str">
        <f aca="false">IF(AS93="","",VLOOKUP(AS93,標準様式１シフト記号表!$C$6:$L$47,10,FALSE()))</f>
        <v/>
      </c>
      <c r="AT94" s="814" t="str">
        <f aca="false">IF(AT93="","",VLOOKUP(AT93,標準様式１シフト記号表!$C$6:$L$47,10,FALSE()))</f>
        <v/>
      </c>
      <c r="AU94" s="814" t="str">
        <f aca="false">IF(AU93="","",VLOOKUP(AU93,標準様式１シフト記号表!$C$6:$L$47,10,FALSE()))</f>
        <v/>
      </c>
      <c r="AV94" s="814" t="str">
        <f aca="false">IF(AV93="","",VLOOKUP(AV93,標準様式１シフト記号表!$C$6:$L$47,10,FALSE()))</f>
        <v/>
      </c>
      <c r="AW94" s="814" t="str">
        <f aca="false">IF(AW93="","",VLOOKUP(AW93,標準様式１シフト記号表!$C$6:$L$47,10,FALSE()))</f>
        <v/>
      </c>
      <c r="AX94" s="815" t="str">
        <f aca="false">IF(AX93="","",VLOOKUP(AX93,標準様式１シフト記号表!$C$6:$L$47,10,FALSE()))</f>
        <v/>
      </c>
      <c r="AY94" s="813" t="str">
        <f aca="false">IF(AY93="","",VLOOKUP(AY93,標準様式１シフト記号表!$C$6:$L$47,10,FALSE()))</f>
        <v/>
      </c>
      <c r="AZ94" s="814" t="str">
        <f aca="false">IF(AZ93="","",VLOOKUP(AZ93,標準様式１シフト記号表!$C$6:$L$47,10,FALSE()))</f>
        <v/>
      </c>
      <c r="BA94" s="814" t="str">
        <f aca="false">IF(BA93="","",VLOOKUP(BA93,標準様式１シフト記号表!$C$6:$L$47,10,FALSE()))</f>
        <v/>
      </c>
      <c r="BB94" s="845" t="n">
        <f aca="false">IF($BE$3="４週",SUM(W94:AX94),IF($BE$3="暦月",SUM(W94:BA94),""))</f>
        <v>0</v>
      </c>
      <c r="BC94" s="845"/>
      <c r="BD94" s="846" t="n">
        <f aca="false">IF($BE$3="４週",BB94/4,IF($BE$3="暦月",(BB94/($BE$8/7)),""))</f>
        <v>0</v>
      </c>
      <c r="BE94" s="846"/>
      <c r="BF94" s="842"/>
      <c r="BG94" s="842"/>
      <c r="BH94" s="842"/>
      <c r="BI94" s="842"/>
      <c r="BJ94" s="842"/>
    </row>
    <row r="95" customFormat="false" ht="20.25" hidden="false" customHeight="true" outlineLevel="0" collapsed="false">
      <c r="B95" s="779" t="n">
        <f aca="false">B93+1</f>
        <v>41</v>
      </c>
      <c r="C95" s="839"/>
      <c r="D95" s="839"/>
      <c r="E95" s="808"/>
      <c r="F95" s="809"/>
      <c r="G95" s="808"/>
      <c r="H95" s="809"/>
      <c r="I95" s="840"/>
      <c r="J95" s="840"/>
      <c r="K95" s="841"/>
      <c r="L95" s="841"/>
      <c r="M95" s="841"/>
      <c r="N95" s="841"/>
      <c r="O95" s="823"/>
      <c r="P95" s="823"/>
      <c r="Q95" s="823"/>
      <c r="R95" s="823"/>
      <c r="S95" s="823"/>
      <c r="T95" s="837" t="s">
        <v>693</v>
      </c>
      <c r="V95" s="838"/>
      <c r="W95" s="827"/>
      <c r="X95" s="828"/>
      <c r="Y95" s="828"/>
      <c r="Z95" s="828"/>
      <c r="AA95" s="828"/>
      <c r="AB95" s="828"/>
      <c r="AC95" s="829"/>
      <c r="AD95" s="827"/>
      <c r="AE95" s="828"/>
      <c r="AF95" s="828"/>
      <c r="AG95" s="828"/>
      <c r="AH95" s="828"/>
      <c r="AI95" s="828"/>
      <c r="AJ95" s="829"/>
      <c r="AK95" s="827"/>
      <c r="AL95" s="828"/>
      <c r="AM95" s="828"/>
      <c r="AN95" s="828"/>
      <c r="AO95" s="828"/>
      <c r="AP95" s="828"/>
      <c r="AQ95" s="829"/>
      <c r="AR95" s="827"/>
      <c r="AS95" s="828"/>
      <c r="AT95" s="828"/>
      <c r="AU95" s="828"/>
      <c r="AV95" s="828"/>
      <c r="AW95" s="828"/>
      <c r="AX95" s="829"/>
      <c r="AY95" s="827"/>
      <c r="AZ95" s="828"/>
      <c r="BA95" s="830"/>
      <c r="BB95" s="831"/>
      <c r="BC95" s="831"/>
      <c r="BD95" s="832"/>
      <c r="BE95" s="832"/>
      <c r="BF95" s="842"/>
      <c r="BG95" s="842"/>
      <c r="BH95" s="842"/>
      <c r="BI95" s="842"/>
      <c r="BJ95" s="842"/>
    </row>
    <row r="96" customFormat="false" ht="20.25" hidden="false" customHeight="true" outlineLevel="0" collapsed="false">
      <c r="B96" s="779"/>
      <c r="C96" s="839"/>
      <c r="D96" s="839"/>
      <c r="E96" s="843"/>
      <c r="F96" s="844" t="n">
        <f aca="false">C95</f>
        <v>0</v>
      </c>
      <c r="G96" s="843"/>
      <c r="H96" s="844" t="n">
        <f aca="false">I95</f>
        <v>0</v>
      </c>
      <c r="I96" s="840"/>
      <c r="J96" s="840"/>
      <c r="K96" s="841"/>
      <c r="L96" s="841"/>
      <c r="M96" s="841"/>
      <c r="N96" s="841"/>
      <c r="O96" s="823"/>
      <c r="P96" s="823"/>
      <c r="Q96" s="823"/>
      <c r="R96" s="823"/>
      <c r="S96" s="823"/>
      <c r="T96" s="834" t="s">
        <v>694</v>
      </c>
      <c r="U96" s="835"/>
      <c r="V96" s="836"/>
      <c r="W96" s="813" t="str">
        <f aca="false">IF(W95="","",VLOOKUP(W95,標準様式１シフト記号表!$C$6:$L$47,10,FALSE()))</f>
        <v/>
      </c>
      <c r="X96" s="814" t="str">
        <f aca="false">IF(X95="","",VLOOKUP(X95,標準様式１シフト記号表!$C$6:$L$47,10,FALSE()))</f>
        <v/>
      </c>
      <c r="Y96" s="814" t="str">
        <f aca="false">IF(Y95="","",VLOOKUP(Y95,標準様式１シフト記号表!$C$6:$L$47,10,FALSE()))</f>
        <v/>
      </c>
      <c r="Z96" s="814" t="str">
        <f aca="false">IF(Z95="","",VLOOKUP(Z95,標準様式１シフト記号表!$C$6:$L$47,10,FALSE()))</f>
        <v/>
      </c>
      <c r="AA96" s="814" t="str">
        <f aca="false">IF(AA95="","",VLOOKUP(AA95,標準様式１シフト記号表!$C$6:$L$47,10,FALSE()))</f>
        <v/>
      </c>
      <c r="AB96" s="814" t="str">
        <f aca="false">IF(AB95="","",VLOOKUP(AB95,標準様式１シフト記号表!$C$6:$L$47,10,FALSE()))</f>
        <v/>
      </c>
      <c r="AC96" s="815" t="str">
        <f aca="false">IF(AC95="","",VLOOKUP(AC95,標準様式１シフト記号表!$C$6:$L$47,10,FALSE()))</f>
        <v/>
      </c>
      <c r="AD96" s="813" t="str">
        <f aca="false">IF(AD95="","",VLOOKUP(AD95,標準様式１シフト記号表!$C$6:$L$47,10,FALSE()))</f>
        <v/>
      </c>
      <c r="AE96" s="814" t="str">
        <f aca="false">IF(AE95="","",VLOOKUP(AE95,標準様式１シフト記号表!$C$6:$L$47,10,FALSE()))</f>
        <v/>
      </c>
      <c r="AF96" s="814" t="str">
        <f aca="false">IF(AF95="","",VLOOKUP(AF95,標準様式１シフト記号表!$C$6:$L$47,10,FALSE()))</f>
        <v/>
      </c>
      <c r="AG96" s="814" t="str">
        <f aca="false">IF(AG95="","",VLOOKUP(AG95,標準様式１シフト記号表!$C$6:$L$47,10,FALSE()))</f>
        <v/>
      </c>
      <c r="AH96" s="814" t="str">
        <f aca="false">IF(AH95="","",VLOOKUP(AH95,標準様式１シフト記号表!$C$6:$L$47,10,FALSE()))</f>
        <v/>
      </c>
      <c r="AI96" s="814" t="str">
        <f aca="false">IF(AI95="","",VLOOKUP(AI95,標準様式１シフト記号表!$C$6:$L$47,10,FALSE()))</f>
        <v/>
      </c>
      <c r="AJ96" s="815" t="str">
        <f aca="false">IF(AJ95="","",VLOOKUP(AJ95,標準様式１シフト記号表!$C$6:$L$47,10,FALSE()))</f>
        <v/>
      </c>
      <c r="AK96" s="813" t="str">
        <f aca="false">IF(AK95="","",VLOOKUP(AK95,標準様式１シフト記号表!$C$6:$L$47,10,FALSE()))</f>
        <v/>
      </c>
      <c r="AL96" s="814" t="str">
        <f aca="false">IF(AL95="","",VLOOKUP(AL95,標準様式１シフト記号表!$C$6:$L$47,10,FALSE()))</f>
        <v/>
      </c>
      <c r="AM96" s="814" t="str">
        <f aca="false">IF(AM95="","",VLOOKUP(AM95,標準様式１シフト記号表!$C$6:$L$47,10,FALSE()))</f>
        <v/>
      </c>
      <c r="AN96" s="814" t="str">
        <f aca="false">IF(AN95="","",VLOOKUP(AN95,標準様式１シフト記号表!$C$6:$L$47,10,FALSE()))</f>
        <v/>
      </c>
      <c r="AO96" s="814" t="str">
        <f aca="false">IF(AO95="","",VLOOKUP(AO95,標準様式１シフト記号表!$C$6:$L$47,10,FALSE()))</f>
        <v/>
      </c>
      <c r="AP96" s="814" t="str">
        <f aca="false">IF(AP95="","",VLOOKUP(AP95,標準様式１シフト記号表!$C$6:$L$47,10,FALSE()))</f>
        <v/>
      </c>
      <c r="AQ96" s="815" t="str">
        <f aca="false">IF(AQ95="","",VLOOKUP(AQ95,標準様式１シフト記号表!$C$6:$L$47,10,FALSE()))</f>
        <v/>
      </c>
      <c r="AR96" s="813" t="str">
        <f aca="false">IF(AR95="","",VLOOKUP(AR95,標準様式１シフト記号表!$C$6:$L$47,10,FALSE()))</f>
        <v/>
      </c>
      <c r="AS96" s="814" t="str">
        <f aca="false">IF(AS95="","",VLOOKUP(AS95,標準様式１シフト記号表!$C$6:$L$47,10,FALSE()))</f>
        <v/>
      </c>
      <c r="AT96" s="814" t="str">
        <f aca="false">IF(AT95="","",VLOOKUP(AT95,標準様式１シフト記号表!$C$6:$L$47,10,FALSE()))</f>
        <v/>
      </c>
      <c r="AU96" s="814" t="str">
        <f aca="false">IF(AU95="","",VLOOKUP(AU95,標準様式１シフト記号表!$C$6:$L$47,10,FALSE()))</f>
        <v/>
      </c>
      <c r="AV96" s="814" t="str">
        <f aca="false">IF(AV95="","",VLOOKUP(AV95,標準様式１シフト記号表!$C$6:$L$47,10,FALSE()))</f>
        <v/>
      </c>
      <c r="AW96" s="814" t="str">
        <f aca="false">IF(AW95="","",VLOOKUP(AW95,標準様式１シフト記号表!$C$6:$L$47,10,FALSE()))</f>
        <v/>
      </c>
      <c r="AX96" s="815" t="str">
        <f aca="false">IF(AX95="","",VLOOKUP(AX95,標準様式１シフト記号表!$C$6:$L$47,10,FALSE()))</f>
        <v/>
      </c>
      <c r="AY96" s="813" t="str">
        <f aca="false">IF(AY95="","",VLOOKUP(AY95,標準様式１シフト記号表!$C$6:$L$47,10,FALSE()))</f>
        <v/>
      </c>
      <c r="AZ96" s="814" t="str">
        <f aca="false">IF(AZ95="","",VLOOKUP(AZ95,標準様式１シフト記号表!$C$6:$L$47,10,FALSE()))</f>
        <v/>
      </c>
      <c r="BA96" s="814" t="str">
        <f aca="false">IF(BA95="","",VLOOKUP(BA95,標準様式１シフト記号表!$C$6:$L$47,10,FALSE()))</f>
        <v/>
      </c>
      <c r="BB96" s="845" t="n">
        <f aca="false">IF($BE$3="４週",SUM(W96:AX96),IF($BE$3="暦月",SUM(W96:BA96),""))</f>
        <v>0</v>
      </c>
      <c r="BC96" s="845"/>
      <c r="BD96" s="846" t="n">
        <f aca="false">IF($BE$3="４週",BB96/4,IF($BE$3="暦月",(BB96/($BE$8/7)),""))</f>
        <v>0</v>
      </c>
      <c r="BE96" s="846"/>
      <c r="BF96" s="842"/>
      <c r="BG96" s="842"/>
      <c r="BH96" s="842"/>
      <c r="BI96" s="842"/>
      <c r="BJ96" s="842"/>
    </row>
    <row r="97" customFormat="false" ht="20.25" hidden="false" customHeight="true" outlineLevel="0" collapsed="false">
      <c r="B97" s="779" t="n">
        <f aca="false">B95+1</f>
        <v>42</v>
      </c>
      <c r="C97" s="839"/>
      <c r="D97" s="839"/>
      <c r="E97" s="808"/>
      <c r="F97" s="809"/>
      <c r="G97" s="808"/>
      <c r="H97" s="809"/>
      <c r="I97" s="840"/>
      <c r="J97" s="840"/>
      <c r="K97" s="841"/>
      <c r="L97" s="841"/>
      <c r="M97" s="841"/>
      <c r="N97" s="841"/>
      <c r="O97" s="823"/>
      <c r="P97" s="823"/>
      <c r="Q97" s="823"/>
      <c r="R97" s="823"/>
      <c r="S97" s="823"/>
      <c r="T97" s="837" t="s">
        <v>693</v>
      </c>
      <c r="V97" s="838"/>
      <c r="W97" s="827"/>
      <c r="X97" s="828"/>
      <c r="Y97" s="828"/>
      <c r="Z97" s="828"/>
      <c r="AA97" s="828"/>
      <c r="AB97" s="828"/>
      <c r="AC97" s="829"/>
      <c r="AD97" s="827"/>
      <c r="AE97" s="828"/>
      <c r="AF97" s="828"/>
      <c r="AG97" s="828"/>
      <c r="AH97" s="828"/>
      <c r="AI97" s="828"/>
      <c r="AJ97" s="829"/>
      <c r="AK97" s="827"/>
      <c r="AL97" s="828"/>
      <c r="AM97" s="828"/>
      <c r="AN97" s="828"/>
      <c r="AO97" s="828"/>
      <c r="AP97" s="828"/>
      <c r="AQ97" s="829"/>
      <c r="AR97" s="827"/>
      <c r="AS97" s="828"/>
      <c r="AT97" s="828"/>
      <c r="AU97" s="828"/>
      <c r="AV97" s="828"/>
      <c r="AW97" s="828"/>
      <c r="AX97" s="829"/>
      <c r="AY97" s="827"/>
      <c r="AZ97" s="828"/>
      <c r="BA97" s="830"/>
      <c r="BB97" s="831"/>
      <c r="BC97" s="831"/>
      <c r="BD97" s="832"/>
      <c r="BE97" s="832"/>
      <c r="BF97" s="842"/>
      <c r="BG97" s="842"/>
      <c r="BH97" s="842"/>
      <c r="BI97" s="842"/>
      <c r="BJ97" s="842"/>
    </row>
    <row r="98" customFormat="false" ht="20.25" hidden="false" customHeight="true" outlineLevel="0" collapsed="false">
      <c r="B98" s="779"/>
      <c r="C98" s="839"/>
      <c r="D98" s="839"/>
      <c r="E98" s="843"/>
      <c r="F98" s="844" t="n">
        <f aca="false">C97</f>
        <v>0</v>
      </c>
      <c r="G98" s="843"/>
      <c r="H98" s="844" t="n">
        <f aca="false">I97</f>
        <v>0</v>
      </c>
      <c r="I98" s="840"/>
      <c r="J98" s="840"/>
      <c r="K98" s="841"/>
      <c r="L98" s="841"/>
      <c r="M98" s="841"/>
      <c r="N98" s="841"/>
      <c r="O98" s="823"/>
      <c r="P98" s="823"/>
      <c r="Q98" s="823"/>
      <c r="R98" s="823"/>
      <c r="S98" s="823"/>
      <c r="T98" s="834" t="s">
        <v>694</v>
      </c>
      <c r="U98" s="835"/>
      <c r="V98" s="836"/>
      <c r="W98" s="813" t="str">
        <f aca="false">IF(W97="","",VLOOKUP(W97,標準様式１シフト記号表!$C$6:$L$47,10,FALSE()))</f>
        <v/>
      </c>
      <c r="X98" s="814" t="str">
        <f aca="false">IF(X97="","",VLOOKUP(X97,標準様式１シフト記号表!$C$6:$L$47,10,FALSE()))</f>
        <v/>
      </c>
      <c r="Y98" s="814" t="str">
        <f aca="false">IF(Y97="","",VLOOKUP(Y97,標準様式１シフト記号表!$C$6:$L$47,10,FALSE()))</f>
        <v/>
      </c>
      <c r="Z98" s="814" t="str">
        <f aca="false">IF(Z97="","",VLOOKUP(Z97,標準様式１シフト記号表!$C$6:$L$47,10,FALSE()))</f>
        <v/>
      </c>
      <c r="AA98" s="814" t="str">
        <f aca="false">IF(AA97="","",VLOOKUP(AA97,標準様式１シフト記号表!$C$6:$L$47,10,FALSE()))</f>
        <v/>
      </c>
      <c r="AB98" s="814" t="str">
        <f aca="false">IF(AB97="","",VLOOKUP(AB97,標準様式１シフト記号表!$C$6:$L$47,10,FALSE()))</f>
        <v/>
      </c>
      <c r="AC98" s="815" t="str">
        <f aca="false">IF(AC97="","",VLOOKUP(AC97,標準様式１シフト記号表!$C$6:$L$47,10,FALSE()))</f>
        <v/>
      </c>
      <c r="AD98" s="813" t="str">
        <f aca="false">IF(AD97="","",VLOOKUP(AD97,標準様式１シフト記号表!$C$6:$L$47,10,FALSE()))</f>
        <v/>
      </c>
      <c r="AE98" s="814" t="str">
        <f aca="false">IF(AE97="","",VLOOKUP(AE97,標準様式１シフト記号表!$C$6:$L$47,10,FALSE()))</f>
        <v/>
      </c>
      <c r="AF98" s="814" t="str">
        <f aca="false">IF(AF97="","",VLOOKUP(AF97,標準様式１シフト記号表!$C$6:$L$47,10,FALSE()))</f>
        <v/>
      </c>
      <c r="AG98" s="814" t="str">
        <f aca="false">IF(AG97="","",VLOOKUP(AG97,標準様式１シフト記号表!$C$6:$L$47,10,FALSE()))</f>
        <v/>
      </c>
      <c r="AH98" s="814" t="str">
        <f aca="false">IF(AH97="","",VLOOKUP(AH97,標準様式１シフト記号表!$C$6:$L$47,10,FALSE()))</f>
        <v/>
      </c>
      <c r="AI98" s="814" t="str">
        <f aca="false">IF(AI97="","",VLOOKUP(AI97,標準様式１シフト記号表!$C$6:$L$47,10,FALSE()))</f>
        <v/>
      </c>
      <c r="AJ98" s="815" t="str">
        <f aca="false">IF(AJ97="","",VLOOKUP(AJ97,標準様式１シフト記号表!$C$6:$L$47,10,FALSE()))</f>
        <v/>
      </c>
      <c r="AK98" s="813" t="str">
        <f aca="false">IF(AK97="","",VLOOKUP(AK97,標準様式１シフト記号表!$C$6:$L$47,10,FALSE()))</f>
        <v/>
      </c>
      <c r="AL98" s="814" t="str">
        <f aca="false">IF(AL97="","",VLOOKUP(AL97,標準様式１シフト記号表!$C$6:$L$47,10,FALSE()))</f>
        <v/>
      </c>
      <c r="AM98" s="814" t="str">
        <f aca="false">IF(AM97="","",VLOOKUP(AM97,標準様式１シフト記号表!$C$6:$L$47,10,FALSE()))</f>
        <v/>
      </c>
      <c r="AN98" s="814" t="str">
        <f aca="false">IF(AN97="","",VLOOKUP(AN97,標準様式１シフト記号表!$C$6:$L$47,10,FALSE()))</f>
        <v/>
      </c>
      <c r="AO98" s="814" t="str">
        <f aca="false">IF(AO97="","",VLOOKUP(AO97,標準様式１シフト記号表!$C$6:$L$47,10,FALSE()))</f>
        <v/>
      </c>
      <c r="AP98" s="814" t="str">
        <f aca="false">IF(AP97="","",VLOOKUP(AP97,標準様式１シフト記号表!$C$6:$L$47,10,FALSE()))</f>
        <v/>
      </c>
      <c r="AQ98" s="815" t="str">
        <f aca="false">IF(AQ97="","",VLOOKUP(AQ97,標準様式１シフト記号表!$C$6:$L$47,10,FALSE()))</f>
        <v/>
      </c>
      <c r="AR98" s="813" t="str">
        <f aca="false">IF(AR97="","",VLOOKUP(AR97,標準様式１シフト記号表!$C$6:$L$47,10,FALSE()))</f>
        <v/>
      </c>
      <c r="AS98" s="814" t="str">
        <f aca="false">IF(AS97="","",VLOOKUP(AS97,標準様式１シフト記号表!$C$6:$L$47,10,FALSE()))</f>
        <v/>
      </c>
      <c r="AT98" s="814" t="str">
        <f aca="false">IF(AT97="","",VLOOKUP(AT97,標準様式１シフト記号表!$C$6:$L$47,10,FALSE()))</f>
        <v/>
      </c>
      <c r="AU98" s="814" t="str">
        <f aca="false">IF(AU97="","",VLOOKUP(AU97,標準様式１シフト記号表!$C$6:$L$47,10,FALSE()))</f>
        <v/>
      </c>
      <c r="AV98" s="814" t="str">
        <f aca="false">IF(AV97="","",VLOOKUP(AV97,標準様式１シフト記号表!$C$6:$L$47,10,FALSE()))</f>
        <v/>
      </c>
      <c r="AW98" s="814" t="str">
        <f aca="false">IF(AW97="","",VLOOKUP(AW97,標準様式１シフト記号表!$C$6:$L$47,10,FALSE()))</f>
        <v/>
      </c>
      <c r="AX98" s="815" t="str">
        <f aca="false">IF(AX97="","",VLOOKUP(AX97,標準様式１シフト記号表!$C$6:$L$47,10,FALSE()))</f>
        <v/>
      </c>
      <c r="AY98" s="813" t="str">
        <f aca="false">IF(AY97="","",VLOOKUP(AY97,標準様式１シフト記号表!$C$6:$L$47,10,FALSE()))</f>
        <v/>
      </c>
      <c r="AZ98" s="814" t="str">
        <f aca="false">IF(AZ97="","",VLOOKUP(AZ97,標準様式１シフト記号表!$C$6:$L$47,10,FALSE()))</f>
        <v/>
      </c>
      <c r="BA98" s="814" t="str">
        <f aca="false">IF(BA97="","",VLOOKUP(BA97,標準様式１シフト記号表!$C$6:$L$47,10,FALSE()))</f>
        <v/>
      </c>
      <c r="BB98" s="845" t="n">
        <f aca="false">IF($BE$3="４週",SUM(W98:AX98),IF($BE$3="暦月",SUM(W98:BA98),""))</f>
        <v>0</v>
      </c>
      <c r="BC98" s="845"/>
      <c r="BD98" s="846" t="n">
        <f aca="false">IF($BE$3="４週",BB98/4,IF($BE$3="暦月",(BB98/($BE$8/7)),""))</f>
        <v>0</v>
      </c>
      <c r="BE98" s="846"/>
      <c r="BF98" s="842"/>
      <c r="BG98" s="842"/>
      <c r="BH98" s="842"/>
      <c r="BI98" s="842"/>
      <c r="BJ98" s="842"/>
    </row>
    <row r="99" customFormat="false" ht="20.25" hidden="false" customHeight="true" outlineLevel="0" collapsed="false">
      <c r="B99" s="779" t="n">
        <f aca="false">B97+1</f>
        <v>43</v>
      </c>
      <c r="C99" s="839"/>
      <c r="D99" s="839"/>
      <c r="E99" s="808"/>
      <c r="F99" s="809"/>
      <c r="G99" s="808"/>
      <c r="H99" s="809"/>
      <c r="I99" s="840"/>
      <c r="J99" s="840"/>
      <c r="K99" s="841"/>
      <c r="L99" s="841"/>
      <c r="M99" s="841"/>
      <c r="N99" s="841"/>
      <c r="O99" s="823"/>
      <c r="P99" s="823"/>
      <c r="Q99" s="823"/>
      <c r="R99" s="823"/>
      <c r="S99" s="823"/>
      <c r="T99" s="837" t="s">
        <v>693</v>
      </c>
      <c r="V99" s="838"/>
      <c r="W99" s="827"/>
      <c r="X99" s="828"/>
      <c r="Y99" s="828"/>
      <c r="Z99" s="828"/>
      <c r="AA99" s="828"/>
      <c r="AB99" s="828"/>
      <c r="AC99" s="829"/>
      <c r="AD99" s="827"/>
      <c r="AE99" s="828"/>
      <c r="AF99" s="828"/>
      <c r="AG99" s="828"/>
      <c r="AH99" s="828"/>
      <c r="AI99" s="828"/>
      <c r="AJ99" s="829"/>
      <c r="AK99" s="827"/>
      <c r="AL99" s="828"/>
      <c r="AM99" s="828"/>
      <c r="AN99" s="828"/>
      <c r="AO99" s="828"/>
      <c r="AP99" s="828"/>
      <c r="AQ99" s="829"/>
      <c r="AR99" s="827"/>
      <c r="AS99" s="828"/>
      <c r="AT99" s="828"/>
      <c r="AU99" s="828"/>
      <c r="AV99" s="828"/>
      <c r="AW99" s="828"/>
      <c r="AX99" s="829"/>
      <c r="AY99" s="827"/>
      <c r="AZ99" s="828"/>
      <c r="BA99" s="830"/>
      <c r="BB99" s="831"/>
      <c r="BC99" s="831"/>
      <c r="BD99" s="832"/>
      <c r="BE99" s="832"/>
      <c r="BF99" s="842"/>
      <c r="BG99" s="842"/>
      <c r="BH99" s="842"/>
      <c r="BI99" s="842"/>
      <c r="BJ99" s="842"/>
    </row>
    <row r="100" customFormat="false" ht="20.25" hidden="false" customHeight="true" outlineLevel="0" collapsed="false">
      <c r="B100" s="779"/>
      <c r="C100" s="839"/>
      <c r="D100" s="839"/>
      <c r="E100" s="843"/>
      <c r="F100" s="844" t="n">
        <f aca="false">C99</f>
        <v>0</v>
      </c>
      <c r="G100" s="843"/>
      <c r="H100" s="844" t="n">
        <f aca="false">I99</f>
        <v>0</v>
      </c>
      <c r="I100" s="840"/>
      <c r="J100" s="840"/>
      <c r="K100" s="841"/>
      <c r="L100" s="841"/>
      <c r="M100" s="841"/>
      <c r="N100" s="841"/>
      <c r="O100" s="823"/>
      <c r="P100" s="823"/>
      <c r="Q100" s="823"/>
      <c r="R100" s="823"/>
      <c r="S100" s="823"/>
      <c r="T100" s="834" t="s">
        <v>694</v>
      </c>
      <c r="U100" s="835"/>
      <c r="V100" s="836"/>
      <c r="W100" s="813" t="str">
        <f aca="false">IF(W99="","",VLOOKUP(W99,標準様式１シフト記号表!$C$6:$L$47,10,FALSE()))</f>
        <v/>
      </c>
      <c r="X100" s="814" t="str">
        <f aca="false">IF(X99="","",VLOOKUP(X99,標準様式１シフト記号表!$C$6:$L$47,10,FALSE()))</f>
        <v/>
      </c>
      <c r="Y100" s="814" t="str">
        <f aca="false">IF(Y99="","",VLOOKUP(Y99,標準様式１シフト記号表!$C$6:$L$47,10,FALSE()))</f>
        <v/>
      </c>
      <c r="Z100" s="814" t="str">
        <f aca="false">IF(Z99="","",VLOOKUP(Z99,標準様式１シフト記号表!$C$6:$L$47,10,FALSE()))</f>
        <v/>
      </c>
      <c r="AA100" s="814" t="str">
        <f aca="false">IF(AA99="","",VLOOKUP(AA99,標準様式１シフト記号表!$C$6:$L$47,10,FALSE()))</f>
        <v/>
      </c>
      <c r="AB100" s="814" t="str">
        <f aca="false">IF(AB99="","",VLOOKUP(AB99,標準様式１シフト記号表!$C$6:$L$47,10,FALSE()))</f>
        <v/>
      </c>
      <c r="AC100" s="815" t="str">
        <f aca="false">IF(AC99="","",VLOOKUP(AC99,標準様式１シフト記号表!$C$6:$L$47,10,FALSE()))</f>
        <v/>
      </c>
      <c r="AD100" s="813" t="str">
        <f aca="false">IF(AD99="","",VLOOKUP(AD99,標準様式１シフト記号表!$C$6:$L$47,10,FALSE()))</f>
        <v/>
      </c>
      <c r="AE100" s="814" t="str">
        <f aca="false">IF(AE99="","",VLOOKUP(AE99,標準様式１シフト記号表!$C$6:$L$47,10,FALSE()))</f>
        <v/>
      </c>
      <c r="AF100" s="814" t="str">
        <f aca="false">IF(AF99="","",VLOOKUP(AF99,標準様式１シフト記号表!$C$6:$L$47,10,FALSE()))</f>
        <v/>
      </c>
      <c r="AG100" s="814" t="str">
        <f aca="false">IF(AG99="","",VLOOKUP(AG99,標準様式１シフト記号表!$C$6:$L$47,10,FALSE()))</f>
        <v/>
      </c>
      <c r="AH100" s="814" t="str">
        <f aca="false">IF(AH99="","",VLOOKUP(AH99,標準様式１シフト記号表!$C$6:$L$47,10,FALSE()))</f>
        <v/>
      </c>
      <c r="AI100" s="814" t="str">
        <f aca="false">IF(AI99="","",VLOOKUP(AI99,標準様式１シフト記号表!$C$6:$L$47,10,FALSE()))</f>
        <v/>
      </c>
      <c r="AJ100" s="815" t="str">
        <f aca="false">IF(AJ99="","",VLOOKUP(AJ99,標準様式１シフト記号表!$C$6:$L$47,10,FALSE()))</f>
        <v/>
      </c>
      <c r="AK100" s="813" t="str">
        <f aca="false">IF(AK99="","",VLOOKUP(AK99,標準様式１シフト記号表!$C$6:$L$47,10,FALSE()))</f>
        <v/>
      </c>
      <c r="AL100" s="814" t="str">
        <f aca="false">IF(AL99="","",VLOOKUP(AL99,標準様式１シフト記号表!$C$6:$L$47,10,FALSE()))</f>
        <v/>
      </c>
      <c r="AM100" s="814" t="str">
        <f aca="false">IF(AM99="","",VLOOKUP(AM99,標準様式１シフト記号表!$C$6:$L$47,10,FALSE()))</f>
        <v/>
      </c>
      <c r="AN100" s="814" t="str">
        <f aca="false">IF(AN99="","",VLOOKUP(AN99,標準様式１シフト記号表!$C$6:$L$47,10,FALSE()))</f>
        <v/>
      </c>
      <c r="AO100" s="814" t="str">
        <f aca="false">IF(AO99="","",VLOOKUP(AO99,標準様式１シフト記号表!$C$6:$L$47,10,FALSE()))</f>
        <v/>
      </c>
      <c r="AP100" s="814" t="str">
        <f aca="false">IF(AP99="","",VLOOKUP(AP99,標準様式１シフト記号表!$C$6:$L$47,10,FALSE()))</f>
        <v/>
      </c>
      <c r="AQ100" s="815" t="str">
        <f aca="false">IF(AQ99="","",VLOOKUP(AQ99,標準様式１シフト記号表!$C$6:$L$47,10,FALSE()))</f>
        <v/>
      </c>
      <c r="AR100" s="813" t="str">
        <f aca="false">IF(AR99="","",VLOOKUP(AR99,標準様式１シフト記号表!$C$6:$L$47,10,FALSE()))</f>
        <v/>
      </c>
      <c r="AS100" s="814" t="str">
        <f aca="false">IF(AS99="","",VLOOKUP(AS99,標準様式１シフト記号表!$C$6:$L$47,10,FALSE()))</f>
        <v/>
      </c>
      <c r="AT100" s="814" t="str">
        <f aca="false">IF(AT99="","",VLOOKUP(AT99,標準様式１シフト記号表!$C$6:$L$47,10,FALSE()))</f>
        <v/>
      </c>
      <c r="AU100" s="814" t="str">
        <f aca="false">IF(AU99="","",VLOOKUP(AU99,標準様式１シフト記号表!$C$6:$L$47,10,FALSE()))</f>
        <v/>
      </c>
      <c r="AV100" s="814" t="str">
        <f aca="false">IF(AV99="","",VLOOKUP(AV99,標準様式１シフト記号表!$C$6:$L$47,10,FALSE()))</f>
        <v/>
      </c>
      <c r="AW100" s="814" t="str">
        <f aca="false">IF(AW99="","",VLOOKUP(AW99,標準様式１シフト記号表!$C$6:$L$47,10,FALSE()))</f>
        <v/>
      </c>
      <c r="AX100" s="815" t="str">
        <f aca="false">IF(AX99="","",VLOOKUP(AX99,標準様式１シフト記号表!$C$6:$L$47,10,FALSE()))</f>
        <v/>
      </c>
      <c r="AY100" s="813" t="str">
        <f aca="false">IF(AY99="","",VLOOKUP(AY99,標準様式１シフト記号表!$C$6:$L$47,10,FALSE()))</f>
        <v/>
      </c>
      <c r="AZ100" s="814" t="str">
        <f aca="false">IF(AZ99="","",VLOOKUP(AZ99,標準様式１シフト記号表!$C$6:$L$47,10,FALSE()))</f>
        <v/>
      </c>
      <c r="BA100" s="814" t="str">
        <f aca="false">IF(BA99="","",VLOOKUP(BA99,標準様式１シフト記号表!$C$6:$L$47,10,FALSE()))</f>
        <v/>
      </c>
      <c r="BB100" s="845" t="n">
        <f aca="false">IF($BE$3="４週",SUM(W100:AX100),IF($BE$3="暦月",SUM(W100:BA100),""))</f>
        <v>0</v>
      </c>
      <c r="BC100" s="845"/>
      <c r="BD100" s="846" t="n">
        <f aca="false">IF($BE$3="４週",BB100/4,IF($BE$3="暦月",(BB100/($BE$8/7)),""))</f>
        <v>0</v>
      </c>
      <c r="BE100" s="846"/>
      <c r="BF100" s="842"/>
      <c r="BG100" s="842"/>
      <c r="BH100" s="842"/>
      <c r="BI100" s="842"/>
      <c r="BJ100" s="842"/>
    </row>
    <row r="101" customFormat="false" ht="20.25" hidden="false" customHeight="true" outlineLevel="0" collapsed="false">
      <c r="B101" s="779" t="n">
        <f aca="false">B99+1</f>
        <v>44</v>
      </c>
      <c r="C101" s="839"/>
      <c r="D101" s="839"/>
      <c r="E101" s="808"/>
      <c r="F101" s="809"/>
      <c r="G101" s="808"/>
      <c r="H101" s="809"/>
      <c r="I101" s="840"/>
      <c r="J101" s="840"/>
      <c r="K101" s="841"/>
      <c r="L101" s="841"/>
      <c r="M101" s="841"/>
      <c r="N101" s="841"/>
      <c r="O101" s="823"/>
      <c r="P101" s="823"/>
      <c r="Q101" s="823"/>
      <c r="R101" s="823"/>
      <c r="S101" s="823"/>
      <c r="T101" s="837" t="s">
        <v>693</v>
      </c>
      <c r="V101" s="838"/>
      <c r="W101" s="827"/>
      <c r="X101" s="828"/>
      <c r="Y101" s="828"/>
      <c r="Z101" s="828"/>
      <c r="AA101" s="828"/>
      <c r="AB101" s="828"/>
      <c r="AC101" s="829"/>
      <c r="AD101" s="827"/>
      <c r="AE101" s="828"/>
      <c r="AF101" s="828"/>
      <c r="AG101" s="828"/>
      <c r="AH101" s="828"/>
      <c r="AI101" s="828"/>
      <c r="AJ101" s="829"/>
      <c r="AK101" s="827"/>
      <c r="AL101" s="828"/>
      <c r="AM101" s="828"/>
      <c r="AN101" s="828"/>
      <c r="AO101" s="828"/>
      <c r="AP101" s="828"/>
      <c r="AQ101" s="829"/>
      <c r="AR101" s="827"/>
      <c r="AS101" s="828"/>
      <c r="AT101" s="828"/>
      <c r="AU101" s="828"/>
      <c r="AV101" s="828"/>
      <c r="AW101" s="828"/>
      <c r="AX101" s="829"/>
      <c r="AY101" s="827"/>
      <c r="AZ101" s="828"/>
      <c r="BA101" s="830"/>
      <c r="BB101" s="831"/>
      <c r="BC101" s="831"/>
      <c r="BD101" s="832"/>
      <c r="BE101" s="832"/>
      <c r="BF101" s="842"/>
      <c r="BG101" s="842"/>
      <c r="BH101" s="842"/>
      <c r="BI101" s="842"/>
      <c r="BJ101" s="842"/>
    </row>
    <row r="102" customFormat="false" ht="20.25" hidden="false" customHeight="true" outlineLevel="0" collapsed="false">
      <c r="B102" s="779"/>
      <c r="C102" s="839"/>
      <c r="D102" s="839"/>
      <c r="E102" s="843"/>
      <c r="F102" s="844" t="n">
        <f aca="false">C101</f>
        <v>0</v>
      </c>
      <c r="G102" s="843"/>
      <c r="H102" s="844" t="n">
        <f aca="false">I101</f>
        <v>0</v>
      </c>
      <c r="I102" s="840"/>
      <c r="J102" s="840"/>
      <c r="K102" s="841"/>
      <c r="L102" s="841"/>
      <c r="M102" s="841"/>
      <c r="N102" s="841"/>
      <c r="O102" s="823"/>
      <c r="P102" s="823"/>
      <c r="Q102" s="823"/>
      <c r="R102" s="823"/>
      <c r="S102" s="823"/>
      <c r="T102" s="834" t="s">
        <v>694</v>
      </c>
      <c r="U102" s="835"/>
      <c r="V102" s="836"/>
      <c r="W102" s="813" t="str">
        <f aca="false">IF(W101="","",VLOOKUP(W101,標準様式１シフト記号表!$C$6:$L$47,10,FALSE()))</f>
        <v/>
      </c>
      <c r="X102" s="814" t="str">
        <f aca="false">IF(X101="","",VLOOKUP(X101,標準様式１シフト記号表!$C$6:$L$47,10,FALSE()))</f>
        <v/>
      </c>
      <c r="Y102" s="814" t="str">
        <f aca="false">IF(Y101="","",VLOOKUP(Y101,標準様式１シフト記号表!$C$6:$L$47,10,FALSE()))</f>
        <v/>
      </c>
      <c r="Z102" s="814" t="str">
        <f aca="false">IF(Z101="","",VLOOKUP(Z101,標準様式１シフト記号表!$C$6:$L$47,10,FALSE()))</f>
        <v/>
      </c>
      <c r="AA102" s="814" t="str">
        <f aca="false">IF(AA101="","",VLOOKUP(AA101,標準様式１シフト記号表!$C$6:$L$47,10,FALSE()))</f>
        <v/>
      </c>
      <c r="AB102" s="814" t="str">
        <f aca="false">IF(AB101="","",VLOOKUP(AB101,標準様式１シフト記号表!$C$6:$L$47,10,FALSE()))</f>
        <v/>
      </c>
      <c r="AC102" s="815" t="str">
        <f aca="false">IF(AC101="","",VLOOKUP(AC101,標準様式１シフト記号表!$C$6:$L$47,10,FALSE()))</f>
        <v/>
      </c>
      <c r="AD102" s="813" t="str">
        <f aca="false">IF(AD101="","",VLOOKUP(AD101,標準様式１シフト記号表!$C$6:$L$47,10,FALSE()))</f>
        <v/>
      </c>
      <c r="AE102" s="814" t="str">
        <f aca="false">IF(AE101="","",VLOOKUP(AE101,標準様式１シフト記号表!$C$6:$L$47,10,FALSE()))</f>
        <v/>
      </c>
      <c r="AF102" s="814" t="str">
        <f aca="false">IF(AF101="","",VLOOKUP(AF101,標準様式１シフト記号表!$C$6:$L$47,10,FALSE()))</f>
        <v/>
      </c>
      <c r="AG102" s="814" t="str">
        <f aca="false">IF(AG101="","",VLOOKUP(AG101,標準様式１シフト記号表!$C$6:$L$47,10,FALSE()))</f>
        <v/>
      </c>
      <c r="AH102" s="814" t="str">
        <f aca="false">IF(AH101="","",VLOOKUP(AH101,標準様式１シフト記号表!$C$6:$L$47,10,FALSE()))</f>
        <v/>
      </c>
      <c r="AI102" s="814" t="str">
        <f aca="false">IF(AI101="","",VLOOKUP(AI101,標準様式１シフト記号表!$C$6:$L$47,10,FALSE()))</f>
        <v/>
      </c>
      <c r="AJ102" s="815" t="str">
        <f aca="false">IF(AJ101="","",VLOOKUP(AJ101,標準様式１シフト記号表!$C$6:$L$47,10,FALSE()))</f>
        <v/>
      </c>
      <c r="AK102" s="813" t="str">
        <f aca="false">IF(AK101="","",VLOOKUP(AK101,標準様式１シフト記号表!$C$6:$L$47,10,FALSE()))</f>
        <v/>
      </c>
      <c r="AL102" s="814" t="str">
        <f aca="false">IF(AL101="","",VLOOKUP(AL101,標準様式１シフト記号表!$C$6:$L$47,10,FALSE()))</f>
        <v/>
      </c>
      <c r="AM102" s="814" t="str">
        <f aca="false">IF(AM101="","",VLOOKUP(AM101,標準様式１シフト記号表!$C$6:$L$47,10,FALSE()))</f>
        <v/>
      </c>
      <c r="AN102" s="814" t="str">
        <f aca="false">IF(AN101="","",VLOOKUP(AN101,標準様式１シフト記号表!$C$6:$L$47,10,FALSE()))</f>
        <v/>
      </c>
      <c r="AO102" s="814" t="str">
        <f aca="false">IF(AO101="","",VLOOKUP(AO101,標準様式１シフト記号表!$C$6:$L$47,10,FALSE()))</f>
        <v/>
      </c>
      <c r="AP102" s="814" t="str">
        <f aca="false">IF(AP101="","",VLOOKUP(AP101,標準様式１シフト記号表!$C$6:$L$47,10,FALSE()))</f>
        <v/>
      </c>
      <c r="AQ102" s="815" t="str">
        <f aca="false">IF(AQ101="","",VLOOKUP(AQ101,標準様式１シフト記号表!$C$6:$L$47,10,FALSE()))</f>
        <v/>
      </c>
      <c r="AR102" s="813" t="str">
        <f aca="false">IF(AR101="","",VLOOKUP(AR101,標準様式１シフト記号表!$C$6:$L$47,10,FALSE()))</f>
        <v/>
      </c>
      <c r="AS102" s="814" t="str">
        <f aca="false">IF(AS101="","",VLOOKUP(AS101,標準様式１シフト記号表!$C$6:$L$47,10,FALSE()))</f>
        <v/>
      </c>
      <c r="AT102" s="814" t="str">
        <f aca="false">IF(AT101="","",VLOOKUP(AT101,標準様式１シフト記号表!$C$6:$L$47,10,FALSE()))</f>
        <v/>
      </c>
      <c r="AU102" s="814" t="str">
        <f aca="false">IF(AU101="","",VLOOKUP(AU101,標準様式１シフト記号表!$C$6:$L$47,10,FALSE()))</f>
        <v/>
      </c>
      <c r="AV102" s="814" t="str">
        <f aca="false">IF(AV101="","",VLOOKUP(AV101,標準様式１シフト記号表!$C$6:$L$47,10,FALSE()))</f>
        <v/>
      </c>
      <c r="AW102" s="814" t="str">
        <f aca="false">IF(AW101="","",VLOOKUP(AW101,標準様式１シフト記号表!$C$6:$L$47,10,FALSE()))</f>
        <v/>
      </c>
      <c r="AX102" s="815" t="str">
        <f aca="false">IF(AX101="","",VLOOKUP(AX101,標準様式１シフト記号表!$C$6:$L$47,10,FALSE()))</f>
        <v/>
      </c>
      <c r="AY102" s="813" t="str">
        <f aca="false">IF(AY101="","",VLOOKUP(AY101,標準様式１シフト記号表!$C$6:$L$47,10,FALSE()))</f>
        <v/>
      </c>
      <c r="AZ102" s="814" t="str">
        <f aca="false">IF(AZ101="","",VLOOKUP(AZ101,標準様式１シフト記号表!$C$6:$L$47,10,FALSE()))</f>
        <v/>
      </c>
      <c r="BA102" s="814" t="str">
        <f aca="false">IF(BA101="","",VLOOKUP(BA101,標準様式１シフト記号表!$C$6:$L$47,10,FALSE()))</f>
        <v/>
      </c>
      <c r="BB102" s="845" t="n">
        <f aca="false">IF($BE$3="４週",SUM(W102:AX102),IF($BE$3="暦月",SUM(W102:BA102),""))</f>
        <v>0</v>
      </c>
      <c r="BC102" s="845"/>
      <c r="BD102" s="846" t="n">
        <f aca="false">IF($BE$3="４週",BB102/4,IF($BE$3="暦月",(BB102/($BE$8/7)),""))</f>
        <v>0</v>
      </c>
      <c r="BE102" s="846"/>
      <c r="BF102" s="842"/>
      <c r="BG102" s="842"/>
      <c r="BH102" s="842"/>
      <c r="BI102" s="842"/>
      <c r="BJ102" s="842"/>
    </row>
    <row r="103" customFormat="false" ht="20.25" hidden="false" customHeight="true" outlineLevel="0" collapsed="false">
      <c r="B103" s="779" t="n">
        <f aca="false">B101+1</f>
        <v>45</v>
      </c>
      <c r="C103" s="839"/>
      <c r="D103" s="839"/>
      <c r="E103" s="808"/>
      <c r="F103" s="809"/>
      <c r="G103" s="808"/>
      <c r="H103" s="809"/>
      <c r="I103" s="840"/>
      <c r="J103" s="840"/>
      <c r="K103" s="841"/>
      <c r="L103" s="841"/>
      <c r="M103" s="841"/>
      <c r="N103" s="841"/>
      <c r="O103" s="823"/>
      <c r="P103" s="823"/>
      <c r="Q103" s="823"/>
      <c r="R103" s="823"/>
      <c r="S103" s="823"/>
      <c r="T103" s="837" t="s">
        <v>693</v>
      </c>
      <c r="V103" s="838"/>
      <c r="W103" s="827"/>
      <c r="X103" s="828"/>
      <c r="Y103" s="828"/>
      <c r="Z103" s="828"/>
      <c r="AA103" s="828"/>
      <c r="AB103" s="828"/>
      <c r="AC103" s="829"/>
      <c r="AD103" s="827"/>
      <c r="AE103" s="828"/>
      <c r="AF103" s="828"/>
      <c r="AG103" s="828"/>
      <c r="AH103" s="828"/>
      <c r="AI103" s="828"/>
      <c r="AJ103" s="829"/>
      <c r="AK103" s="827"/>
      <c r="AL103" s="828"/>
      <c r="AM103" s="828"/>
      <c r="AN103" s="828"/>
      <c r="AO103" s="828"/>
      <c r="AP103" s="828"/>
      <c r="AQ103" s="829"/>
      <c r="AR103" s="827"/>
      <c r="AS103" s="828"/>
      <c r="AT103" s="828"/>
      <c r="AU103" s="828"/>
      <c r="AV103" s="828"/>
      <c r="AW103" s="828"/>
      <c r="AX103" s="829"/>
      <c r="AY103" s="827"/>
      <c r="AZ103" s="828"/>
      <c r="BA103" s="830"/>
      <c r="BB103" s="831"/>
      <c r="BC103" s="831"/>
      <c r="BD103" s="832"/>
      <c r="BE103" s="832"/>
      <c r="BF103" s="842"/>
      <c r="BG103" s="842"/>
      <c r="BH103" s="842"/>
      <c r="BI103" s="842"/>
      <c r="BJ103" s="842"/>
    </row>
    <row r="104" customFormat="false" ht="20.25" hidden="false" customHeight="true" outlineLevel="0" collapsed="false">
      <c r="B104" s="779"/>
      <c r="C104" s="839"/>
      <c r="D104" s="839"/>
      <c r="E104" s="843"/>
      <c r="F104" s="844" t="n">
        <f aca="false">C103</f>
        <v>0</v>
      </c>
      <c r="G104" s="843"/>
      <c r="H104" s="844" t="n">
        <f aca="false">I103</f>
        <v>0</v>
      </c>
      <c r="I104" s="840"/>
      <c r="J104" s="840"/>
      <c r="K104" s="841"/>
      <c r="L104" s="841"/>
      <c r="M104" s="841"/>
      <c r="N104" s="841"/>
      <c r="O104" s="823"/>
      <c r="P104" s="823"/>
      <c r="Q104" s="823"/>
      <c r="R104" s="823"/>
      <c r="S104" s="823"/>
      <c r="T104" s="834" t="s">
        <v>694</v>
      </c>
      <c r="U104" s="835"/>
      <c r="V104" s="836"/>
      <c r="W104" s="813" t="str">
        <f aca="false">IF(W103="","",VLOOKUP(W103,標準様式１シフト記号表!$C$6:$L$47,10,FALSE()))</f>
        <v/>
      </c>
      <c r="X104" s="814" t="str">
        <f aca="false">IF(X103="","",VLOOKUP(X103,標準様式１シフト記号表!$C$6:$L$47,10,FALSE()))</f>
        <v/>
      </c>
      <c r="Y104" s="814" t="str">
        <f aca="false">IF(Y103="","",VLOOKUP(Y103,標準様式１シフト記号表!$C$6:$L$47,10,FALSE()))</f>
        <v/>
      </c>
      <c r="Z104" s="814" t="str">
        <f aca="false">IF(Z103="","",VLOOKUP(Z103,標準様式１シフト記号表!$C$6:$L$47,10,FALSE()))</f>
        <v/>
      </c>
      <c r="AA104" s="814" t="str">
        <f aca="false">IF(AA103="","",VLOOKUP(AA103,標準様式１シフト記号表!$C$6:$L$47,10,FALSE()))</f>
        <v/>
      </c>
      <c r="AB104" s="814" t="str">
        <f aca="false">IF(AB103="","",VLOOKUP(AB103,標準様式１シフト記号表!$C$6:$L$47,10,FALSE()))</f>
        <v/>
      </c>
      <c r="AC104" s="815" t="str">
        <f aca="false">IF(AC103="","",VLOOKUP(AC103,標準様式１シフト記号表!$C$6:$L$47,10,FALSE()))</f>
        <v/>
      </c>
      <c r="AD104" s="813" t="str">
        <f aca="false">IF(AD103="","",VLOOKUP(AD103,標準様式１シフト記号表!$C$6:$L$47,10,FALSE()))</f>
        <v/>
      </c>
      <c r="AE104" s="814" t="str">
        <f aca="false">IF(AE103="","",VLOOKUP(AE103,標準様式１シフト記号表!$C$6:$L$47,10,FALSE()))</f>
        <v/>
      </c>
      <c r="AF104" s="814" t="str">
        <f aca="false">IF(AF103="","",VLOOKUP(AF103,標準様式１シフト記号表!$C$6:$L$47,10,FALSE()))</f>
        <v/>
      </c>
      <c r="AG104" s="814" t="str">
        <f aca="false">IF(AG103="","",VLOOKUP(AG103,標準様式１シフト記号表!$C$6:$L$47,10,FALSE()))</f>
        <v/>
      </c>
      <c r="AH104" s="814" t="str">
        <f aca="false">IF(AH103="","",VLOOKUP(AH103,標準様式１シフト記号表!$C$6:$L$47,10,FALSE()))</f>
        <v/>
      </c>
      <c r="AI104" s="814" t="str">
        <f aca="false">IF(AI103="","",VLOOKUP(AI103,標準様式１シフト記号表!$C$6:$L$47,10,FALSE()))</f>
        <v/>
      </c>
      <c r="AJ104" s="815" t="str">
        <f aca="false">IF(AJ103="","",VLOOKUP(AJ103,標準様式１シフト記号表!$C$6:$L$47,10,FALSE()))</f>
        <v/>
      </c>
      <c r="AK104" s="813" t="str">
        <f aca="false">IF(AK103="","",VLOOKUP(AK103,標準様式１シフト記号表!$C$6:$L$47,10,FALSE()))</f>
        <v/>
      </c>
      <c r="AL104" s="814" t="str">
        <f aca="false">IF(AL103="","",VLOOKUP(AL103,標準様式１シフト記号表!$C$6:$L$47,10,FALSE()))</f>
        <v/>
      </c>
      <c r="AM104" s="814" t="str">
        <f aca="false">IF(AM103="","",VLOOKUP(AM103,標準様式１シフト記号表!$C$6:$L$47,10,FALSE()))</f>
        <v/>
      </c>
      <c r="AN104" s="814" t="str">
        <f aca="false">IF(AN103="","",VLOOKUP(AN103,標準様式１シフト記号表!$C$6:$L$47,10,FALSE()))</f>
        <v/>
      </c>
      <c r="AO104" s="814" t="str">
        <f aca="false">IF(AO103="","",VLOOKUP(AO103,標準様式１シフト記号表!$C$6:$L$47,10,FALSE()))</f>
        <v/>
      </c>
      <c r="AP104" s="814" t="str">
        <f aca="false">IF(AP103="","",VLOOKUP(AP103,標準様式１シフト記号表!$C$6:$L$47,10,FALSE()))</f>
        <v/>
      </c>
      <c r="AQ104" s="815" t="str">
        <f aca="false">IF(AQ103="","",VLOOKUP(AQ103,標準様式１シフト記号表!$C$6:$L$47,10,FALSE()))</f>
        <v/>
      </c>
      <c r="AR104" s="813" t="str">
        <f aca="false">IF(AR103="","",VLOOKUP(AR103,標準様式１シフト記号表!$C$6:$L$47,10,FALSE()))</f>
        <v/>
      </c>
      <c r="AS104" s="814" t="str">
        <f aca="false">IF(AS103="","",VLOOKUP(AS103,標準様式１シフト記号表!$C$6:$L$47,10,FALSE()))</f>
        <v/>
      </c>
      <c r="AT104" s="814" t="str">
        <f aca="false">IF(AT103="","",VLOOKUP(AT103,標準様式１シフト記号表!$C$6:$L$47,10,FALSE()))</f>
        <v/>
      </c>
      <c r="AU104" s="814" t="str">
        <f aca="false">IF(AU103="","",VLOOKUP(AU103,標準様式１シフト記号表!$C$6:$L$47,10,FALSE()))</f>
        <v/>
      </c>
      <c r="AV104" s="814" t="str">
        <f aca="false">IF(AV103="","",VLOOKUP(AV103,標準様式１シフト記号表!$C$6:$L$47,10,FALSE()))</f>
        <v/>
      </c>
      <c r="AW104" s="814" t="str">
        <f aca="false">IF(AW103="","",VLOOKUP(AW103,標準様式１シフト記号表!$C$6:$L$47,10,FALSE()))</f>
        <v/>
      </c>
      <c r="AX104" s="815" t="str">
        <f aca="false">IF(AX103="","",VLOOKUP(AX103,標準様式１シフト記号表!$C$6:$L$47,10,FALSE()))</f>
        <v/>
      </c>
      <c r="AY104" s="813" t="str">
        <f aca="false">IF(AY103="","",VLOOKUP(AY103,標準様式１シフト記号表!$C$6:$L$47,10,FALSE()))</f>
        <v/>
      </c>
      <c r="AZ104" s="814" t="str">
        <f aca="false">IF(AZ103="","",VLOOKUP(AZ103,標準様式１シフト記号表!$C$6:$L$47,10,FALSE()))</f>
        <v/>
      </c>
      <c r="BA104" s="814" t="str">
        <f aca="false">IF(BA103="","",VLOOKUP(BA103,標準様式１シフト記号表!$C$6:$L$47,10,FALSE()))</f>
        <v/>
      </c>
      <c r="BB104" s="845" t="n">
        <f aca="false">IF($BE$3="４週",SUM(W104:AX104),IF($BE$3="暦月",SUM(W104:BA104),""))</f>
        <v>0</v>
      </c>
      <c r="BC104" s="845"/>
      <c r="BD104" s="846" t="n">
        <f aca="false">IF($BE$3="４週",BB104/4,IF($BE$3="暦月",(BB104/($BE$8/7)),""))</f>
        <v>0</v>
      </c>
      <c r="BE104" s="846"/>
      <c r="BF104" s="842"/>
      <c r="BG104" s="842"/>
      <c r="BH104" s="842"/>
      <c r="BI104" s="842"/>
      <c r="BJ104" s="842"/>
    </row>
    <row r="105" customFormat="false" ht="20.25" hidden="false" customHeight="true" outlineLevel="0" collapsed="false">
      <c r="B105" s="779" t="n">
        <f aca="false">B103+1</f>
        <v>46</v>
      </c>
      <c r="C105" s="839"/>
      <c r="D105" s="839"/>
      <c r="E105" s="808"/>
      <c r="F105" s="809"/>
      <c r="G105" s="808"/>
      <c r="H105" s="809"/>
      <c r="I105" s="840"/>
      <c r="J105" s="840"/>
      <c r="K105" s="841"/>
      <c r="L105" s="841"/>
      <c r="M105" s="841"/>
      <c r="N105" s="841"/>
      <c r="O105" s="823"/>
      <c r="P105" s="823"/>
      <c r="Q105" s="823"/>
      <c r="R105" s="823"/>
      <c r="S105" s="823"/>
      <c r="T105" s="837" t="s">
        <v>693</v>
      </c>
      <c r="V105" s="838"/>
      <c r="W105" s="827"/>
      <c r="X105" s="828"/>
      <c r="Y105" s="828"/>
      <c r="Z105" s="828"/>
      <c r="AA105" s="828"/>
      <c r="AB105" s="828"/>
      <c r="AC105" s="829"/>
      <c r="AD105" s="827"/>
      <c r="AE105" s="828"/>
      <c r="AF105" s="828"/>
      <c r="AG105" s="828"/>
      <c r="AH105" s="828"/>
      <c r="AI105" s="828"/>
      <c r="AJ105" s="829"/>
      <c r="AK105" s="827"/>
      <c r="AL105" s="828"/>
      <c r="AM105" s="828"/>
      <c r="AN105" s="828"/>
      <c r="AO105" s="828"/>
      <c r="AP105" s="828"/>
      <c r="AQ105" s="829"/>
      <c r="AR105" s="827"/>
      <c r="AS105" s="828"/>
      <c r="AT105" s="828"/>
      <c r="AU105" s="828"/>
      <c r="AV105" s="828"/>
      <c r="AW105" s="828"/>
      <c r="AX105" s="829"/>
      <c r="AY105" s="827"/>
      <c r="AZ105" s="828"/>
      <c r="BA105" s="830"/>
      <c r="BB105" s="831"/>
      <c r="BC105" s="831"/>
      <c r="BD105" s="832"/>
      <c r="BE105" s="832"/>
      <c r="BF105" s="842"/>
      <c r="BG105" s="842"/>
      <c r="BH105" s="842"/>
      <c r="BI105" s="842"/>
      <c r="BJ105" s="842"/>
    </row>
    <row r="106" customFormat="false" ht="20.25" hidden="false" customHeight="true" outlineLevel="0" collapsed="false">
      <c r="B106" s="779"/>
      <c r="C106" s="839"/>
      <c r="D106" s="839"/>
      <c r="E106" s="843"/>
      <c r="F106" s="844" t="n">
        <f aca="false">C105</f>
        <v>0</v>
      </c>
      <c r="G106" s="843"/>
      <c r="H106" s="844" t="n">
        <f aca="false">I105</f>
        <v>0</v>
      </c>
      <c r="I106" s="840"/>
      <c r="J106" s="840"/>
      <c r="K106" s="841"/>
      <c r="L106" s="841"/>
      <c r="M106" s="841"/>
      <c r="N106" s="841"/>
      <c r="O106" s="823"/>
      <c r="P106" s="823"/>
      <c r="Q106" s="823"/>
      <c r="R106" s="823"/>
      <c r="S106" s="823"/>
      <c r="T106" s="834" t="s">
        <v>694</v>
      </c>
      <c r="U106" s="835"/>
      <c r="V106" s="836"/>
      <c r="W106" s="813" t="str">
        <f aca="false">IF(W105="","",VLOOKUP(W105,標準様式１シフト記号表!$C$6:$L$47,10,FALSE()))</f>
        <v/>
      </c>
      <c r="X106" s="814" t="str">
        <f aca="false">IF(X105="","",VLOOKUP(X105,標準様式１シフト記号表!$C$6:$L$47,10,FALSE()))</f>
        <v/>
      </c>
      <c r="Y106" s="814" t="str">
        <f aca="false">IF(Y105="","",VLOOKUP(Y105,標準様式１シフト記号表!$C$6:$L$47,10,FALSE()))</f>
        <v/>
      </c>
      <c r="Z106" s="814" t="str">
        <f aca="false">IF(Z105="","",VLOOKUP(Z105,標準様式１シフト記号表!$C$6:$L$47,10,FALSE()))</f>
        <v/>
      </c>
      <c r="AA106" s="814" t="str">
        <f aca="false">IF(AA105="","",VLOOKUP(AA105,標準様式１シフト記号表!$C$6:$L$47,10,FALSE()))</f>
        <v/>
      </c>
      <c r="AB106" s="814" t="str">
        <f aca="false">IF(AB105="","",VLOOKUP(AB105,標準様式１シフト記号表!$C$6:$L$47,10,FALSE()))</f>
        <v/>
      </c>
      <c r="AC106" s="815" t="str">
        <f aca="false">IF(AC105="","",VLOOKUP(AC105,標準様式１シフト記号表!$C$6:$L$47,10,FALSE()))</f>
        <v/>
      </c>
      <c r="AD106" s="813" t="str">
        <f aca="false">IF(AD105="","",VLOOKUP(AD105,標準様式１シフト記号表!$C$6:$L$47,10,FALSE()))</f>
        <v/>
      </c>
      <c r="AE106" s="814" t="str">
        <f aca="false">IF(AE105="","",VLOOKUP(AE105,標準様式１シフト記号表!$C$6:$L$47,10,FALSE()))</f>
        <v/>
      </c>
      <c r="AF106" s="814" t="str">
        <f aca="false">IF(AF105="","",VLOOKUP(AF105,標準様式１シフト記号表!$C$6:$L$47,10,FALSE()))</f>
        <v/>
      </c>
      <c r="AG106" s="814" t="str">
        <f aca="false">IF(AG105="","",VLOOKUP(AG105,標準様式１シフト記号表!$C$6:$L$47,10,FALSE()))</f>
        <v/>
      </c>
      <c r="AH106" s="814" t="str">
        <f aca="false">IF(AH105="","",VLOOKUP(AH105,標準様式１シフト記号表!$C$6:$L$47,10,FALSE()))</f>
        <v/>
      </c>
      <c r="AI106" s="814" t="str">
        <f aca="false">IF(AI105="","",VLOOKUP(AI105,標準様式１シフト記号表!$C$6:$L$47,10,FALSE()))</f>
        <v/>
      </c>
      <c r="AJ106" s="815" t="str">
        <f aca="false">IF(AJ105="","",VLOOKUP(AJ105,標準様式１シフト記号表!$C$6:$L$47,10,FALSE()))</f>
        <v/>
      </c>
      <c r="AK106" s="813" t="str">
        <f aca="false">IF(AK105="","",VLOOKUP(AK105,標準様式１シフト記号表!$C$6:$L$47,10,FALSE()))</f>
        <v/>
      </c>
      <c r="AL106" s="814" t="str">
        <f aca="false">IF(AL105="","",VLOOKUP(AL105,標準様式１シフト記号表!$C$6:$L$47,10,FALSE()))</f>
        <v/>
      </c>
      <c r="AM106" s="814" t="str">
        <f aca="false">IF(AM105="","",VLOOKUP(AM105,標準様式１シフト記号表!$C$6:$L$47,10,FALSE()))</f>
        <v/>
      </c>
      <c r="AN106" s="814" t="str">
        <f aca="false">IF(AN105="","",VLOOKUP(AN105,標準様式１シフト記号表!$C$6:$L$47,10,FALSE()))</f>
        <v/>
      </c>
      <c r="AO106" s="814" t="str">
        <f aca="false">IF(AO105="","",VLOOKUP(AO105,標準様式１シフト記号表!$C$6:$L$47,10,FALSE()))</f>
        <v/>
      </c>
      <c r="AP106" s="814" t="str">
        <f aca="false">IF(AP105="","",VLOOKUP(AP105,標準様式１シフト記号表!$C$6:$L$47,10,FALSE()))</f>
        <v/>
      </c>
      <c r="AQ106" s="815" t="str">
        <f aca="false">IF(AQ105="","",VLOOKUP(AQ105,標準様式１シフト記号表!$C$6:$L$47,10,FALSE()))</f>
        <v/>
      </c>
      <c r="AR106" s="813" t="str">
        <f aca="false">IF(AR105="","",VLOOKUP(AR105,標準様式１シフト記号表!$C$6:$L$47,10,FALSE()))</f>
        <v/>
      </c>
      <c r="AS106" s="814" t="str">
        <f aca="false">IF(AS105="","",VLOOKUP(AS105,標準様式１シフト記号表!$C$6:$L$47,10,FALSE()))</f>
        <v/>
      </c>
      <c r="AT106" s="814" t="str">
        <f aca="false">IF(AT105="","",VLOOKUP(AT105,標準様式１シフト記号表!$C$6:$L$47,10,FALSE()))</f>
        <v/>
      </c>
      <c r="AU106" s="814" t="str">
        <f aca="false">IF(AU105="","",VLOOKUP(AU105,標準様式１シフト記号表!$C$6:$L$47,10,FALSE()))</f>
        <v/>
      </c>
      <c r="AV106" s="814" t="str">
        <f aca="false">IF(AV105="","",VLOOKUP(AV105,標準様式１シフト記号表!$C$6:$L$47,10,FALSE()))</f>
        <v/>
      </c>
      <c r="AW106" s="814" t="str">
        <f aca="false">IF(AW105="","",VLOOKUP(AW105,標準様式１シフト記号表!$C$6:$L$47,10,FALSE()))</f>
        <v/>
      </c>
      <c r="AX106" s="815" t="str">
        <f aca="false">IF(AX105="","",VLOOKUP(AX105,標準様式１シフト記号表!$C$6:$L$47,10,FALSE()))</f>
        <v/>
      </c>
      <c r="AY106" s="813" t="str">
        <f aca="false">IF(AY105="","",VLOOKUP(AY105,標準様式１シフト記号表!$C$6:$L$47,10,FALSE()))</f>
        <v/>
      </c>
      <c r="AZ106" s="814" t="str">
        <f aca="false">IF(AZ105="","",VLOOKUP(AZ105,標準様式１シフト記号表!$C$6:$L$47,10,FALSE()))</f>
        <v/>
      </c>
      <c r="BA106" s="814" t="str">
        <f aca="false">IF(BA105="","",VLOOKUP(BA105,標準様式１シフト記号表!$C$6:$L$47,10,FALSE()))</f>
        <v/>
      </c>
      <c r="BB106" s="845" t="n">
        <f aca="false">IF($BE$3="４週",SUM(W106:AX106),IF($BE$3="暦月",SUM(W106:BA106),""))</f>
        <v>0</v>
      </c>
      <c r="BC106" s="845"/>
      <c r="BD106" s="846" t="n">
        <f aca="false">IF($BE$3="４週",BB106/4,IF($BE$3="暦月",(BB106/($BE$8/7)),""))</f>
        <v>0</v>
      </c>
      <c r="BE106" s="846"/>
      <c r="BF106" s="842"/>
      <c r="BG106" s="842"/>
      <c r="BH106" s="842"/>
      <c r="BI106" s="842"/>
      <c r="BJ106" s="842"/>
    </row>
    <row r="107" customFormat="false" ht="20.25" hidden="false" customHeight="true" outlineLevel="0" collapsed="false">
      <c r="B107" s="779" t="n">
        <f aca="false">B105+1</f>
        <v>47</v>
      </c>
      <c r="C107" s="839"/>
      <c r="D107" s="839"/>
      <c r="E107" s="808"/>
      <c r="F107" s="809"/>
      <c r="G107" s="808"/>
      <c r="H107" s="809"/>
      <c r="I107" s="840"/>
      <c r="J107" s="840"/>
      <c r="K107" s="841"/>
      <c r="L107" s="841"/>
      <c r="M107" s="841"/>
      <c r="N107" s="841"/>
      <c r="O107" s="823"/>
      <c r="P107" s="823"/>
      <c r="Q107" s="823"/>
      <c r="R107" s="823"/>
      <c r="S107" s="823"/>
      <c r="T107" s="837" t="s">
        <v>693</v>
      </c>
      <c r="V107" s="838"/>
      <c r="W107" s="827"/>
      <c r="X107" s="828"/>
      <c r="Y107" s="828"/>
      <c r="Z107" s="828"/>
      <c r="AA107" s="828"/>
      <c r="AB107" s="828"/>
      <c r="AC107" s="829"/>
      <c r="AD107" s="827"/>
      <c r="AE107" s="828"/>
      <c r="AF107" s="828"/>
      <c r="AG107" s="828"/>
      <c r="AH107" s="828"/>
      <c r="AI107" s="828"/>
      <c r="AJ107" s="829"/>
      <c r="AK107" s="827"/>
      <c r="AL107" s="828"/>
      <c r="AM107" s="828"/>
      <c r="AN107" s="828"/>
      <c r="AO107" s="828"/>
      <c r="AP107" s="828"/>
      <c r="AQ107" s="829"/>
      <c r="AR107" s="827"/>
      <c r="AS107" s="828"/>
      <c r="AT107" s="828"/>
      <c r="AU107" s="828"/>
      <c r="AV107" s="828"/>
      <c r="AW107" s="828"/>
      <c r="AX107" s="829"/>
      <c r="AY107" s="827"/>
      <c r="AZ107" s="828"/>
      <c r="BA107" s="830"/>
      <c r="BB107" s="831"/>
      <c r="BC107" s="831"/>
      <c r="BD107" s="832"/>
      <c r="BE107" s="832"/>
      <c r="BF107" s="842"/>
      <c r="BG107" s="842"/>
      <c r="BH107" s="842"/>
      <c r="BI107" s="842"/>
      <c r="BJ107" s="842"/>
    </row>
    <row r="108" customFormat="false" ht="20.25" hidden="false" customHeight="true" outlineLevel="0" collapsed="false">
      <c r="B108" s="779"/>
      <c r="C108" s="839"/>
      <c r="D108" s="839"/>
      <c r="E108" s="843"/>
      <c r="F108" s="844" t="n">
        <f aca="false">C107</f>
        <v>0</v>
      </c>
      <c r="G108" s="843"/>
      <c r="H108" s="844" t="n">
        <f aca="false">I107</f>
        <v>0</v>
      </c>
      <c r="I108" s="840"/>
      <c r="J108" s="840"/>
      <c r="K108" s="841"/>
      <c r="L108" s="841"/>
      <c r="M108" s="841"/>
      <c r="N108" s="841"/>
      <c r="O108" s="823"/>
      <c r="P108" s="823"/>
      <c r="Q108" s="823"/>
      <c r="R108" s="823"/>
      <c r="S108" s="823"/>
      <c r="T108" s="834" t="s">
        <v>694</v>
      </c>
      <c r="U108" s="835"/>
      <c r="V108" s="836"/>
      <c r="W108" s="813" t="str">
        <f aca="false">IF(W107="","",VLOOKUP(W107,標準様式１シフト記号表!$C$6:$L$47,10,FALSE()))</f>
        <v/>
      </c>
      <c r="X108" s="814" t="str">
        <f aca="false">IF(X107="","",VLOOKUP(X107,標準様式１シフト記号表!$C$6:$L$47,10,FALSE()))</f>
        <v/>
      </c>
      <c r="Y108" s="814" t="str">
        <f aca="false">IF(Y107="","",VLOOKUP(Y107,標準様式１シフト記号表!$C$6:$L$47,10,FALSE()))</f>
        <v/>
      </c>
      <c r="Z108" s="814" t="str">
        <f aca="false">IF(Z107="","",VLOOKUP(Z107,標準様式１シフト記号表!$C$6:$L$47,10,FALSE()))</f>
        <v/>
      </c>
      <c r="AA108" s="814" t="str">
        <f aca="false">IF(AA107="","",VLOOKUP(AA107,標準様式１シフト記号表!$C$6:$L$47,10,FALSE()))</f>
        <v/>
      </c>
      <c r="AB108" s="814" t="str">
        <f aca="false">IF(AB107="","",VLOOKUP(AB107,標準様式１シフト記号表!$C$6:$L$47,10,FALSE()))</f>
        <v/>
      </c>
      <c r="AC108" s="815" t="str">
        <f aca="false">IF(AC107="","",VLOOKUP(AC107,標準様式１シフト記号表!$C$6:$L$47,10,FALSE()))</f>
        <v/>
      </c>
      <c r="AD108" s="813" t="str">
        <f aca="false">IF(AD107="","",VLOOKUP(AD107,標準様式１シフト記号表!$C$6:$L$47,10,FALSE()))</f>
        <v/>
      </c>
      <c r="AE108" s="814" t="str">
        <f aca="false">IF(AE107="","",VLOOKUP(AE107,標準様式１シフト記号表!$C$6:$L$47,10,FALSE()))</f>
        <v/>
      </c>
      <c r="AF108" s="814" t="str">
        <f aca="false">IF(AF107="","",VLOOKUP(AF107,標準様式１シフト記号表!$C$6:$L$47,10,FALSE()))</f>
        <v/>
      </c>
      <c r="AG108" s="814" t="str">
        <f aca="false">IF(AG107="","",VLOOKUP(AG107,標準様式１シフト記号表!$C$6:$L$47,10,FALSE()))</f>
        <v/>
      </c>
      <c r="AH108" s="814" t="str">
        <f aca="false">IF(AH107="","",VLOOKUP(AH107,標準様式１シフト記号表!$C$6:$L$47,10,FALSE()))</f>
        <v/>
      </c>
      <c r="AI108" s="814" t="str">
        <f aca="false">IF(AI107="","",VLOOKUP(AI107,標準様式１シフト記号表!$C$6:$L$47,10,FALSE()))</f>
        <v/>
      </c>
      <c r="AJ108" s="815" t="str">
        <f aca="false">IF(AJ107="","",VLOOKUP(AJ107,標準様式１シフト記号表!$C$6:$L$47,10,FALSE()))</f>
        <v/>
      </c>
      <c r="AK108" s="813" t="str">
        <f aca="false">IF(AK107="","",VLOOKUP(AK107,標準様式１シフト記号表!$C$6:$L$47,10,FALSE()))</f>
        <v/>
      </c>
      <c r="AL108" s="814" t="str">
        <f aca="false">IF(AL107="","",VLOOKUP(AL107,標準様式１シフト記号表!$C$6:$L$47,10,FALSE()))</f>
        <v/>
      </c>
      <c r="AM108" s="814" t="str">
        <f aca="false">IF(AM107="","",VLOOKUP(AM107,標準様式１シフト記号表!$C$6:$L$47,10,FALSE()))</f>
        <v/>
      </c>
      <c r="AN108" s="814" t="str">
        <f aca="false">IF(AN107="","",VLOOKUP(AN107,標準様式１シフト記号表!$C$6:$L$47,10,FALSE()))</f>
        <v/>
      </c>
      <c r="AO108" s="814" t="str">
        <f aca="false">IF(AO107="","",VLOOKUP(AO107,標準様式１シフト記号表!$C$6:$L$47,10,FALSE()))</f>
        <v/>
      </c>
      <c r="AP108" s="814" t="str">
        <f aca="false">IF(AP107="","",VLOOKUP(AP107,標準様式１シフト記号表!$C$6:$L$47,10,FALSE()))</f>
        <v/>
      </c>
      <c r="AQ108" s="815" t="str">
        <f aca="false">IF(AQ107="","",VLOOKUP(AQ107,標準様式１シフト記号表!$C$6:$L$47,10,FALSE()))</f>
        <v/>
      </c>
      <c r="AR108" s="813" t="str">
        <f aca="false">IF(AR107="","",VLOOKUP(AR107,標準様式１シフト記号表!$C$6:$L$47,10,FALSE()))</f>
        <v/>
      </c>
      <c r="AS108" s="814" t="str">
        <f aca="false">IF(AS107="","",VLOOKUP(AS107,標準様式１シフト記号表!$C$6:$L$47,10,FALSE()))</f>
        <v/>
      </c>
      <c r="AT108" s="814" t="str">
        <f aca="false">IF(AT107="","",VLOOKUP(AT107,標準様式１シフト記号表!$C$6:$L$47,10,FALSE()))</f>
        <v/>
      </c>
      <c r="AU108" s="814" t="str">
        <f aca="false">IF(AU107="","",VLOOKUP(AU107,標準様式１シフト記号表!$C$6:$L$47,10,FALSE()))</f>
        <v/>
      </c>
      <c r="AV108" s="814" t="str">
        <f aca="false">IF(AV107="","",VLOOKUP(AV107,標準様式１シフト記号表!$C$6:$L$47,10,FALSE()))</f>
        <v/>
      </c>
      <c r="AW108" s="814" t="str">
        <f aca="false">IF(AW107="","",VLOOKUP(AW107,標準様式１シフト記号表!$C$6:$L$47,10,FALSE()))</f>
        <v/>
      </c>
      <c r="AX108" s="815" t="str">
        <f aca="false">IF(AX107="","",VLOOKUP(AX107,標準様式１シフト記号表!$C$6:$L$47,10,FALSE()))</f>
        <v/>
      </c>
      <c r="AY108" s="813" t="str">
        <f aca="false">IF(AY107="","",VLOOKUP(AY107,標準様式１シフト記号表!$C$6:$L$47,10,FALSE()))</f>
        <v/>
      </c>
      <c r="AZ108" s="814" t="str">
        <f aca="false">IF(AZ107="","",VLOOKUP(AZ107,標準様式１シフト記号表!$C$6:$L$47,10,FALSE()))</f>
        <v/>
      </c>
      <c r="BA108" s="814" t="str">
        <f aca="false">IF(BA107="","",VLOOKUP(BA107,標準様式１シフト記号表!$C$6:$L$47,10,FALSE()))</f>
        <v/>
      </c>
      <c r="BB108" s="845" t="n">
        <f aca="false">IF($BE$3="４週",SUM(W108:AX108),IF($BE$3="暦月",SUM(W108:BA108),""))</f>
        <v>0</v>
      </c>
      <c r="BC108" s="845"/>
      <c r="BD108" s="846" t="n">
        <f aca="false">IF($BE$3="４週",BB108/4,IF($BE$3="暦月",(BB108/($BE$8/7)),""))</f>
        <v>0</v>
      </c>
      <c r="BE108" s="846"/>
      <c r="BF108" s="842"/>
      <c r="BG108" s="842"/>
      <c r="BH108" s="842"/>
      <c r="BI108" s="842"/>
      <c r="BJ108" s="842"/>
    </row>
    <row r="109" customFormat="false" ht="20.25" hidden="false" customHeight="true" outlineLevel="0" collapsed="false">
      <c r="B109" s="779" t="n">
        <f aca="false">B107+1</f>
        <v>48</v>
      </c>
      <c r="C109" s="839"/>
      <c r="D109" s="839"/>
      <c r="E109" s="808"/>
      <c r="F109" s="809"/>
      <c r="G109" s="808"/>
      <c r="H109" s="809"/>
      <c r="I109" s="840"/>
      <c r="J109" s="840"/>
      <c r="K109" s="841"/>
      <c r="L109" s="841"/>
      <c r="M109" s="841"/>
      <c r="N109" s="841"/>
      <c r="O109" s="823"/>
      <c r="P109" s="823"/>
      <c r="Q109" s="823"/>
      <c r="R109" s="823"/>
      <c r="S109" s="823"/>
      <c r="T109" s="837" t="s">
        <v>693</v>
      </c>
      <c r="V109" s="838"/>
      <c r="W109" s="827"/>
      <c r="X109" s="828"/>
      <c r="Y109" s="828"/>
      <c r="Z109" s="828"/>
      <c r="AA109" s="828"/>
      <c r="AB109" s="828"/>
      <c r="AC109" s="829"/>
      <c r="AD109" s="827"/>
      <c r="AE109" s="828"/>
      <c r="AF109" s="828"/>
      <c r="AG109" s="828"/>
      <c r="AH109" s="828"/>
      <c r="AI109" s="828"/>
      <c r="AJ109" s="829"/>
      <c r="AK109" s="827"/>
      <c r="AL109" s="828"/>
      <c r="AM109" s="828"/>
      <c r="AN109" s="828"/>
      <c r="AO109" s="828"/>
      <c r="AP109" s="828"/>
      <c r="AQ109" s="829"/>
      <c r="AR109" s="827"/>
      <c r="AS109" s="828"/>
      <c r="AT109" s="828"/>
      <c r="AU109" s="828"/>
      <c r="AV109" s="828"/>
      <c r="AW109" s="828"/>
      <c r="AX109" s="829"/>
      <c r="AY109" s="827"/>
      <c r="AZ109" s="828"/>
      <c r="BA109" s="830"/>
      <c r="BB109" s="831"/>
      <c r="BC109" s="831"/>
      <c r="BD109" s="832"/>
      <c r="BE109" s="832"/>
      <c r="BF109" s="842"/>
      <c r="BG109" s="842"/>
      <c r="BH109" s="842"/>
      <c r="BI109" s="842"/>
      <c r="BJ109" s="842"/>
    </row>
    <row r="110" customFormat="false" ht="20.25" hidden="false" customHeight="true" outlineLevel="0" collapsed="false">
      <c r="B110" s="779"/>
      <c r="C110" s="839"/>
      <c r="D110" s="839"/>
      <c r="E110" s="843"/>
      <c r="F110" s="844" t="n">
        <f aca="false">C109</f>
        <v>0</v>
      </c>
      <c r="G110" s="843"/>
      <c r="H110" s="844" t="n">
        <f aca="false">I109</f>
        <v>0</v>
      </c>
      <c r="I110" s="840"/>
      <c r="J110" s="840"/>
      <c r="K110" s="841"/>
      <c r="L110" s="841"/>
      <c r="M110" s="841"/>
      <c r="N110" s="841"/>
      <c r="O110" s="823"/>
      <c r="P110" s="823"/>
      <c r="Q110" s="823"/>
      <c r="R110" s="823"/>
      <c r="S110" s="823"/>
      <c r="T110" s="834" t="s">
        <v>694</v>
      </c>
      <c r="U110" s="835"/>
      <c r="V110" s="836"/>
      <c r="W110" s="813" t="str">
        <f aca="false">IF(W109="","",VLOOKUP(W109,標準様式１シフト記号表!$C$6:$L$47,10,FALSE()))</f>
        <v/>
      </c>
      <c r="X110" s="814" t="str">
        <f aca="false">IF(X109="","",VLOOKUP(X109,標準様式１シフト記号表!$C$6:$L$47,10,FALSE()))</f>
        <v/>
      </c>
      <c r="Y110" s="814" t="str">
        <f aca="false">IF(Y109="","",VLOOKUP(Y109,標準様式１シフト記号表!$C$6:$L$47,10,FALSE()))</f>
        <v/>
      </c>
      <c r="Z110" s="814" t="str">
        <f aca="false">IF(Z109="","",VLOOKUP(Z109,標準様式１シフト記号表!$C$6:$L$47,10,FALSE()))</f>
        <v/>
      </c>
      <c r="AA110" s="814" t="str">
        <f aca="false">IF(AA109="","",VLOOKUP(AA109,標準様式１シフト記号表!$C$6:$L$47,10,FALSE()))</f>
        <v/>
      </c>
      <c r="AB110" s="814" t="str">
        <f aca="false">IF(AB109="","",VLOOKUP(AB109,標準様式１シフト記号表!$C$6:$L$47,10,FALSE()))</f>
        <v/>
      </c>
      <c r="AC110" s="815" t="str">
        <f aca="false">IF(AC109="","",VLOOKUP(AC109,標準様式１シフト記号表!$C$6:$L$47,10,FALSE()))</f>
        <v/>
      </c>
      <c r="AD110" s="813" t="str">
        <f aca="false">IF(AD109="","",VLOOKUP(AD109,標準様式１シフト記号表!$C$6:$L$47,10,FALSE()))</f>
        <v/>
      </c>
      <c r="AE110" s="814" t="str">
        <f aca="false">IF(AE109="","",VLOOKUP(AE109,標準様式１シフト記号表!$C$6:$L$47,10,FALSE()))</f>
        <v/>
      </c>
      <c r="AF110" s="814" t="str">
        <f aca="false">IF(AF109="","",VLOOKUP(AF109,標準様式１シフト記号表!$C$6:$L$47,10,FALSE()))</f>
        <v/>
      </c>
      <c r="AG110" s="814" t="str">
        <f aca="false">IF(AG109="","",VLOOKUP(AG109,標準様式１シフト記号表!$C$6:$L$47,10,FALSE()))</f>
        <v/>
      </c>
      <c r="AH110" s="814" t="str">
        <f aca="false">IF(AH109="","",VLOOKUP(AH109,標準様式１シフト記号表!$C$6:$L$47,10,FALSE()))</f>
        <v/>
      </c>
      <c r="AI110" s="814" t="str">
        <f aca="false">IF(AI109="","",VLOOKUP(AI109,標準様式１シフト記号表!$C$6:$L$47,10,FALSE()))</f>
        <v/>
      </c>
      <c r="AJ110" s="815" t="str">
        <f aca="false">IF(AJ109="","",VLOOKUP(AJ109,標準様式１シフト記号表!$C$6:$L$47,10,FALSE()))</f>
        <v/>
      </c>
      <c r="AK110" s="813" t="str">
        <f aca="false">IF(AK109="","",VLOOKUP(AK109,標準様式１シフト記号表!$C$6:$L$47,10,FALSE()))</f>
        <v/>
      </c>
      <c r="AL110" s="814" t="str">
        <f aca="false">IF(AL109="","",VLOOKUP(AL109,標準様式１シフト記号表!$C$6:$L$47,10,FALSE()))</f>
        <v/>
      </c>
      <c r="AM110" s="814" t="str">
        <f aca="false">IF(AM109="","",VLOOKUP(AM109,標準様式１シフト記号表!$C$6:$L$47,10,FALSE()))</f>
        <v/>
      </c>
      <c r="AN110" s="814" t="str">
        <f aca="false">IF(AN109="","",VLOOKUP(AN109,標準様式１シフト記号表!$C$6:$L$47,10,FALSE()))</f>
        <v/>
      </c>
      <c r="AO110" s="814" t="str">
        <f aca="false">IF(AO109="","",VLOOKUP(AO109,標準様式１シフト記号表!$C$6:$L$47,10,FALSE()))</f>
        <v/>
      </c>
      <c r="AP110" s="814" t="str">
        <f aca="false">IF(AP109="","",VLOOKUP(AP109,標準様式１シフト記号表!$C$6:$L$47,10,FALSE()))</f>
        <v/>
      </c>
      <c r="AQ110" s="815" t="str">
        <f aca="false">IF(AQ109="","",VLOOKUP(AQ109,標準様式１シフト記号表!$C$6:$L$47,10,FALSE()))</f>
        <v/>
      </c>
      <c r="AR110" s="813" t="str">
        <f aca="false">IF(AR109="","",VLOOKUP(AR109,標準様式１シフト記号表!$C$6:$L$47,10,FALSE()))</f>
        <v/>
      </c>
      <c r="AS110" s="814" t="str">
        <f aca="false">IF(AS109="","",VLOOKUP(AS109,標準様式１シフト記号表!$C$6:$L$47,10,FALSE()))</f>
        <v/>
      </c>
      <c r="AT110" s="814" t="str">
        <f aca="false">IF(AT109="","",VLOOKUP(AT109,標準様式１シフト記号表!$C$6:$L$47,10,FALSE()))</f>
        <v/>
      </c>
      <c r="AU110" s="814" t="str">
        <f aca="false">IF(AU109="","",VLOOKUP(AU109,標準様式１シフト記号表!$C$6:$L$47,10,FALSE()))</f>
        <v/>
      </c>
      <c r="AV110" s="814" t="str">
        <f aca="false">IF(AV109="","",VLOOKUP(AV109,標準様式１シフト記号表!$C$6:$L$47,10,FALSE()))</f>
        <v/>
      </c>
      <c r="AW110" s="814" t="str">
        <f aca="false">IF(AW109="","",VLOOKUP(AW109,標準様式１シフト記号表!$C$6:$L$47,10,FALSE()))</f>
        <v/>
      </c>
      <c r="AX110" s="815" t="str">
        <f aca="false">IF(AX109="","",VLOOKUP(AX109,標準様式１シフト記号表!$C$6:$L$47,10,FALSE()))</f>
        <v/>
      </c>
      <c r="AY110" s="813" t="str">
        <f aca="false">IF(AY109="","",VLOOKUP(AY109,標準様式１シフト記号表!$C$6:$L$47,10,FALSE()))</f>
        <v/>
      </c>
      <c r="AZ110" s="814" t="str">
        <f aca="false">IF(AZ109="","",VLOOKUP(AZ109,標準様式１シフト記号表!$C$6:$L$47,10,FALSE()))</f>
        <v/>
      </c>
      <c r="BA110" s="814" t="str">
        <f aca="false">IF(BA109="","",VLOOKUP(BA109,標準様式１シフト記号表!$C$6:$L$47,10,FALSE()))</f>
        <v/>
      </c>
      <c r="BB110" s="845" t="n">
        <f aca="false">IF($BE$3="４週",SUM(W110:AX110),IF($BE$3="暦月",SUM(W110:BA110),""))</f>
        <v>0</v>
      </c>
      <c r="BC110" s="845"/>
      <c r="BD110" s="846" t="n">
        <f aca="false">IF($BE$3="４週",BB110/4,IF($BE$3="暦月",(BB110/($BE$8/7)),""))</f>
        <v>0</v>
      </c>
      <c r="BE110" s="846"/>
      <c r="BF110" s="842"/>
      <c r="BG110" s="842"/>
      <c r="BH110" s="842"/>
      <c r="BI110" s="842"/>
      <c r="BJ110" s="842"/>
    </row>
    <row r="111" customFormat="false" ht="20.25" hidden="false" customHeight="true" outlineLevel="0" collapsed="false">
      <c r="B111" s="779" t="n">
        <f aca="false">B109+1</f>
        <v>49</v>
      </c>
      <c r="C111" s="839"/>
      <c r="D111" s="839"/>
      <c r="E111" s="808"/>
      <c r="F111" s="809"/>
      <c r="G111" s="808"/>
      <c r="H111" s="809"/>
      <c r="I111" s="840"/>
      <c r="J111" s="840"/>
      <c r="K111" s="841"/>
      <c r="L111" s="841"/>
      <c r="M111" s="841"/>
      <c r="N111" s="841"/>
      <c r="O111" s="823"/>
      <c r="P111" s="823"/>
      <c r="Q111" s="823"/>
      <c r="R111" s="823"/>
      <c r="S111" s="823"/>
      <c r="T111" s="837" t="s">
        <v>693</v>
      </c>
      <c r="V111" s="838"/>
      <c r="W111" s="827"/>
      <c r="X111" s="828"/>
      <c r="Y111" s="828"/>
      <c r="Z111" s="828"/>
      <c r="AA111" s="828"/>
      <c r="AB111" s="828"/>
      <c r="AC111" s="829"/>
      <c r="AD111" s="827"/>
      <c r="AE111" s="828"/>
      <c r="AF111" s="828"/>
      <c r="AG111" s="828"/>
      <c r="AH111" s="828"/>
      <c r="AI111" s="828"/>
      <c r="AJ111" s="829"/>
      <c r="AK111" s="827"/>
      <c r="AL111" s="828"/>
      <c r="AM111" s="828"/>
      <c r="AN111" s="828"/>
      <c r="AO111" s="828"/>
      <c r="AP111" s="828"/>
      <c r="AQ111" s="829"/>
      <c r="AR111" s="827"/>
      <c r="AS111" s="828"/>
      <c r="AT111" s="828"/>
      <c r="AU111" s="828"/>
      <c r="AV111" s="828"/>
      <c r="AW111" s="828"/>
      <c r="AX111" s="829"/>
      <c r="AY111" s="827"/>
      <c r="AZ111" s="828"/>
      <c r="BA111" s="830"/>
      <c r="BB111" s="831"/>
      <c r="BC111" s="831"/>
      <c r="BD111" s="832"/>
      <c r="BE111" s="832"/>
      <c r="BF111" s="842"/>
      <c r="BG111" s="842"/>
      <c r="BH111" s="842"/>
      <c r="BI111" s="842"/>
      <c r="BJ111" s="842"/>
    </row>
    <row r="112" customFormat="false" ht="20.25" hidden="false" customHeight="true" outlineLevel="0" collapsed="false">
      <c r="B112" s="779"/>
      <c r="C112" s="839"/>
      <c r="D112" s="839"/>
      <c r="E112" s="843"/>
      <c r="F112" s="844" t="n">
        <f aca="false">C111</f>
        <v>0</v>
      </c>
      <c r="G112" s="843"/>
      <c r="H112" s="844" t="n">
        <f aca="false">I111</f>
        <v>0</v>
      </c>
      <c r="I112" s="840"/>
      <c r="J112" s="840"/>
      <c r="K112" s="841"/>
      <c r="L112" s="841"/>
      <c r="M112" s="841"/>
      <c r="N112" s="841"/>
      <c r="O112" s="823"/>
      <c r="P112" s="823"/>
      <c r="Q112" s="823"/>
      <c r="R112" s="823"/>
      <c r="S112" s="823"/>
      <c r="T112" s="834" t="s">
        <v>694</v>
      </c>
      <c r="U112" s="835"/>
      <c r="V112" s="836"/>
      <c r="W112" s="813" t="str">
        <f aca="false">IF(W111="","",VLOOKUP(W111,標準様式１シフト記号表!$C$6:$L$47,10,FALSE()))</f>
        <v/>
      </c>
      <c r="X112" s="814" t="str">
        <f aca="false">IF(X111="","",VLOOKUP(X111,標準様式１シフト記号表!$C$6:$L$47,10,FALSE()))</f>
        <v/>
      </c>
      <c r="Y112" s="814" t="str">
        <f aca="false">IF(Y111="","",VLOOKUP(Y111,標準様式１シフト記号表!$C$6:$L$47,10,FALSE()))</f>
        <v/>
      </c>
      <c r="Z112" s="814" t="str">
        <f aca="false">IF(Z111="","",VLOOKUP(Z111,標準様式１シフト記号表!$C$6:$L$47,10,FALSE()))</f>
        <v/>
      </c>
      <c r="AA112" s="814" t="str">
        <f aca="false">IF(AA111="","",VLOOKUP(AA111,標準様式１シフト記号表!$C$6:$L$47,10,FALSE()))</f>
        <v/>
      </c>
      <c r="AB112" s="814" t="str">
        <f aca="false">IF(AB111="","",VLOOKUP(AB111,標準様式１シフト記号表!$C$6:$L$47,10,FALSE()))</f>
        <v/>
      </c>
      <c r="AC112" s="815" t="str">
        <f aca="false">IF(AC111="","",VLOOKUP(AC111,標準様式１シフト記号表!$C$6:$L$47,10,FALSE()))</f>
        <v/>
      </c>
      <c r="AD112" s="813" t="str">
        <f aca="false">IF(AD111="","",VLOOKUP(AD111,標準様式１シフト記号表!$C$6:$L$47,10,FALSE()))</f>
        <v/>
      </c>
      <c r="AE112" s="814" t="str">
        <f aca="false">IF(AE111="","",VLOOKUP(AE111,標準様式１シフト記号表!$C$6:$L$47,10,FALSE()))</f>
        <v/>
      </c>
      <c r="AF112" s="814" t="str">
        <f aca="false">IF(AF111="","",VLOOKUP(AF111,標準様式１シフト記号表!$C$6:$L$47,10,FALSE()))</f>
        <v/>
      </c>
      <c r="AG112" s="814" t="str">
        <f aca="false">IF(AG111="","",VLOOKUP(AG111,標準様式１シフト記号表!$C$6:$L$47,10,FALSE()))</f>
        <v/>
      </c>
      <c r="AH112" s="814" t="str">
        <f aca="false">IF(AH111="","",VLOOKUP(AH111,標準様式１シフト記号表!$C$6:$L$47,10,FALSE()))</f>
        <v/>
      </c>
      <c r="AI112" s="814" t="str">
        <f aca="false">IF(AI111="","",VLOOKUP(AI111,標準様式１シフト記号表!$C$6:$L$47,10,FALSE()))</f>
        <v/>
      </c>
      <c r="AJ112" s="815" t="str">
        <f aca="false">IF(AJ111="","",VLOOKUP(AJ111,標準様式１シフト記号表!$C$6:$L$47,10,FALSE()))</f>
        <v/>
      </c>
      <c r="AK112" s="813" t="str">
        <f aca="false">IF(AK111="","",VLOOKUP(AK111,標準様式１シフト記号表!$C$6:$L$47,10,FALSE()))</f>
        <v/>
      </c>
      <c r="AL112" s="814" t="str">
        <f aca="false">IF(AL111="","",VLOOKUP(AL111,標準様式１シフト記号表!$C$6:$L$47,10,FALSE()))</f>
        <v/>
      </c>
      <c r="AM112" s="814" t="str">
        <f aca="false">IF(AM111="","",VLOOKUP(AM111,標準様式１シフト記号表!$C$6:$L$47,10,FALSE()))</f>
        <v/>
      </c>
      <c r="AN112" s="814" t="str">
        <f aca="false">IF(AN111="","",VLOOKUP(AN111,標準様式１シフト記号表!$C$6:$L$47,10,FALSE()))</f>
        <v/>
      </c>
      <c r="AO112" s="814" t="str">
        <f aca="false">IF(AO111="","",VLOOKUP(AO111,標準様式１シフト記号表!$C$6:$L$47,10,FALSE()))</f>
        <v/>
      </c>
      <c r="AP112" s="814" t="str">
        <f aca="false">IF(AP111="","",VLOOKUP(AP111,標準様式１シフト記号表!$C$6:$L$47,10,FALSE()))</f>
        <v/>
      </c>
      <c r="AQ112" s="815" t="str">
        <f aca="false">IF(AQ111="","",VLOOKUP(AQ111,標準様式１シフト記号表!$C$6:$L$47,10,FALSE()))</f>
        <v/>
      </c>
      <c r="AR112" s="813" t="str">
        <f aca="false">IF(AR111="","",VLOOKUP(AR111,標準様式１シフト記号表!$C$6:$L$47,10,FALSE()))</f>
        <v/>
      </c>
      <c r="AS112" s="814" t="str">
        <f aca="false">IF(AS111="","",VLOOKUP(AS111,標準様式１シフト記号表!$C$6:$L$47,10,FALSE()))</f>
        <v/>
      </c>
      <c r="AT112" s="814" t="str">
        <f aca="false">IF(AT111="","",VLOOKUP(AT111,標準様式１シフト記号表!$C$6:$L$47,10,FALSE()))</f>
        <v/>
      </c>
      <c r="AU112" s="814" t="str">
        <f aca="false">IF(AU111="","",VLOOKUP(AU111,標準様式１シフト記号表!$C$6:$L$47,10,FALSE()))</f>
        <v/>
      </c>
      <c r="AV112" s="814" t="str">
        <f aca="false">IF(AV111="","",VLOOKUP(AV111,標準様式１シフト記号表!$C$6:$L$47,10,FALSE()))</f>
        <v/>
      </c>
      <c r="AW112" s="814" t="str">
        <f aca="false">IF(AW111="","",VLOOKUP(AW111,標準様式１シフト記号表!$C$6:$L$47,10,FALSE()))</f>
        <v/>
      </c>
      <c r="AX112" s="815" t="str">
        <f aca="false">IF(AX111="","",VLOOKUP(AX111,標準様式１シフト記号表!$C$6:$L$47,10,FALSE()))</f>
        <v/>
      </c>
      <c r="AY112" s="813" t="str">
        <f aca="false">IF(AY111="","",VLOOKUP(AY111,標準様式１シフト記号表!$C$6:$L$47,10,FALSE()))</f>
        <v/>
      </c>
      <c r="AZ112" s="814" t="str">
        <f aca="false">IF(AZ111="","",VLOOKUP(AZ111,標準様式１シフト記号表!$C$6:$L$47,10,FALSE()))</f>
        <v/>
      </c>
      <c r="BA112" s="814" t="str">
        <f aca="false">IF(BA111="","",VLOOKUP(BA111,標準様式１シフト記号表!$C$6:$L$47,10,FALSE()))</f>
        <v/>
      </c>
      <c r="BB112" s="845" t="n">
        <f aca="false">IF($BE$3="４週",SUM(W112:AX112),IF($BE$3="暦月",SUM(W112:BA112),""))</f>
        <v>0</v>
      </c>
      <c r="BC112" s="845"/>
      <c r="BD112" s="846" t="n">
        <f aca="false">IF($BE$3="４週",BB112/4,IF($BE$3="暦月",(BB112/($BE$8/7)),""))</f>
        <v>0</v>
      </c>
      <c r="BE112" s="846"/>
      <c r="BF112" s="842"/>
      <c r="BG112" s="842"/>
      <c r="BH112" s="842"/>
      <c r="BI112" s="842"/>
      <c r="BJ112" s="842"/>
    </row>
    <row r="113" customFormat="false" ht="20.25" hidden="false" customHeight="true" outlineLevel="0" collapsed="false">
      <c r="B113" s="779" t="n">
        <f aca="false">B111+1</f>
        <v>50</v>
      </c>
      <c r="C113" s="839"/>
      <c r="D113" s="839"/>
      <c r="E113" s="808"/>
      <c r="F113" s="809"/>
      <c r="G113" s="808"/>
      <c r="H113" s="809"/>
      <c r="I113" s="840"/>
      <c r="J113" s="840"/>
      <c r="K113" s="841"/>
      <c r="L113" s="841"/>
      <c r="M113" s="841"/>
      <c r="N113" s="841"/>
      <c r="O113" s="823"/>
      <c r="P113" s="823"/>
      <c r="Q113" s="823"/>
      <c r="R113" s="823"/>
      <c r="S113" s="823"/>
      <c r="T113" s="837" t="s">
        <v>693</v>
      </c>
      <c r="V113" s="838"/>
      <c r="W113" s="827"/>
      <c r="X113" s="828"/>
      <c r="Y113" s="828"/>
      <c r="Z113" s="828"/>
      <c r="AA113" s="828"/>
      <c r="AB113" s="828"/>
      <c r="AC113" s="829"/>
      <c r="AD113" s="827"/>
      <c r="AE113" s="828"/>
      <c r="AF113" s="828"/>
      <c r="AG113" s="828"/>
      <c r="AH113" s="828"/>
      <c r="AI113" s="828"/>
      <c r="AJ113" s="829"/>
      <c r="AK113" s="827"/>
      <c r="AL113" s="828"/>
      <c r="AM113" s="828"/>
      <c r="AN113" s="828"/>
      <c r="AO113" s="828"/>
      <c r="AP113" s="828"/>
      <c r="AQ113" s="829"/>
      <c r="AR113" s="827"/>
      <c r="AS113" s="828"/>
      <c r="AT113" s="828"/>
      <c r="AU113" s="828"/>
      <c r="AV113" s="828"/>
      <c r="AW113" s="828"/>
      <c r="AX113" s="829"/>
      <c r="AY113" s="827"/>
      <c r="AZ113" s="828"/>
      <c r="BA113" s="830"/>
      <c r="BB113" s="831"/>
      <c r="BC113" s="831"/>
      <c r="BD113" s="832"/>
      <c r="BE113" s="832"/>
      <c r="BF113" s="842"/>
      <c r="BG113" s="842"/>
      <c r="BH113" s="842"/>
      <c r="BI113" s="842"/>
      <c r="BJ113" s="842"/>
    </row>
    <row r="114" customFormat="false" ht="20.25" hidden="false" customHeight="true" outlineLevel="0" collapsed="false">
      <c r="B114" s="779"/>
      <c r="C114" s="839"/>
      <c r="D114" s="839"/>
      <c r="E114" s="843"/>
      <c r="F114" s="844" t="n">
        <f aca="false">C113</f>
        <v>0</v>
      </c>
      <c r="G114" s="843"/>
      <c r="H114" s="844" t="n">
        <f aca="false">I113</f>
        <v>0</v>
      </c>
      <c r="I114" s="840"/>
      <c r="J114" s="840"/>
      <c r="K114" s="841"/>
      <c r="L114" s="841"/>
      <c r="M114" s="841"/>
      <c r="N114" s="841"/>
      <c r="O114" s="823"/>
      <c r="P114" s="823"/>
      <c r="Q114" s="823"/>
      <c r="R114" s="823"/>
      <c r="S114" s="823"/>
      <c r="T114" s="834" t="s">
        <v>694</v>
      </c>
      <c r="U114" s="835"/>
      <c r="V114" s="836"/>
      <c r="W114" s="813" t="str">
        <f aca="false">IF(W113="","",VLOOKUP(W113,標準様式１シフト記号表!$C$6:$L$47,10,FALSE()))</f>
        <v/>
      </c>
      <c r="X114" s="814" t="str">
        <f aca="false">IF(X113="","",VLOOKUP(X113,標準様式１シフト記号表!$C$6:$L$47,10,FALSE()))</f>
        <v/>
      </c>
      <c r="Y114" s="814" t="str">
        <f aca="false">IF(Y113="","",VLOOKUP(Y113,標準様式１シフト記号表!$C$6:$L$47,10,FALSE()))</f>
        <v/>
      </c>
      <c r="Z114" s="814" t="str">
        <f aca="false">IF(Z113="","",VLOOKUP(Z113,標準様式１シフト記号表!$C$6:$L$47,10,FALSE()))</f>
        <v/>
      </c>
      <c r="AA114" s="814" t="str">
        <f aca="false">IF(AA113="","",VLOOKUP(AA113,標準様式１シフト記号表!$C$6:$L$47,10,FALSE()))</f>
        <v/>
      </c>
      <c r="AB114" s="814" t="str">
        <f aca="false">IF(AB113="","",VLOOKUP(AB113,標準様式１シフト記号表!$C$6:$L$47,10,FALSE()))</f>
        <v/>
      </c>
      <c r="AC114" s="815" t="str">
        <f aca="false">IF(AC113="","",VLOOKUP(AC113,標準様式１シフト記号表!$C$6:$L$47,10,FALSE()))</f>
        <v/>
      </c>
      <c r="AD114" s="813" t="str">
        <f aca="false">IF(AD113="","",VLOOKUP(AD113,標準様式１シフト記号表!$C$6:$L$47,10,FALSE()))</f>
        <v/>
      </c>
      <c r="AE114" s="814" t="str">
        <f aca="false">IF(AE113="","",VLOOKUP(AE113,標準様式１シフト記号表!$C$6:$L$47,10,FALSE()))</f>
        <v/>
      </c>
      <c r="AF114" s="814" t="str">
        <f aca="false">IF(AF113="","",VLOOKUP(AF113,標準様式１シフト記号表!$C$6:$L$47,10,FALSE()))</f>
        <v/>
      </c>
      <c r="AG114" s="814" t="str">
        <f aca="false">IF(AG113="","",VLOOKUP(AG113,標準様式１シフト記号表!$C$6:$L$47,10,FALSE()))</f>
        <v/>
      </c>
      <c r="AH114" s="814" t="str">
        <f aca="false">IF(AH113="","",VLOOKUP(AH113,標準様式１シフト記号表!$C$6:$L$47,10,FALSE()))</f>
        <v/>
      </c>
      <c r="AI114" s="814" t="str">
        <f aca="false">IF(AI113="","",VLOOKUP(AI113,標準様式１シフト記号表!$C$6:$L$47,10,FALSE()))</f>
        <v/>
      </c>
      <c r="AJ114" s="815" t="str">
        <f aca="false">IF(AJ113="","",VLOOKUP(AJ113,標準様式１シフト記号表!$C$6:$L$47,10,FALSE()))</f>
        <v/>
      </c>
      <c r="AK114" s="813" t="str">
        <f aca="false">IF(AK113="","",VLOOKUP(AK113,標準様式１シフト記号表!$C$6:$L$47,10,FALSE()))</f>
        <v/>
      </c>
      <c r="AL114" s="814" t="str">
        <f aca="false">IF(AL113="","",VLOOKUP(AL113,標準様式１シフト記号表!$C$6:$L$47,10,FALSE()))</f>
        <v/>
      </c>
      <c r="AM114" s="814" t="str">
        <f aca="false">IF(AM113="","",VLOOKUP(AM113,標準様式１シフト記号表!$C$6:$L$47,10,FALSE()))</f>
        <v/>
      </c>
      <c r="AN114" s="814" t="str">
        <f aca="false">IF(AN113="","",VLOOKUP(AN113,標準様式１シフト記号表!$C$6:$L$47,10,FALSE()))</f>
        <v/>
      </c>
      <c r="AO114" s="814" t="str">
        <f aca="false">IF(AO113="","",VLOOKUP(AO113,標準様式１シフト記号表!$C$6:$L$47,10,FALSE()))</f>
        <v/>
      </c>
      <c r="AP114" s="814" t="str">
        <f aca="false">IF(AP113="","",VLOOKUP(AP113,標準様式１シフト記号表!$C$6:$L$47,10,FALSE()))</f>
        <v/>
      </c>
      <c r="AQ114" s="815" t="str">
        <f aca="false">IF(AQ113="","",VLOOKUP(AQ113,標準様式１シフト記号表!$C$6:$L$47,10,FALSE()))</f>
        <v/>
      </c>
      <c r="AR114" s="813" t="str">
        <f aca="false">IF(AR113="","",VLOOKUP(AR113,標準様式１シフト記号表!$C$6:$L$47,10,FALSE()))</f>
        <v/>
      </c>
      <c r="AS114" s="814" t="str">
        <f aca="false">IF(AS113="","",VLOOKUP(AS113,標準様式１シフト記号表!$C$6:$L$47,10,FALSE()))</f>
        <v/>
      </c>
      <c r="AT114" s="814" t="str">
        <f aca="false">IF(AT113="","",VLOOKUP(AT113,標準様式１シフト記号表!$C$6:$L$47,10,FALSE()))</f>
        <v/>
      </c>
      <c r="AU114" s="814" t="str">
        <f aca="false">IF(AU113="","",VLOOKUP(AU113,標準様式１シフト記号表!$C$6:$L$47,10,FALSE()))</f>
        <v/>
      </c>
      <c r="AV114" s="814" t="str">
        <f aca="false">IF(AV113="","",VLOOKUP(AV113,標準様式１シフト記号表!$C$6:$L$47,10,FALSE()))</f>
        <v/>
      </c>
      <c r="AW114" s="814" t="str">
        <f aca="false">IF(AW113="","",VLOOKUP(AW113,標準様式１シフト記号表!$C$6:$L$47,10,FALSE()))</f>
        <v/>
      </c>
      <c r="AX114" s="815" t="str">
        <f aca="false">IF(AX113="","",VLOOKUP(AX113,標準様式１シフト記号表!$C$6:$L$47,10,FALSE()))</f>
        <v/>
      </c>
      <c r="AY114" s="813" t="str">
        <f aca="false">IF(AY113="","",VLOOKUP(AY113,標準様式１シフト記号表!$C$6:$L$47,10,FALSE()))</f>
        <v/>
      </c>
      <c r="AZ114" s="814" t="str">
        <f aca="false">IF(AZ113="","",VLOOKUP(AZ113,標準様式１シフト記号表!$C$6:$L$47,10,FALSE()))</f>
        <v/>
      </c>
      <c r="BA114" s="814" t="str">
        <f aca="false">IF(BA113="","",VLOOKUP(BA113,標準様式１シフト記号表!$C$6:$L$47,10,FALSE()))</f>
        <v/>
      </c>
      <c r="BB114" s="845" t="n">
        <f aca="false">IF($BE$3="４週",SUM(W114:AX114),IF($BE$3="暦月",SUM(W114:BA114),""))</f>
        <v>0</v>
      </c>
      <c r="BC114" s="845"/>
      <c r="BD114" s="846" t="n">
        <f aca="false">IF($BE$3="４週",BB114/4,IF($BE$3="暦月",(BB114/($BE$8/7)),""))</f>
        <v>0</v>
      </c>
      <c r="BE114" s="846"/>
      <c r="BF114" s="842"/>
      <c r="BG114" s="842"/>
      <c r="BH114" s="842"/>
      <c r="BI114" s="842"/>
      <c r="BJ114" s="842"/>
    </row>
    <row r="115" customFormat="false" ht="20.25" hidden="false" customHeight="true" outlineLevel="0" collapsed="false">
      <c r="B115" s="779" t="n">
        <f aca="false">B113+1</f>
        <v>51</v>
      </c>
      <c r="C115" s="839"/>
      <c r="D115" s="839"/>
      <c r="E115" s="808"/>
      <c r="F115" s="809"/>
      <c r="G115" s="808"/>
      <c r="H115" s="809"/>
      <c r="I115" s="840"/>
      <c r="J115" s="840"/>
      <c r="K115" s="841"/>
      <c r="L115" s="841"/>
      <c r="M115" s="841"/>
      <c r="N115" s="841"/>
      <c r="O115" s="823"/>
      <c r="P115" s="823"/>
      <c r="Q115" s="823"/>
      <c r="R115" s="823"/>
      <c r="S115" s="823"/>
      <c r="T115" s="837" t="s">
        <v>693</v>
      </c>
      <c r="V115" s="838"/>
      <c r="W115" s="827"/>
      <c r="X115" s="828"/>
      <c r="Y115" s="828"/>
      <c r="Z115" s="828"/>
      <c r="AA115" s="828"/>
      <c r="AB115" s="828"/>
      <c r="AC115" s="829"/>
      <c r="AD115" s="827"/>
      <c r="AE115" s="828"/>
      <c r="AF115" s="828"/>
      <c r="AG115" s="828"/>
      <c r="AH115" s="828"/>
      <c r="AI115" s="828"/>
      <c r="AJ115" s="829"/>
      <c r="AK115" s="827"/>
      <c r="AL115" s="828"/>
      <c r="AM115" s="828"/>
      <c r="AN115" s="828"/>
      <c r="AO115" s="828"/>
      <c r="AP115" s="828"/>
      <c r="AQ115" s="829"/>
      <c r="AR115" s="827"/>
      <c r="AS115" s="828"/>
      <c r="AT115" s="828"/>
      <c r="AU115" s="828"/>
      <c r="AV115" s="828"/>
      <c r="AW115" s="828"/>
      <c r="AX115" s="829"/>
      <c r="AY115" s="827"/>
      <c r="AZ115" s="828"/>
      <c r="BA115" s="830"/>
      <c r="BB115" s="831"/>
      <c r="BC115" s="831"/>
      <c r="BD115" s="832"/>
      <c r="BE115" s="832"/>
      <c r="BF115" s="842"/>
      <c r="BG115" s="842"/>
      <c r="BH115" s="842"/>
      <c r="BI115" s="842"/>
      <c r="BJ115" s="842"/>
    </row>
    <row r="116" customFormat="false" ht="20.25" hidden="false" customHeight="true" outlineLevel="0" collapsed="false">
      <c r="B116" s="779"/>
      <c r="C116" s="839"/>
      <c r="D116" s="839"/>
      <c r="E116" s="843"/>
      <c r="F116" s="844" t="n">
        <f aca="false">C115</f>
        <v>0</v>
      </c>
      <c r="G116" s="843"/>
      <c r="H116" s="844" t="n">
        <f aca="false">I115</f>
        <v>0</v>
      </c>
      <c r="I116" s="840"/>
      <c r="J116" s="840"/>
      <c r="K116" s="841"/>
      <c r="L116" s="841"/>
      <c r="M116" s="841"/>
      <c r="N116" s="841"/>
      <c r="O116" s="823"/>
      <c r="P116" s="823"/>
      <c r="Q116" s="823"/>
      <c r="R116" s="823"/>
      <c r="S116" s="823"/>
      <c r="T116" s="834" t="s">
        <v>694</v>
      </c>
      <c r="U116" s="835"/>
      <c r="V116" s="836"/>
      <c r="W116" s="813" t="str">
        <f aca="false">IF(W115="","",VLOOKUP(W115,標準様式１シフト記号表!$C$6:$L$47,10,FALSE()))</f>
        <v/>
      </c>
      <c r="X116" s="814" t="str">
        <f aca="false">IF(X115="","",VLOOKUP(X115,標準様式１シフト記号表!$C$6:$L$47,10,FALSE()))</f>
        <v/>
      </c>
      <c r="Y116" s="814" t="str">
        <f aca="false">IF(Y115="","",VLOOKUP(Y115,標準様式１シフト記号表!$C$6:$L$47,10,FALSE()))</f>
        <v/>
      </c>
      <c r="Z116" s="814" t="str">
        <f aca="false">IF(Z115="","",VLOOKUP(Z115,標準様式１シフト記号表!$C$6:$L$47,10,FALSE()))</f>
        <v/>
      </c>
      <c r="AA116" s="814" t="str">
        <f aca="false">IF(AA115="","",VLOOKUP(AA115,標準様式１シフト記号表!$C$6:$L$47,10,FALSE()))</f>
        <v/>
      </c>
      <c r="AB116" s="814" t="str">
        <f aca="false">IF(AB115="","",VLOOKUP(AB115,標準様式１シフト記号表!$C$6:$L$47,10,FALSE()))</f>
        <v/>
      </c>
      <c r="AC116" s="815" t="str">
        <f aca="false">IF(AC115="","",VLOOKUP(AC115,標準様式１シフト記号表!$C$6:$L$47,10,FALSE()))</f>
        <v/>
      </c>
      <c r="AD116" s="813" t="str">
        <f aca="false">IF(AD115="","",VLOOKUP(AD115,標準様式１シフト記号表!$C$6:$L$47,10,FALSE()))</f>
        <v/>
      </c>
      <c r="AE116" s="814" t="str">
        <f aca="false">IF(AE115="","",VLOOKUP(AE115,標準様式１シフト記号表!$C$6:$L$47,10,FALSE()))</f>
        <v/>
      </c>
      <c r="AF116" s="814" t="str">
        <f aca="false">IF(AF115="","",VLOOKUP(AF115,標準様式１シフト記号表!$C$6:$L$47,10,FALSE()))</f>
        <v/>
      </c>
      <c r="AG116" s="814" t="str">
        <f aca="false">IF(AG115="","",VLOOKUP(AG115,標準様式１シフト記号表!$C$6:$L$47,10,FALSE()))</f>
        <v/>
      </c>
      <c r="AH116" s="814" t="str">
        <f aca="false">IF(AH115="","",VLOOKUP(AH115,標準様式１シフト記号表!$C$6:$L$47,10,FALSE()))</f>
        <v/>
      </c>
      <c r="AI116" s="814" t="str">
        <f aca="false">IF(AI115="","",VLOOKUP(AI115,標準様式１シフト記号表!$C$6:$L$47,10,FALSE()))</f>
        <v/>
      </c>
      <c r="AJ116" s="815" t="str">
        <f aca="false">IF(AJ115="","",VLOOKUP(AJ115,標準様式１シフト記号表!$C$6:$L$47,10,FALSE()))</f>
        <v/>
      </c>
      <c r="AK116" s="813" t="str">
        <f aca="false">IF(AK115="","",VLOOKUP(AK115,標準様式１シフト記号表!$C$6:$L$47,10,FALSE()))</f>
        <v/>
      </c>
      <c r="AL116" s="814" t="str">
        <f aca="false">IF(AL115="","",VLOOKUP(AL115,標準様式１シフト記号表!$C$6:$L$47,10,FALSE()))</f>
        <v/>
      </c>
      <c r="AM116" s="814" t="str">
        <f aca="false">IF(AM115="","",VLOOKUP(AM115,標準様式１シフト記号表!$C$6:$L$47,10,FALSE()))</f>
        <v/>
      </c>
      <c r="AN116" s="814" t="str">
        <f aca="false">IF(AN115="","",VLOOKUP(AN115,標準様式１シフト記号表!$C$6:$L$47,10,FALSE()))</f>
        <v/>
      </c>
      <c r="AO116" s="814" t="str">
        <f aca="false">IF(AO115="","",VLOOKUP(AO115,標準様式１シフト記号表!$C$6:$L$47,10,FALSE()))</f>
        <v/>
      </c>
      <c r="AP116" s="814" t="str">
        <f aca="false">IF(AP115="","",VLOOKUP(AP115,標準様式１シフト記号表!$C$6:$L$47,10,FALSE()))</f>
        <v/>
      </c>
      <c r="AQ116" s="815" t="str">
        <f aca="false">IF(AQ115="","",VLOOKUP(AQ115,標準様式１シフト記号表!$C$6:$L$47,10,FALSE()))</f>
        <v/>
      </c>
      <c r="AR116" s="813" t="str">
        <f aca="false">IF(AR115="","",VLOOKUP(AR115,標準様式１シフト記号表!$C$6:$L$47,10,FALSE()))</f>
        <v/>
      </c>
      <c r="AS116" s="814" t="str">
        <f aca="false">IF(AS115="","",VLOOKUP(AS115,標準様式１シフト記号表!$C$6:$L$47,10,FALSE()))</f>
        <v/>
      </c>
      <c r="AT116" s="814" t="str">
        <f aca="false">IF(AT115="","",VLOOKUP(AT115,標準様式１シフト記号表!$C$6:$L$47,10,FALSE()))</f>
        <v/>
      </c>
      <c r="AU116" s="814" t="str">
        <f aca="false">IF(AU115="","",VLOOKUP(AU115,標準様式１シフト記号表!$C$6:$L$47,10,FALSE()))</f>
        <v/>
      </c>
      <c r="AV116" s="814" t="str">
        <f aca="false">IF(AV115="","",VLOOKUP(AV115,標準様式１シフト記号表!$C$6:$L$47,10,FALSE()))</f>
        <v/>
      </c>
      <c r="AW116" s="814" t="str">
        <f aca="false">IF(AW115="","",VLOOKUP(AW115,標準様式１シフト記号表!$C$6:$L$47,10,FALSE()))</f>
        <v/>
      </c>
      <c r="AX116" s="815" t="str">
        <f aca="false">IF(AX115="","",VLOOKUP(AX115,標準様式１シフト記号表!$C$6:$L$47,10,FALSE()))</f>
        <v/>
      </c>
      <c r="AY116" s="813" t="str">
        <f aca="false">IF(AY115="","",VLOOKUP(AY115,標準様式１シフト記号表!$C$6:$L$47,10,FALSE()))</f>
        <v/>
      </c>
      <c r="AZ116" s="814" t="str">
        <f aca="false">IF(AZ115="","",VLOOKUP(AZ115,標準様式１シフト記号表!$C$6:$L$47,10,FALSE()))</f>
        <v/>
      </c>
      <c r="BA116" s="814" t="str">
        <f aca="false">IF(BA115="","",VLOOKUP(BA115,標準様式１シフト記号表!$C$6:$L$47,10,FALSE()))</f>
        <v/>
      </c>
      <c r="BB116" s="845" t="n">
        <f aca="false">IF($BE$3="４週",SUM(W116:AX116),IF($BE$3="暦月",SUM(W116:BA116),""))</f>
        <v>0</v>
      </c>
      <c r="BC116" s="845"/>
      <c r="BD116" s="846" t="n">
        <f aca="false">IF($BE$3="４週",BB116/4,IF($BE$3="暦月",(BB116/($BE$8/7)),""))</f>
        <v>0</v>
      </c>
      <c r="BE116" s="846"/>
      <c r="BF116" s="842"/>
      <c r="BG116" s="842"/>
      <c r="BH116" s="842"/>
      <c r="BI116" s="842"/>
      <c r="BJ116" s="842"/>
    </row>
    <row r="117" customFormat="false" ht="20.25" hidden="false" customHeight="true" outlineLevel="0" collapsed="false">
      <c r="B117" s="779" t="n">
        <f aca="false">B115+1</f>
        <v>52</v>
      </c>
      <c r="C117" s="839"/>
      <c r="D117" s="839"/>
      <c r="E117" s="808"/>
      <c r="F117" s="809"/>
      <c r="G117" s="808"/>
      <c r="H117" s="809"/>
      <c r="I117" s="840"/>
      <c r="J117" s="840"/>
      <c r="K117" s="841"/>
      <c r="L117" s="841"/>
      <c r="M117" s="841"/>
      <c r="N117" s="841"/>
      <c r="O117" s="823"/>
      <c r="P117" s="823"/>
      <c r="Q117" s="823"/>
      <c r="R117" s="823"/>
      <c r="S117" s="823"/>
      <c r="T117" s="837" t="s">
        <v>693</v>
      </c>
      <c r="V117" s="838"/>
      <c r="W117" s="827"/>
      <c r="X117" s="828"/>
      <c r="Y117" s="828"/>
      <c r="Z117" s="828"/>
      <c r="AA117" s="828"/>
      <c r="AB117" s="828"/>
      <c r="AC117" s="829"/>
      <c r="AD117" s="827"/>
      <c r="AE117" s="828"/>
      <c r="AF117" s="828"/>
      <c r="AG117" s="828"/>
      <c r="AH117" s="828"/>
      <c r="AI117" s="828"/>
      <c r="AJ117" s="829"/>
      <c r="AK117" s="827"/>
      <c r="AL117" s="828"/>
      <c r="AM117" s="828"/>
      <c r="AN117" s="828"/>
      <c r="AO117" s="828"/>
      <c r="AP117" s="828"/>
      <c r="AQ117" s="829"/>
      <c r="AR117" s="827"/>
      <c r="AS117" s="828"/>
      <c r="AT117" s="828"/>
      <c r="AU117" s="828"/>
      <c r="AV117" s="828"/>
      <c r="AW117" s="828"/>
      <c r="AX117" s="829"/>
      <c r="AY117" s="827"/>
      <c r="AZ117" s="828"/>
      <c r="BA117" s="830"/>
      <c r="BB117" s="831"/>
      <c r="BC117" s="831"/>
      <c r="BD117" s="832"/>
      <c r="BE117" s="832"/>
      <c r="BF117" s="842"/>
      <c r="BG117" s="842"/>
      <c r="BH117" s="842"/>
      <c r="BI117" s="842"/>
      <c r="BJ117" s="842"/>
    </row>
    <row r="118" customFormat="false" ht="20.25" hidden="false" customHeight="true" outlineLevel="0" collapsed="false">
      <c r="B118" s="779"/>
      <c r="C118" s="839"/>
      <c r="D118" s="839"/>
      <c r="E118" s="843"/>
      <c r="F118" s="844" t="n">
        <f aca="false">C117</f>
        <v>0</v>
      </c>
      <c r="G118" s="843"/>
      <c r="H118" s="844" t="n">
        <f aca="false">I117</f>
        <v>0</v>
      </c>
      <c r="I118" s="840"/>
      <c r="J118" s="840"/>
      <c r="K118" s="841"/>
      <c r="L118" s="841"/>
      <c r="M118" s="841"/>
      <c r="N118" s="841"/>
      <c r="O118" s="823"/>
      <c r="P118" s="823"/>
      <c r="Q118" s="823"/>
      <c r="R118" s="823"/>
      <c r="S118" s="823"/>
      <c r="T118" s="834" t="s">
        <v>694</v>
      </c>
      <c r="U118" s="835"/>
      <c r="V118" s="836"/>
      <c r="W118" s="813" t="str">
        <f aca="false">IF(W117="","",VLOOKUP(W117,標準様式１シフト記号表!$C$6:$L$47,10,FALSE()))</f>
        <v/>
      </c>
      <c r="X118" s="814" t="str">
        <f aca="false">IF(X117="","",VLOOKUP(X117,標準様式１シフト記号表!$C$6:$L$47,10,FALSE()))</f>
        <v/>
      </c>
      <c r="Y118" s="814" t="str">
        <f aca="false">IF(Y117="","",VLOOKUP(Y117,標準様式１シフト記号表!$C$6:$L$47,10,FALSE()))</f>
        <v/>
      </c>
      <c r="Z118" s="814" t="str">
        <f aca="false">IF(Z117="","",VLOOKUP(Z117,標準様式１シフト記号表!$C$6:$L$47,10,FALSE()))</f>
        <v/>
      </c>
      <c r="AA118" s="814" t="str">
        <f aca="false">IF(AA117="","",VLOOKUP(AA117,標準様式１シフト記号表!$C$6:$L$47,10,FALSE()))</f>
        <v/>
      </c>
      <c r="AB118" s="814" t="str">
        <f aca="false">IF(AB117="","",VLOOKUP(AB117,標準様式１シフト記号表!$C$6:$L$47,10,FALSE()))</f>
        <v/>
      </c>
      <c r="AC118" s="815" t="str">
        <f aca="false">IF(AC117="","",VLOOKUP(AC117,標準様式１シフト記号表!$C$6:$L$47,10,FALSE()))</f>
        <v/>
      </c>
      <c r="AD118" s="813" t="str">
        <f aca="false">IF(AD117="","",VLOOKUP(AD117,標準様式１シフト記号表!$C$6:$L$47,10,FALSE()))</f>
        <v/>
      </c>
      <c r="AE118" s="814" t="str">
        <f aca="false">IF(AE117="","",VLOOKUP(AE117,標準様式１シフト記号表!$C$6:$L$47,10,FALSE()))</f>
        <v/>
      </c>
      <c r="AF118" s="814" t="str">
        <f aca="false">IF(AF117="","",VLOOKUP(AF117,標準様式１シフト記号表!$C$6:$L$47,10,FALSE()))</f>
        <v/>
      </c>
      <c r="AG118" s="814" t="str">
        <f aca="false">IF(AG117="","",VLOOKUP(AG117,標準様式１シフト記号表!$C$6:$L$47,10,FALSE()))</f>
        <v/>
      </c>
      <c r="AH118" s="814" t="str">
        <f aca="false">IF(AH117="","",VLOOKUP(AH117,標準様式１シフト記号表!$C$6:$L$47,10,FALSE()))</f>
        <v/>
      </c>
      <c r="AI118" s="814" t="str">
        <f aca="false">IF(AI117="","",VLOOKUP(AI117,標準様式１シフト記号表!$C$6:$L$47,10,FALSE()))</f>
        <v/>
      </c>
      <c r="AJ118" s="815" t="str">
        <f aca="false">IF(AJ117="","",VLOOKUP(AJ117,標準様式１シフト記号表!$C$6:$L$47,10,FALSE()))</f>
        <v/>
      </c>
      <c r="AK118" s="813" t="str">
        <f aca="false">IF(AK117="","",VLOOKUP(AK117,標準様式１シフト記号表!$C$6:$L$47,10,FALSE()))</f>
        <v/>
      </c>
      <c r="AL118" s="814" t="str">
        <f aca="false">IF(AL117="","",VLOOKUP(AL117,標準様式１シフト記号表!$C$6:$L$47,10,FALSE()))</f>
        <v/>
      </c>
      <c r="AM118" s="814" t="str">
        <f aca="false">IF(AM117="","",VLOOKUP(AM117,標準様式１シフト記号表!$C$6:$L$47,10,FALSE()))</f>
        <v/>
      </c>
      <c r="AN118" s="814" t="str">
        <f aca="false">IF(AN117="","",VLOOKUP(AN117,標準様式１シフト記号表!$C$6:$L$47,10,FALSE()))</f>
        <v/>
      </c>
      <c r="AO118" s="814" t="str">
        <f aca="false">IF(AO117="","",VLOOKUP(AO117,標準様式１シフト記号表!$C$6:$L$47,10,FALSE()))</f>
        <v/>
      </c>
      <c r="AP118" s="814" t="str">
        <f aca="false">IF(AP117="","",VLOOKUP(AP117,標準様式１シフト記号表!$C$6:$L$47,10,FALSE()))</f>
        <v/>
      </c>
      <c r="AQ118" s="815" t="str">
        <f aca="false">IF(AQ117="","",VLOOKUP(AQ117,標準様式１シフト記号表!$C$6:$L$47,10,FALSE()))</f>
        <v/>
      </c>
      <c r="AR118" s="813" t="str">
        <f aca="false">IF(AR117="","",VLOOKUP(AR117,標準様式１シフト記号表!$C$6:$L$47,10,FALSE()))</f>
        <v/>
      </c>
      <c r="AS118" s="814" t="str">
        <f aca="false">IF(AS117="","",VLOOKUP(AS117,標準様式１シフト記号表!$C$6:$L$47,10,FALSE()))</f>
        <v/>
      </c>
      <c r="AT118" s="814" t="str">
        <f aca="false">IF(AT117="","",VLOOKUP(AT117,標準様式１シフト記号表!$C$6:$L$47,10,FALSE()))</f>
        <v/>
      </c>
      <c r="AU118" s="814" t="str">
        <f aca="false">IF(AU117="","",VLOOKUP(AU117,標準様式１シフト記号表!$C$6:$L$47,10,FALSE()))</f>
        <v/>
      </c>
      <c r="AV118" s="814" t="str">
        <f aca="false">IF(AV117="","",VLOOKUP(AV117,標準様式１シフト記号表!$C$6:$L$47,10,FALSE()))</f>
        <v/>
      </c>
      <c r="AW118" s="814" t="str">
        <f aca="false">IF(AW117="","",VLOOKUP(AW117,標準様式１シフト記号表!$C$6:$L$47,10,FALSE()))</f>
        <v/>
      </c>
      <c r="AX118" s="815" t="str">
        <f aca="false">IF(AX117="","",VLOOKUP(AX117,標準様式１シフト記号表!$C$6:$L$47,10,FALSE()))</f>
        <v/>
      </c>
      <c r="AY118" s="813" t="str">
        <f aca="false">IF(AY117="","",VLOOKUP(AY117,標準様式１シフト記号表!$C$6:$L$47,10,FALSE()))</f>
        <v/>
      </c>
      <c r="AZ118" s="814" t="str">
        <f aca="false">IF(AZ117="","",VLOOKUP(AZ117,標準様式１シフト記号表!$C$6:$L$47,10,FALSE()))</f>
        <v/>
      </c>
      <c r="BA118" s="814" t="str">
        <f aca="false">IF(BA117="","",VLOOKUP(BA117,標準様式１シフト記号表!$C$6:$L$47,10,FALSE()))</f>
        <v/>
      </c>
      <c r="BB118" s="845" t="n">
        <f aca="false">IF($BE$3="４週",SUM(W118:AX118),IF($BE$3="暦月",SUM(W118:BA118),""))</f>
        <v>0</v>
      </c>
      <c r="BC118" s="845"/>
      <c r="BD118" s="846" t="n">
        <f aca="false">IF($BE$3="４週",BB118/4,IF($BE$3="暦月",(BB118/($BE$8/7)),""))</f>
        <v>0</v>
      </c>
      <c r="BE118" s="846"/>
      <c r="BF118" s="842"/>
      <c r="BG118" s="842"/>
      <c r="BH118" s="842"/>
      <c r="BI118" s="842"/>
      <c r="BJ118" s="842"/>
    </row>
    <row r="119" customFormat="false" ht="20.25" hidden="false" customHeight="true" outlineLevel="0" collapsed="false">
      <c r="B119" s="779" t="n">
        <f aca="false">B117+1</f>
        <v>53</v>
      </c>
      <c r="C119" s="839"/>
      <c r="D119" s="839"/>
      <c r="E119" s="808"/>
      <c r="F119" s="809"/>
      <c r="G119" s="808"/>
      <c r="H119" s="809"/>
      <c r="I119" s="840"/>
      <c r="J119" s="840"/>
      <c r="K119" s="841"/>
      <c r="L119" s="841"/>
      <c r="M119" s="841"/>
      <c r="N119" s="841"/>
      <c r="O119" s="823"/>
      <c r="P119" s="823"/>
      <c r="Q119" s="823"/>
      <c r="R119" s="823"/>
      <c r="S119" s="823"/>
      <c r="T119" s="837" t="s">
        <v>693</v>
      </c>
      <c r="V119" s="838"/>
      <c r="W119" s="827"/>
      <c r="X119" s="828"/>
      <c r="Y119" s="828"/>
      <c r="Z119" s="828"/>
      <c r="AA119" s="828"/>
      <c r="AB119" s="828"/>
      <c r="AC119" s="829"/>
      <c r="AD119" s="827"/>
      <c r="AE119" s="828"/>
      <c r="AF119" s="828"/>
      <c r="AG119" s="828"/>
      <c r="AH119" s="828"/>
      <c r="AI119" s="828"/>
      <c r="AJ119" s="829"/>
      <c r="AK119" s="827"/>
      <c r="AL119" s="828"/>
      <c r="AM119" s="828"/>
      <c r="AN119" s="828"/>
      <c r="AO119" s="828"/>
      <c r="AP119" s="828"/>
      <c r="AQ119" s="829"/>
      <c r="AR119" s="827"/>
      <c r="AS119" s="828"/>
      <c r="AT119" s="828"/>
      <c r="AU119" s="828"/>
      <c r="AV119" s="828"/>
      <c r="AW119" s="828"/>
      <c r="AX119" s="829"/>
      <c r="AY119" s="827"/>
      <c r="AZ119" s="828"/>
      <c r="BA119" s="830"/>
      <c r="BB119" s="831"/>
      <c r="BC119" s="831"/>
      <c r="BD119" s="832"/>
      <c r="BE119" s="832"/>
      <c r="BF119" s="842"/>
      <c r="BG119" s="842"/>
      <c r="BH119" s="842"/>
      <c r="BI119" s="842"/>
      <c r="BJ119" s="842"/>
    </row>
    <row r="120" customFormat="false" ht="20.25" hidden="false" customHeight="true" outlineLevel="0" collapsed="false">
      <c r="B120" s="779"/>
      <c r="C120" s="839"/>
      <c r="D120" s="839"/>
      <c r="E120" s="843"/>
      <c r="F120" s="844" t="n">
        <f aca="false">C119</f>
        <v>0</v>
      </c>
      <c r="G120" s="843"/>
      <c r="H120" s="844" t="n">
        <f aca="false">I119</f>
        <v>0</v>
      </c>
      <c r="I120" s="840"/>
      <c r="J120" s="840"/>
      <c r="K120" s="841"/>
      <c r="L120" s="841"/>
      <c r="M120" s="841"/>
      <c r="N120" s="841"/>
      <c r="O120" s="823"/>
      <c r="P120" s="823"/>
      <c r="Q120" s="823"/>
      <c r="R120" s="823"/>
      <c r="S120" s="823"/>
      <c r="T120" s="834" t="s">
        <v>694</v>
      </c>
      <c r="U120" s="835"/>
      <c r="V120" s="836"/>
      <c r="W120" s="813" t="str">
        <f aca="false">IF(W119="","",VLOOKUP(W119,標準様式１シフト記号表!$C$6:$L$47,10,FALSE()))</f>
        <v/>
      </c>
      <c r="X120" s="814" t="str">
        <f aca="false">IF(X119="","",VLOOKUP(X119,標準様式１シフト記号表!$C$6:$L$47,10,FALSE()))</f>
        <v/>
      </c>
      <c r="Y120" s="814" t="str">
        <f aca="false">IF(Y119="","",VLOOKUP(Y119,標準様式１シフト記号表!$C$6:$L$47,10,FALSE()))</f>
        <v/>
      </c>
      <c r="Z120" s="814" t="str">
        <f aca="false">IF(Z119="","",VLOOKUP(Z119,標準様式１シフト記号表!$C$6:$L$47,10,FALSE()))</f>
        <v/>
      </c>
      <c r="AA120" s="814" t="str">
        <f aca="false">IF(AA119="","",VLOOKUP(AA119,標準様式１シフト記号表!$C$6:$L$47,10,FALSE()))</f>
        <v/>
      </c>
      <c r="AB120" s="814" t="str">
        <f aca="false">IF(AB119="","",VLOOKUP(AB119,標準様式１シフト記号表!$C$6:$L$47,10,FALSE()))</f>
        <v/>
      </c>
      <c r="AC120" s="815" t="str">
        <f aca="false">IF(AC119="","",VLOOKUP(AC119,標準様式１シフト記号表!$C$6:$L$47,10,FALSE()))</f>
        <v/>
      </c>
      <c r="AD120" s="813" t="str">
        <f aca="false">IF(AD119="","",VLOOKUP(AD119,標準様式１シフト記号表!$C$6:$L$47,10,FALSE()))</f>
        <v/>
      </c>
      <c r="AE120" s="814" t="str">
        <f aca="false">IF(AE119="","",VLOOKUP(AE119,標準様式１シフト記号表!$C$6:$L$47,10,FALSE()))</f>
        <v/>
      </c>
      <c r="AF120" s="814" t="str">
        <f aca="false">IF(AF119="","",VLOOKUP(AF119,標準様式１シフト記号表!$C$6:$L$47,10,FALSE()))</f>
        <v/>
      </c>
      <c r="AG120" s="814" t="str">
        <f aca="false">IF(AG119="","",VLOOKUP(AG119,標準様式１シフト記号表!$C$6:$L$47,10,FALSE()))</f>
        <v/>
      </c>
      <c r="AH120" s="814" t="str">
        <f aca="false">IF(AH119="","",VLOOKUP(AH119,標準様式１シフト記号表!$C$6:$L$47,10,FALSE()))</f>
        <v/>
      </c>
      <c r="AI120" s="814" t="str">
        <f aca="false">IF(AI119="","",VLOOKUP(AI119,標準様式１シフト記号表!$C$6:$L$47,10,FALSE()))</f>
        <v/>
      </c>
      <c r="AJ120" s="815" t="str">
        <f aca="false">IF(AJ119="","",VLOOKUP(AJ119,標準様式１シフト記号表!$C$6:$L$47,10,FALSE()))</f>
        <v/>
      </c>
      <c r="AK120" s="813" t="str">
        <f aca="false">IF(AK119="","",VLOOKUP(AK119,標準様式１シフト記号表!$C$6:$L$47,10,FALSE()))</f>
        <v/>
      </c>
      <c r="AL120" s="814" t="str">
        <f aca="false">IF(AL119="","",VLOOKUP(AL119,標準様式１シフト記号表!$C$6:$L$47,10,FALSE()))</f>
        <v/>
      </c>
      <c r="AM120" s="814" t="str">
        <f aca="false">IF(AM119="","",VLOOKUP(AM119,標準様式１シフト記号表!$C$6:$L$47,10,FALSE()))</f>
        <v/>
      </c>
      <c r="AN120" s="814" t="str">
        <f aca="false">IF(AN119="","",VLOOKUP(AN119,標準様式１シフト記号表!$C$6:$L$47,10,FALSE()))</f>
        <v/>
      </c>
      <c r="AO120" s="814" t="str">
        <f aca="false">IF(AO119="","",VLOOKUP(AO119,標準様式１シフト記号表!$C$6:$L$47,10,FALSE()))</f>
        <v/>
      </c>
      <c r="AP120" s="814" t="str">
        <f aca="false">IF(AP119="","",VLOOKUP(AP119,標準様式１シフト記号表!$C$6:$L$47,10,FALSE()))</f>
        <v/>
      </c>
      <c r="AQ120" s="815" t="str">
        <f aca="false">IF(AQ119="","",VLOOKUP(AQ119,標準様式１シフト記号表!$C$6:$L$47,10,FALSE()))</f>
        <v/>
      </c>
      <c r="AR120" s="813" t="str">
        <f aca="false">IF(AR119="","",VLOOKUP(AR119,標準様式１シフト記号表!$C$6:$L$47,10,FALSE()))</f>
        <v/>
      </c>
      <c r="AS120" s="814" t="str">
        <f aca="false">IF(AS119="","",VLOOKUP(AS119,標準様式１シフト記号表!$C$6:$L$47,10,FALSE()))</f>
        <v/>
      </c>
      <c r="AT120" s="814" t="str">
        <f aca="false">IF(AT119="","",VLOOKUP(AT119,標準様式１シフト記号表!$C$6:$L$47,10,FALSE()))</f>
        <v/>
      </c>
      <c r="AU120" s="814" t="str">
        <f aca="false">IF(AU119="","",VLOOKUP(AU119,標準様式１シフト記号表!$C$6:$L$47,10,FALSE()))</f>
        <v/>
      </c>
      <c r="AV120" s="814" t="str">
        <f aca="false">IF(AV119="","",VLOOKUP(AV119,標準様式１シフト記号表!$C$6:$L$47,10,FALSE()))</f>
        <v/>
      </c>
      <c r="AW120" s="814" t="str">
        <f aca="false">IF(AW119="","",VLOOKUP(AW119,標準様式１シフト記号表!$C$6:$L$47,10,FALSE()))</f>
        <v/>
      </c>
      <c r="AX120" s="815" t="str">
        <f aca="false">IF(AX119="","",VLOOKUP(AX119,標準様式１シフト記号表!$C$6:$L$47,10,FALSE()))</f>
        <v/>
      </c>
      <c r="AY120" s="813" t="str">
        <f aca="false">IF(AY119="","",VLOOKUP(AY119,標準様式１シフト記号表!$C$6:$L$47,10,FALSE()))</f>
        <v/>
      </c>
      <c r="AZ120" s="814" t="str">
        <f aca="false">IF(AZ119="","",VLOOKUP(AZ119,標準様式１シフト記号表!$C$6:$L$47,10,FALSE()))</f>
        <v/>
      </c>
      <c r="BA120" s="814" t="str">
        <f aca="false">IF(BA119="","",VLOOKUP(BA119,標準様式１シフト記号表!$C$6:$L$47,10,FALSE()))</f>
        <v/>
      </c>
      <c r="BB120" s="845" t="n">
        <f aca="false">IF($BE$3="４週",SUM(W120:AX120),IF($BE$3="暦月",SUM(W120:BA120),""))</f>
        <v>0</v>
      </c>
      <c r="BC120" s="845"/>
      <c r="BD120" s="846" t="n">
        <f aca="false">IF($BE$3="４週",BB120/4,IF($BE$3="暦月",(BB120/($BE$8/7)),""))</f>
        <v>0</v>
      </c>
      <c r="BE120" s="846"/>
      <c r="BF120" s="842"/>
      <c r="BG120" s="842"/>
      <c r="BH120" s="842"/>
      <c r="BI120" s="842"/>
      <c r="BJ120" s="842"/>
    </row>
    <row r="121" customFormat="false" ht="20.25" hidden="false" customHeight="true" outlineLevel="0" collapsed="false">
      <c r="B121" s="779" t="n">
        <f aca="false">B119+1</f>
        <v>54</v>
      </c>
      <c r="C121" s="839"/>
      <c r="D121" s="839"/>
      <c r="E121" s="808"/>
      <c r="F121" s="809"/>
      <c r="G121" s="808"/>
      <c r="H121" s="809"/>
      <c r="I121" s="840"/>
      <c r="J121" s="840"/>
      <c r="K121" s="841"/>
      <c r="L121" s="841"/>
      <c r="M121" s="841"/>
      <c r="N121" s="841"/>
      <c r="O121" s="823"/>
      <c r="P121" s="823"/>
      <c r="Q121" s="823"/>
      <c r="R121" s="823"/>
      <c r="S121" s="823"/>
      <c r="T121" s="837" t="s">
        <v>693</v>
      </c>
      <c r="V121" s="838"/>
      <c r="W121" s="827"/>
      <c r="X121" s="828"/>
      <c r="Y121" s="828"/>
      <c r="Z121" s="828"/>
      <c r="AA121" s="828"/>
      <c r="AB121" s="828"/>
      <c r="AC121" s="829"/>
      <c r="AD121" s="827"/>
      <c r="AE121" s="828"/>
      <c r="AF121" s="828"/>
      <c r="AG121" s="828"/>
      <c r="AH121" s="828"/>
      <c r="AI121" s="828"/>
      <c r="AJ121" s="829"/>
      <c r="AK121" s="827"/>
      <c r="AL121" s="828"/>
      <c r="AM121" s="828"/>
      <c r="AN121" s="828"/>
      <c r="AO121" s="828"/>
      <c r="AP121" s="828"/>
      <c r="AQ121" s="829"/>
      <c r="AR121" s="827"/>
      <c r="AS121" s="828"/>
      <c r="AT121" s="828"/>
      <c r="AU121" s="828"/>
      <c r="AV121" s="828"/>
      <c r="AW121" s="828"/>
      <c r="AX121" s="829"/>
      <c r="AY121" s="827"/>
      <c r="AZ121" s="828"/>
      <c r="BA121" s="830"/>
      <c r="BB121" s="831"/>
      <c r="BC121" s="831"/>
      <c r="BD121" s="832"/>
      <c r="BE121" s="832"/>
      <c r="BF121" s="842"/>
      <c r="BG121" s="842"/>
      <c r="BH121" s="842"/>
      <c r="BI121" s="842"/>
      <c r="BJ121" s="842"/>
    </row>
    <row r="122" customFormat="false" ht="20.25" hidden="false" customHeight="true" outlineLevel="0" collapsed="false">
      <c r="B122" s="779"/>
      <c r="C122" s="839"/>
      <c r="D122" s="839"/>
      <c r="E122" s="843"/>
      <c r="F122" s="844" t="n">
        <f aca="false">C121</f>
        <v>0</v>
      </c>
      <c r="G122" s="843"/>
      <c r="H122" s="844" t="n">
        <f aca="false">I121</f>
        <v>0</v>
      </c>
      <c r="I122" s="840"/>
      <c r="J122" s="840"/>
      <c r="K122" s="841"/>
      <c r="L122" s="841"/>
      <c r="M122" s="841"/>
      <c r="N122" s="841"/>
      <c r="O122" s="823"/>
      <c r="P122" s="823"/>
      <c r="Q122" s="823"/>
      <c r="R122" s="823"/>
      <c r="S122" s="823"/>
      <c r="T122" s="834" t="s">
        <v>694</v>
      </c>
      <c r="U122" s="835"/>
      <c r="V122" s="836"/>
      <c r="W122" s="813" t="str">
        <f aca="false">IF(W121="","",VLOOKUP(W121,標準様式１シフト記号表!$C$6:$L$47,10,FALSE()))</f>
        <v/>
      </c>
      <c r="X122" s="814" t="str">
        <f aca="false">IF(X121="","",VLOOKUP(X121,標準様式１シフト記号表!$C$6:$L$47,10,FALSE()))</f>
        <v/>
      </c>
      <c r="Y122" s="814" t="str">
        <f aca="false">IF(Y121="","",VLOOKUP(Y121,標準様式１シフト記号表!$C$6:$L$47,10,FALSE()))</f>
        <v/>
      </c>
      <c r="Z122" s="814" t="str">
        <f aca="false">IF(Z121="","",VLOOKUP(Z121,標準様式１シフト記号表!$C$6:$L$47,10,FALSE()))</f>
        <v/>
      </c>
      <c r="AA122" s="814" t="str">
        <f aca="false">IF(AA121="","",VLOOKUP(AA121,標準様式１シフト記号表!$C$6:$L$47,10,FALSE()))</f>
        <v/>
      </c>
      <c r="AB122" s="814" t="str">
        <f aca="false">IF(AB121="","",VLOOKUP(AB121,標準様式１シフト記号表!$C$6:$L$47,10,FALSE()))</f>
        <v/>
      </c>
      <c r="AC122" s="815" t="str">
        <f aca="false">IF(AC121="","",VLOOKUP(AC121,標準様式１シフト記号表!$C$6:$L$47,10,FALSE()))</f>
        <v/>
      </c>
      <c r="AD122" s="813" t="str">
        <f aca="false">IF(AD121="","",VLOOKUP(AD121,標準様式１シフト記号表!$C$6:$L$47,10,FALSE()))</f>
        <v/>
      </c>
      <c r="AE122" s="814" t="str">
        <f aca="false">IF(AE121="","",VLOOKUP(AE121,標準様式１シフト記号表!$C$6:$L$47,10,FALSE()))</f>
        <v/>
      </c>
      <c r="AF122" s="814" t="str">
        <f aca="false">IF(AF121="","",VLOOKUP(AF121,標準様式１シフト記号表!$C$6:$L$47,10,FALSE()))</f>
        <v/>
      </c>
      <c r="AG122" s="814" t="str">
        <f aca="false">IF(AG121="","",VLOOKUP(AG121,標準様式１シフト記号表!$C$6:$L$47,10,FALSE()))</f>
        <v/>
      </c>
      <c r="AH122" s="814" t="str">
        <f aca="false">IF(AH121="","",VLOOKUP(AH121,標準様式１シフト記号表!$C$6:$L$47,10,FALSE()))</f>
        <v/>
      </c>
      <c r="AI122" s="814" t="str">
        <f aca="false">IF(AI121="","",VLOOKUP(AI121,標準様式１シフト記号表!$C$6:$L$47,10,FALSE()))</f>
        <v/>
      </c>
      <c r="AJ122" s="815" t="str">
        <f aca="false">IF(AJ121="","",VLOOKUP(AJ121,標準様式１シフト記号表!$C$6:$L$47,10,FALSE()))</f>
        <v/>
      </c>
      <c r="AK122" s="813" t="str">
        <f aca="false">IF(AK121="","",VLOOKUP(AK121,標準様式１シフト記号表!$C$6:$L$47,10,FALSE()))</f>
        <v/>
      </c>
      <c r="AL122" s="814" t="str">
        <f aca="false">IF(AL121="","",VLOOKUP(AL121,標準様式１シフト記号表!$C$6:$L$47,10,FALSE()))</f>
        <v/>
      </c>
      <c r="AM122" s="814" t="str">
        <f aca="false">IF(AM121="","",VLOOKUP(AM121,標準様式１シフト記号表!$C$6:$L$47,10,FALSE()))</f>
        <v/>
      </c>
      <c r="AN122" s="814" t="str">
        <f aca="false">IF(AN121="","",VLOOKUP(AN121,標準様式１シフト記号表!$C$6:$L$47,10,FALSE()))</f>
        <v/>
      </c>
      <c r="AO122" s="814" t="str">
        <f aca="false">IF(AO121="","",VLOOKUP(AO121,標準様式１シフト記号表!$C$6:$L$47,10,FALSE()))</f>
        <v/>
      </c>
      <c r="AP122" s="814" t="str">
        <f aca="false">IF(AP121="","",VLOOKUP(AP121,標準様式１シフト記号表!$C$6:$L$47,10,FALSE()))</f>
        <v/>
      </c>
      <c r="AQ122" s="815" t="str">
        <f aca="false">IF(AQ121="","",VLOOKUP(AQ121,標準様式１シフト記号表!$C$6:$L$47,10,FALSE()))</f>
        <v/>
      </c>
      <c r="AR122" s="813" t="str">
        <f aca="false">IF(AR121="","",VLOOKUP(AR121,標準様式１シフト記号表!$C$6:$L$47,10,FALSE()))</f>
        <v/>
      </c>
      <c r="AS122" s="814" t="str">
        <f aca="false">IF(AS121="","",VLOOKUP(AS121,標準様式１シフト記号表!$C$6:$L$47,10,FALSE()))</f>
        <v/>
      </c>
      <c r="AT122" s="814" t="str">
        <f aca="false">IF(AT121="","",VLOOKUP(AT121,標準様式１シフト記号表!$C$6:$L$47,10,FALSE()))</f>
        <v/>
      </c>
      <c r="AU122" s="814" t="str">
        <f aca="false">IF(AU121="","",VLOOKUP(AU121,標準様式１シフト記号表!$C$6:$L$47,10,FALSE()))</f>
        <v/>
      </c>
      <c r="AV122" s="814" t="str">
        <f aca="false">IF(AV121="","",VLOOKUP(AV121,標準様式１シフト記号表!$C$6:$L$47,10,FALSE()))</f>
        <v/>
      </c>
      <c r="AW122" s="814" t="str">
        <f aca="false">IF(AW121="","",VLOOKUP(AW121,標準様式１シフト記号表!$C$6:$L$47,10,FALSE()))</f>
        <v/>
      </c>
      <c r="AX122" s="815" t="str">
        <f aca="false">IF(AX121="","",VLOOKUP(AX121,標準様式１シフト記号表!$C$6:$L$47,10,FALSE()))</f>
        <v/>
      </c>
      <c r="AY122" s="813" t="str">
        <f aca="false">IF(AY121="","",VLOOKUP(AY121,標準様式１シフト記号表!$C$6:$L$47,10,FALSE()))</f>
        <v/>
      </c>
      <c r="AZ122" s="814" t="str">
        <f aca="false">IF(AZ121="","",VLOOKUP(AZ121,標準様式１シフト記号表!$C$6:$L$47,10,FALSE()))</f>
        <v/>
      </c>
      <c r="BA122" s="814" t="str">
        <f aca="false">IF(BA121="","",VLOOKUP(BA121,標準様式１シフト記号表!$C$6:$L$47,10,FALSE()))</f>
        <v/>
      </c>
      <c r="BB122" s="845" t="n">
        <f aca="false">IF($BE$3="４週",SUM(W122:AX122),IF($BE$3="暦月",SUM(W122:BA122),""))</f>
        <v>0</v>
      </c>
      <c r="BC122" s="845"/>
      <c r="BD122" s="846" t="n">
        <f aca="false">IF($BE$3="４週",BB122/4,IF($BE$3="暦月",(BB122/($BE$8/7)),""))</f>
        <v>0</v>
      </c>
      <c r="BE122" s="846"/>
      <c r="BF122" s="842"/>
      <c r="BG122" s="842"/>
      <c r="BH122" s="842"/>
      <c r="BI122" s="842"/>
      <c r="BJ122" s="842"/>
    </row>
    <row r="123" customFormat="false" ht="20.25" hidden="false" customHeight="true" outlineLevel="0" collapsed="false">
      <c r="B123" s="779" t="n">
        <f aca="false">B121+1</f>
        <v>55</v>
      </c>
      <c r="C123" s="839"/>
      <c r="D123" s="839"/>
      <c r="E123" s="808"/>
      <c r="F123" s="809"/>
      <c r="G123" s="808"/>
      <c r="H123" s="809"/>
      <c r="I123" s="840"/>
      <c r="J123" s="840"/>
      <c r="K123" s="841"/>
      <c r="L123" s="841"/>
      <c r="M123" s="841"/>
      <c r="N123" s="841"/>
      <c r="O123" s="823"/>
      <c r="P123" s="823"/>
      <c r="Q123" s="823"/>
      <c r="R123" s="823"/>
      <c r="S123" s="823"/>
      <c r="T123" s="837" t="s">
        <v>693</v>
      </c>
      <c r="V123" s="838"/>
      <c r="W123" s="827"/>
      <c r="X123" s="828"/>
      <c r="Y123" s="828"/>
      <c r="Z123" s="828"/>
      <c r="AA123" s="828"/>
      <c r="AB123" s="828"/>
      <c r="AC123" s="829"/>
      <c r="AD123" s="827"/>
      <c r="AE123" s="828"/>
      <c r="AF123" s="828"/>
      <c r="AG123" s="828"/>
      <c r="AH123" s="828"/>
      <c r="AI123" s="828"/>
      <c r="AJ123" s="829"/>
      <c r="AK123" s="827"/>
      <c r="AL123" s="828"/>
      <c r="AM123" s="828"/>
      <c r="AN123" s="828"/>
      <c r="AO123" s="828"/>
      <c r="AP123" s="828"/>
      <c r="AQ123" s="829"/>
      <c r="AR123" s="827"/>
      <c r="AS123" s="828"/>
      <c r="AT123" s="828"/>
      <c r="AU123" s="828"/>
      <c r="AV123" s="828"/>
      <c r="AW123" s="828"/>
      <c r="AX123" s="829"/>
      <c r="AY123" s="827"/>
      <c r="AZ123" s="828"/>
      <c r="BA123" s="830"/>
      <c r="BB123" s="831"/>
      <c r="BC123" s="831"/>
      <c r="BD123" s="832"/>
      <c r="BE123" s="832"/>
      <c r="BF123" s="842"/>
      <c r="BG123" s="842"/>
      <c r="BH123" s="842"/>
      <c r="BI123" s="842"/>
      <c r="BJ123" s="842"/>
    </row>
    <row r="124" customFormat="false" ht="20.25" hidden="false" customHeight="true" outlineLevel="0" collapsed="false">
      <c r="B124" s="779"/>
      <c r="C124" s="839"/>
      <c r="D124" s="839"/>
      <c r="E124" s="843"/>
      <c r="F124" s="844" t="n">
        <f aca="false">C123</f>
        <v>0</v>
      </c>
      <c r="G124" s="843"/>
      <c r="H124" s="844" t="n">
        <f aca="false">I123</f>
        <v>0</v>
      </c>
      <c r="I124" s="840"/>
      <c r="J124" s="840"/>
      <c r="K124" s="841"/>
      <c r="L124" s="841"/>
      <c r="M124" s="841"/>
      <c r="N124" s="841"/>
      <c r="O124" s="823"/>
      <c r="P124" s="823"/>
      <c r="Q124" s="823"/>
      <c r="R124" s="823"/>
      <c r="S124" s="823"/>
      <c r="T124" s="834" t="s">
        <v>694</v>
      </c>
      <c r="U124" s="835"/>
      <c r="V124" s="836"/>
      <c r="W124" s="813" t="str">
        <f aca="false">IF(W123="","",VLOOKUP(W123,標準様式１シフト記号表!$C$6:$L$47,10,FALSE()))</f>
        <v/>
      </c>
      <c r="X124" s="814" t="str">
        <f aca="false">IF(X123="","",VLOOKUP(X123,標準様式１シフト記号表!$C$6:$L$47,10,FALSE()))</f>
        <v/>
      </c>
      <c r="Y124" s="814" t="str">
        <f aca="false">IF(Y123="","",VLOOKUP(Y123,標準様式１シフト記号表!$C$6:$L$47,10,FALSE()))</f>
        <v/>
      </c>
      <c r="Z124" s="814" t="str">
        <f aca="false">IF(Z123="","",VLOOKUP(Z123,標準様式１シフト記号表!$C$6:$L$47,10,FALSE()))</f>
        <v/>
      </c>
      <c r="AA124" s="814" t="str">
        <f aca="false">IF(AA123="","",VLOOKUP(AA123,標準様式１シフト記号表!$C$6:$L$47,10,FALSE()))</f>
        <v/>
      </c>
      <c r="AB124" s="814" t="str">
        <f aca="false">IF(AB123="","",VLOOKUP(AB123,標準様式１シフト記号表!$C$6:$L$47,10,FALSE()))</f>
        <v/>
      </c>
      <c r="AC124" s="815" t="str">
        <f aca="false">IF(AC123="","",VLOOKUP(AC123,標準様式１シフト記号表!$C$6:$L$47,10,FALSE()))</f>
        <v/>
      </c>
      <c r="AD124" s="813" t="str">
        <f aca="false">IF(AD123="","",VLOOKUP(AD123,標準様式１シフト記号表!$C$6:$L$47,10,FALSE()))</f>
        <v/>
      </c>
      <c r="AE124" s="814" t="str">
        <f aca="false">IF(AE123="","",VLOOKUP(AE123,標準様式１シフト記号表!$C$6:$L$47,10,FALSE()))</f>
        <v/>
      </c>
      <c r="AF124" s="814" t="str">
        <f aca="false">IF(AF123="","",VLOOKUP(AF123,標準様式１シフト記号表!$C$6:$L$47,10,FALSE()))</f>
        <v/>
      </c>
      <c r="AG124" s="814" t="str">
        <f aca="false">IF(AG123="","",VLOOKUP(AG123,標準様式１シフト記号表!$C$6:$L$47,10,FALSE()))</f>
        <v/>
      </c>
      <c r="AH124" s="814" t="str">
        <f aca="false">IF(AH123="","",VLOOKUP(AH123,標準様式１シフト記号表!$C$6:$L$47,10,FALSE()))</f>
        <v/>
      </c>
      <c r="AI124" s="814" t="str">
        <f aca="false">IF(AI123="","",VLOOKUP(AI123,標準様式１シフト記号表!$C$6:$L$47,10,FALSE()))</f>
        <v/>
      </c>
      <c r="AJ124" s="815" t="str">
        <f aca="false">IF(AJ123="","",VLOOKUP(AJ123,標準様式１シフト記号表!$C$6:$L$47,10,FALSE()))</f>
        <v/>
      </c>
      <c r="AK124" s="813" t="str">
        <f aca="false">IF(AK123="","",VLOOKUP(AK123,標準様式１シフト記号表!$C$6:$L$47,10,FALSE()))</f>
        <v/>
      </c>
      <c r="AL124" s="814" t="str">
        <f aca="false">IF(AL123="","",VLOOKUP(AL123,標準様式１シフト記号表!$C$6:$L$47,10,FALSE()))</f>
        <v/>
      </c>
      <c r="AM124" s="814" t="str">
        <f aca="false">IF(AM123="","",VLOOKUP(AM123,標準様式１シフト記号表!$C$6:$L$47,10,FALSE()))</f>
        <v/>
      </c>
      <c r="AN124" s="814" t="str">
        <f aca="false">IF(AN123="","",VLOOKUP(AN123,標準様式１シフト記号表!$C$6:$L$47,10,FALSE()))</f>
        <v/>
      </c>
      <c r="AO124" s="814" t="str">
        <f aca="false">IF(AO123="","",VLOOKUP(AO123,標準様式１シフト記号表!$C$6:$L$47,10,FALSE()))</f>
        <v/>
      </c>
      <c r="AP124" s="814" t="str">
        <f aca="false">IF(AP123="","",VLOOKUP(AP123,標準様式１シフト記号表!$C$6:$L$47,10,FALSE()))</f>
        <v/>
      </c>
      <c r="AQ124" s="815" t="str">
        <f aca="false">IF(AQ123="","",VLOOKUP(AQ123,標準様式１シフト記号表!$C$6:$L$47,10,FALSE()))</f>
        <v/>
      </c>
      <c r="AR124" s="813" t="str">
        <f aca="false">IF(AR123="","",VLOOKUP(AR123,標準様式１シフト記号表!$C$6:$L$47,10,FALSE()))</f>
        <v/>
      </c>
      <c r="AS124" s="814" t="str">
        <f aca="false">IF(AS123="","",VLOOKUP(AS123,標準様式１シフト記号表!$C$6:$L$47,10,FALSE()))</f>
        <v/>
      </c>
      <c r="AT124" s="814" t="str">
        <f aca="false">IF(AT123="","",VLOOKUP(AT123,標準様式１シフト記号表!$C$6:$L$47,10,FALSE()))</f>
        <v/>
      </c>
      <c r="AU124" s="814" t="str">
        <f aca="false">IF(AU123="","",VLOOKUP(AU123,標準様式１シフト記号表!$C$6:$L$47,10,FALSE()))</f>
        <v/>
      </c>
      <c r="AV124" s="814" t="str">
        <f aca="false">IF(AV123="","",VLOOKUP(AV123,標準様式１シフト記号表!$C$6:$L$47,10,FALSE()))</f>
        <v/>
      </c>
      <c r="AW124" s="814" t="str">
        <f aca="false">IF(AW123="","",VLOOKUP(AW123,標準様式１シフト記号表!$C$6:$L$47,10,FALSE()))</f>
        <v/>
      </c>
      <c r="AX124" s="815" t="str">
        <f aca="false">IF(AX123="","",VLOOKUP(AX123,標準様式１シフト記号表!$C$6:$L$47,10,FALSE()))</f>
        <v/>
      </c>
      <c r="AY124" s="813" t="str">
        <f aca="false">IF(AY123="","",VLOOKUP(AY123,標準様式１シフト記号表!$C$6:$L$47,10,FALSE()))</f>
        <v/>
      </c>
      <c r="AZ124" s="814" t="str">
        <f aca="false">IF(AZ123="","",VLOOKUP(AZ123,標準様式１シフト記号表!$C$6:$L$47,10,FALSE()))</f>
        <v/>
      </c>
      <c r="BA124" s="814" t="str">
        <f aca="false">IF(BA123="","",VLOOKUP(BA123,標準様式１シフト記号表!$C$6:$L$47,10,FALSE()))</f>
        <v/>
      </c>
      <c r="BB124" s="845" t="n">
        <f aca="false">IF($BE$3="４週",SUM(W124:AX124),IF($BE$3="暦月",SUM(W124:BA124),""))</f>
        <v>0</v>
      </c>
      <c r="BC124" s="845"/>
      <c r="BD124" s="846" t="n">
        <f aca="false">IF($BE$3="４週",BB124/4,IF($BE$3="暦月",(BB124/($BE$8/7)),""))</f>
        <v>0</v>
      </c>
      <c r="BE124" s="846"/>
      <c r="BF124" s="842"/>
      <c r="BG124" s="842"/>
      <c r="BH124" s="842"/>
      <c r="BI124" s="842"/>
      <c r="BJ124" s="842"/>
    </row>
    <row r="125" customFormat="false" ht="20.25" hidden="false" customHeight="true" outlineLevel="0" collapsed="false">
      <c r="B125" s="779" t="n">
        <f aca="false">B123+1</f>
        <v>56</v>
      </c>
      <c r="C125" s="839"/>
      <c r="D125" s="839"/>
      <c r="E125" s="808"/>
      <c r="F125" s="809"/>
      <c r="G125" s="808"/>
      <c r="H125" s="809"/>
      <c r="I125" s="840"/>
      <c r="J125" s="840"/>
      <c r="K125" s="841"/>
      <c r="L125" s="841"/>
      <c r="M125" s="841"/>
      <c r="N125" s="841"/>
      <c r="O125" s="823"/>
      <c r="P125" s="823"/>
      <c r="Q125" s="823"/>
      <c r="R125" s="823"/>
      <c r="S125" s="823"/>
      <c r="T125" s="837" t="s">
        <v>693</v>
      </c>
      <c r="V125" s="838"/>
      <c r="W125" s="827"/>
      <c r="X125" s="828"/>
      <c r="Y125" s="828"/>
      <c r="Z125" s="828"/>
      <c r="AA125" s="828"/>
      <c r="AB125" s="828"/>
      <c r="AC125" s="829"/>
      <c r="AD125" s="827"/>
      <c r="AE125" s="828"/>
      <c r="AF125" s="828"/>
      <c r="AG125" s="828"/>
      <c r="AH125" s="828"/>
      <c r="AI125" s="828"/>
      <c r="AJ125" s="829"/>
      <c r="AK125" s="827"/>
      <c r="AL125" s="828"/>
      <c r="AM125" s="828"/>
      <c r="AN125" s="828"/>
      <c r="AO125" s="828"/>
      <c r="AP125" s="828"/>
      <c r="AQ125" s="829"/>
      <c r="AR125" s="827"/>
      <c r="AS125" s="828"/>
      <c r="AT125" s="828"/>
      <c r="AU125" s="828"/>
      <c r="AV125" s="828"/>
      <c r="AW125" s="828"/>
      <c r="AX125" s="829"/>
      <c r="AY125" s="827"/>
      <c r="AZ125" s="828"/>
      <c r="BA125" s="830"/>
      <c r="BB125" s="831"/>
      <c r="BC125" s="831"/>
      <c r="BD125" s="832"/>
      <c r="BE125" s="832"/>
      <c r="BF125" s="842"/>
      <c r="BG125" s="842"/>
      <c r="BH125" s="842"/>
      <c r="BI125" s="842"/>
      <c r="BJ125" s="842"/>
    </row>
    <row r="126" customFormat="false" ht="20.25" hidden="false" customHeight="true" outlineLevel="0" collapsed="false">
      <c r="B126" s="779"/>
      <c r="C126" s="839"/>
      <c r="D126" s="839"/>
      <c r="E126" s="843"/>
      <c r="F126" s="844" t="n">
        <f aca="false">C125</f>
        <v>0</v>
      </c>
      <c r="G126" s="843"/>
      <c r="H126" s="844" t="n">
        <f aca="false">I125</f>
        <v>0</v>
      </c>
      <c r="I126" s="840"/>
      <c r="J126" s="840"/>
      <c r="K126" s="841"/>
      <c r="L126" s="841"/>
      <c r="M126" s="841"/>
      <c r="N126" s="841"/>
      <c r="O126" s="823"/>
      <c r="P126" s="823"/>
      <c r="Q126" s="823"/>
      <c r="R126" s="823"/>
      <c r="S126" s="823"/>
      <c r="T126" s="834" t="s">
        <v>694</v>
      </c>
      <c r="U126" s="835"/>
      <c r="V126" s="836"/>
      <c r="W126" s="813" t="str">
        <f aca="false">IF(W125="","",VLOOKUP(W125,標準様式１シフト記号表!$C$6:$L$47,10,FALSE()))</f>
        <v/>
      </c>
      <c r="X126" s="814" t="str">
        <f aca="false">IF(X125="","",VLOOKUP(X125,標準様式１シフト記号表!$C$6:$L$47,10,FALSE()))</f>
        <v/>
      </c>
      <c r="Y126" s="814" t="str">
        <f aca="false">IF(Y125="","",VLOOKUP(Y125,標準様式１シフト記号表!$C$6:$L$47,10,FALSE()))</f>
        <v/>
      </c>
      <c r="Z126" s="814" t="str">
        <f aca="false">IF(Z125="","",VLOOKUP(Z125,標準様式１シフト記号表!$C$6:$L$47,10,FALSE()))</f>
        <v/>
      </c>
      <c r="AA126" s="814" t="str">
        <f aca="false">IF(AA125="","",VLOOKUP(AA125,標準様式１シフト記号表!$C$6:$L$47,10,FALSE()))</f>
        <v/>
      </c>
      <c r="AB126" s="814" t="str">
        <f aca="false">IF(AB125="","",VLOOKUP(AB125,標準様式１シフト記号表!$C$6:$L$47,10,FALSE()))</f>
        <v/>
      </c>
      <c r="AC126" s="815" t="str">
        <f aca="false">IF(AC125="","",VLOOKUP(AC125,標準様式１シフト記号表!$C$6:$L$47,10,FALSE()))</f>
        <v/>
      </c>
      <c r="AD126" s="813" t="str">
        <f aca="false">IF(AD125="","",VLOOKUP(AD125,標準様式１シフト記号表!$C$6:$L$47,10,FALSE()))</f>
        <v/>
      </c>
      <c r="AE126" s="814" t="str">
        <f aca="false">IF(AE125="","",VLOOKUP(AE125,標準様式１シフト記号表!$C$6:$L$47,10,FALSE()))</f>
        <v/>
      </c>
      <c r="AF126" s="814" t="str">
        <f aca="false">IF(AF125="","",VLOOKUP(AF125,標準様式１シフト記号表!$C$6:$L$47,10,FALSE()))</f>
        <v/>
      </c>
      <c r="AG126" s="814" t="str">
        <f aca="false">IF(AG125="","",VLOOKUP(AG125,標準様式１シフト記号表!$C$6:$L$47,10,FALSE()))</f>
        <v/>
      </c>
      <c r="AH126" s="814" t="str">
        <f aca="false">IF(AH125="","",VLOOKUP(AH125,標準様式１シフト記号表!$C$6:$L$47,10,FALSE()))</f>
        <v/>
      </c>
      <c r="AI126" s="814" t="str">
        <f aca="false">IF(AI125="","",VLOOKUP(AI125,標準様式１シフト記号表!$C$6:$L$47,10,FALSE()))</f>
        <v/>
      </c>
      <c r="AJ126" s="815" t="str">
        <f aca="false">IF(AJ125="","",VLOOKUP(AJ125,標準様式１シフト記号表!$C$6:$L$47,10,FALSE()))</f>
        <v/>
      </c>
      <c r="AK126" s="813" t="str">
        <f aca="false">IF(AK125="","",VLOOKUP(AK125,標準様式１シフト記号表!$C$6:$L$47,10,FALSE()))</f>
        <v/>
      </c>
      <c r="AL126" s="814" t="str">
        <f aca="false">IF(AL125="","",VLOOKUP(AL125,標準様式１シフト記号表!$C$6:$L$47,10,FALSE()))</f>
        <v/>
      </c>
      <c r="AM126" s="814" t="str">
        <f aca="false">IF(AM125="","",VLOOKUP(AM125,標準様式１シフト記号表!$C$6:$L$47,10,FALSE()))</f>
        <v/>
      </c>
      <c r="AN126" s="814" t="str">
        <f aca="false">IF(AN125="","",VLOOKUP(AN125,標準様式１シフト記号表!$C$6:$L$47,10,FALSE()))</f>
        <v/>
      </c>
      <c r="AO126" s="814" t="str">
        <f aca="false">IF(AO125="","",VLOOKUP(AO125,標準様式１シフト記号表!$C$6:$L$47,10,FALSE()))</f>
        <v/>
      </c>
      <c r="AP126" s="814" t="str">
        <f aca="false">IF(AP125="","",VLOOKUP(AP125,標準様式１シフト記号表!$C$6:$L$47,10,FALSE()))</f>
        <v/>
      </c>
      <c r="AQ126" s="815" t="str">
        <f aca="false">IF(AQ125="","",VLOOKUP(AQ125,標準様式１シフト記号表!$C$6:$L$47,10,FALSE()))</f>
        <v/>
      </c>
      <c r="AR126" s="813" t="str">
        <f aca="false">IF(AR125="","",VLOOKUP(AR125,標準様式１シフト記号表!$C$6:$L$47,10,FALSE()))</f>
        <v/>
      </c>
      <c r="AS126" s="814" t="str">
        <f aca="false">IF(AS125="","",VLOOKUP(AS125,標準様式１シフト記号表!$C$6:$L$47,10,FALSE()))</f>
        <v/>
      </c>
      <c r="AT126" s="814" t="str">
        <f aca="false">IF(AT125="","",VLOOKUP(AT125,標準様式１シフト記号表!$C$6:$L$47,10,FALSE()))</f>
        <v/>
      </c>
      <c r="AU126" s="814" t="str">
        <f aca="false">IF(AU125="","",VLOOKUP(AU125,標準様式１シフト記号表!$C$6:$L$47,10,FALSE()))</f>
        <v/>
      </c>
      <c r="AV126" s="814" t="str">
        <f aca="false">IF(AV125="","",VLOOKUP(AV125,標準様式１シフト記号表!$C$6:$L$47,10,FALSE()))</f>
        <v/>
      </c>
      <c r="AW126" s="814" t="str">
        <f aca="false">IF(AW125="","",VLOOKUP(AW125,標準様式１シフト記号表!$C$6:$L$47,10,FALSE()))</f>
        <v/>
      </c>
      <c r="AX126" s="815" t="str">
        <f aca="false">IF(AX125="","",VLOOKUP(AX125,標準様式１シフト記号表!$C$6:$L$47,10,FALSE()))</f>
        <v/>
      </c>
      <c r="AY126" s="813" t="str">
        <f aca="false">IF(AY125="","",VLOOKUP(AY125,標準様式１シフト記号表!$C$6:$L$47,10,FALSE()))</f>
        <v/>
      </c>
      <c r="AZ126" s="814" t="str">
        <f aca="false">IF(AZ125="","",VLOOKUP(AZ125,標準様式１シフト記号表!$C$6:$L$47,10,FALSE()))</f>
        <v/>
      </c>
      <c r="BA126" s="814" t="str">
        <f aca="false">IF(BA125="","",VLOOKUP(BA125,標準様式１シフト記号表!$C$6:$L$47,10,FALSE()))</f>
        <v/>
      </c>
      <c r="BB126" s="845" t="n">
        <f aca="false">IF($BE$3="４週",SUM(W126:AX126),IF($BE$3="暦月",SUM(W126:BA126),""))</f>
        <v>0</v>
      </c>
      <c r="BC126" s="845"/>
      <c r="BD126" s="846" t="n">
        <f aca="false">IF($BE$3="４週",BB126/4,IF($BE$3="暦月",(BB126/($BE$8/7)),""))</f>
        <v>0</v>
      </c>
      <c r="BE126" s="846"/>
      <c r="BF126" s="842"/>
      <c r="BG126" s="842"/>
      <c r="BH126" s="842"/>
      <c r="BI126" s="842"/>
      <c r="BJ126" s="842"/>
    </row>
    <row r="127" customFormat="false" ht="20.25" hidden="false" customHeight="true" outlineLevel="0" collapsed="false">
      <c r="B127" s="779" t="n">
        <f aca="false">B125+1</f>
        <v>57</v>
      </c>
      <c r="C127" s="839"/>
      <c r="D127" s="839"/>
      <c r="E127" s="808"/>
      <c r="F127" s="809"/>
      <c r="G127" s="808"/>
      <c r="H127" s="809"/>
      <c r="I127" s="840"/>
      <c r="J127" s="840"/>
      <c r="K127" s="841"/>
      <c r="L127" s="841"/>
      <c r="M127" s="841"/>
      <c r="N127" s="841"/>
      <c r="O127" s="823"/>
      <c r="P127" s="823"/>
      <c r="Q127" s="823"/>
      <c r="R127" s="823"/>
      <c r="S127" s="823"/>
      <c r="T127" s="837" t="s">
        <v>693</v>
      </c>
      <c r="V127" s="838"/>
      <c r="W127" s="827"/>
      <c r="X127" s="828"/>
      <c r="Y127" s="828"/>
      <c r="Z127" s="828"/>
      <c r="AA127" s="828"/>
      <c r="AB127" s="828"/>
      <c r="AC127" s="829"/>
      <c r="AD127" s="827"/>
      <c r="AE127" s="828"/>
      <c r="AF127" s="828"/>
      <c r="AG127" s="828"/>
      <c r="AH127" s="828"/>
      <c r="AI127" s="828"/>
      <c r="AJ127" s="829"/>
      <c r="AK127" s="827"/>
      <c r="AL127" s="828"/>
      <c r="AM127" s="828"/>
      <c r="AN127" s="828"/>
      <c r="AO127" s="828"/>
      <c r="AP127" s="828"/>
      <c r="AQ127" s="829"/>
      <c r="AR127" s="827"/>
      <c r="AS127" s="828"/>
      <c r="AT127" s="828"/>
      <c r="AU127" s="828"/>
      <c r="AV127" s="828"/>
      <c r="AW127" s="828"/>
      <c r="AX127" s="829"/>
      <c r="AY127" s="827"/>
      <c r="AZ127" s="828"/>
      <c r="BA127" s="830"/>
      <c r="BB127" s="831"/>
      <c r="BC127" s="831"/>
      <c r="BD127" s="832"/>
      <c r="BE127" s="832"/>
      <c r="BF127" s="842"/>
      <c r="BG127" s="842"/>
      <c r="BH127" s="842"/>
      <c r="BI127" s="842"/>
      <c r="BJ127" s="842"/>
    </row>
    <row r="128" customFormat="false" ht="20.25" hidden="false" customHeight="true" outlineLevel="0" collapsed="false">
      <c r="B128" s="779"/>
      <c r="C128" s="839"/>
      <c r="D128" s="839"/>
      <c r="E128" s="843"/>
      <c r="F128" s="844" t="n">
        <f aca="false">C127</f>
        <v>0</v>
      </c>
      <c r="G128" s="843"/>
      <c r="H128" s="844" t="n">
        <f aca="false">I127</f>
        <v>0</v>
      </c>
      <c r="I128" s="840"/>
      <c r="J128" s="840"/>
      <c r="K128" s="841"/>
      <c r="L128" s="841"/>
      <c r="M128" s="841"/>
      <c r="N128" s="841"/>
      <c r="O128" s="823"/>
      <c r="P128" s="823"/>
      <c r="Q128" s="823"/>
      <c r="R128" s="823"/>
      <c r="S128" s="823"/>
      <c r="T128" s="834" t="s">
        <v>694</v>
      </c>
      <c r="U128" s="835"/>
      <c r="V128" s="836"/>
      <c r="W128" s="813" t="str">
        <f aca="false">IF(W127="","",VLOOKUP(W127,標準様式１シフト記号表!$C$6:$L$47,10,FALSE()))</f>
        <v/>
      </c>
      <c r="X128" s="814" t="str">
        <f aca="false">IF(X127="","",VLOOKUP(X127,標準様式１シフト記号表!$C$6:$L$47,10,FALSE()))</f>
        <v/>
      </c>
      <c r="Y128" s="814" t="str">
        <f aca="false">IF(Y127="","",VLOOKUP(Y127,標準様式１シフト記号表!$C$6:$L$47,10,FALSE()))</f>
        <v/>
      </c>
      <c r="Z128" s="814" t="str">
        <f aca="false">IF(Z127="","",VLOOKUP(Z127,標準様式１シフト記号表!$C$6:$L$47,10,FALSE()))</f>
        <v/>
      </c>
      <c r="AA128" s="814" t="str">
        <f aca="false">IF(AA127="","",VLOOKUP(AA127,標準様式１シフト記号表!$C$6:$L$47,10,FALSE()))</f>
        <v/>
      </c>
      <c r="AB128" s="814" t="str">
        <f aca="false">IF(AB127="","",VLOOKUP(AB127,標準様式１シフト記号表!$C$6:$L$47,10,FALSE()))</f>
        <v/>
      </c>
      <c r="AC128" s="815" t="str">
        <f aca="false">IF(AC127="","",VLOOKUP(AC127,標準様式１シフト記号表!$C$6:$L$47,10,FALSE()))</f>
        <v/>
      </c>
      <c r="AD128" s="813" t="str">
        <f aca="false">IF(AD127="","",VLOOKUP(AD127,標準様式１シフト記号表!$C$6:$L$47,10,FALSE()))</f>
        <v/>
      </c>
      <c r="AE128" s="814" t="str">
        <f aca="false">IF(AE127="","",VLOOKUP(AE127,標準様式１シフト記号表!$C$6:$L$47,10,FALSE()))</f>
        <v/>
      </c>
      <c r="AF128" s="814" t="str">
        <f aca="false">IF(AF127="","",VLOOKUP(AF127,標準様式１シフト記号表!$C$6:$L$47,10,FALSE()))</f>
        <v/>
      </c>
      <c r="AG128" s="814" t="str">
        <f aca="false">IF(AG127="","",VLOOKUP(AG127,標準様式１シフト記号表!$C$6:$L$47,10,FALSE()))</f>
        <v/>
      </c>
      <c r="AH128" s="814" t="str">
        <f aca="false">IF(AH127="","",VLOOKUP(AH127,標準様式１シフト記号表!$C$6:$L$47,10,FALSE()))</f>
        <v/>
      </c>
      <c r="AI128" s="814" t="str">
        <f aca="false">IF(AI127="","",VLOOKUP(AI127,標準様式１シフト記号表!$C$6:$L$47,10,FALSE()))</f>
        <v/>
      </c>
      <c r="AJ128" s="815" t="str">
        <f aca="false">IF(AJ127="","",VLOOKUP(AJ127,標準様式１シフト記号表!$C$6:$L$47,10,FALSE()))</f>
        <v/>
      </c>
      <c r="AK128" s="813" t="str">
        <f aca="false">IF(AK127="","",VLOOKUP(AK127,標準様式１シフト記号表!$C$6:$L$47,10,FALSE()))</f>
        <v/>
      </c>
      <c r="AL128" s="814" t="str">
        <f aca="false">IF(AL127="","",VLOOKUP(AL127,標準様式１シフト記号表!$C$6:$L$47,10,FALSE()))</f>
        <v/>
      </c>
      <c r="AM128" s="814" t="str">
        <f aca="false">IF(AM127="","",VLOOKUP(AM127,標準様式１シフト記号表!$C$6:$L$47,10,FALSE()))</f>
        <v/>
      </c>
      <c r="AN128" s="814" t="str">
        <f aca="false">IF(AN127="","",VLOOKUP(AN127,標準様式１シフト記号表!$C$6:$L$47,10,FALSE()))</f>
        <v/>
      </c>
      <c r="AO128" s="814" t="str">
        <f aca="false">IF(AO127="","",VLOOKUP(AO127,標準様式１シフト記号表!$C$6:$L$47,10,FALSE()))</f>
        <v/>
      </c>
      <c r="AP128" s="814" t="str">
        <f aca="false">IF(AP127="","",VLOOKUP(AP127,標準様式１シフト記号表!$C$6:$L$47,10,FALSE()))</f>
        <v/>
      </c>
      <c r="AQ128" s="815" t="str">
        <f aca="false">IF(AQ127="","",VLOOKUP(AQ127,標準様式１シフト記号表!$C$6:$L$47,10,FALSE()))</f>
        <v/>
      </c>
      <c r="AR128" s="813" t="str">
        <f aca="false">IF(AR127="","",VLOOKUP(AR127,標準様式１シフト記号表!$C$6:$L$47,10,FALSE()))</f>
        <v/>
      </c>
      <c r="AS128" s="814" t="str">
        <f aca="false">IF(AS127="","",VLOOKUP(AS127,標準様式１シフト記号表!$C$6:$L$47,10,FALSE()))</f>
        <v/>
      </c>
      <c r="AT128" s="814" t="str">
        <f aca="false">IF(AT127="","",VLOOKUP(AT127,標準様式１シフト記号表!$C$6:$L$47,10,FALSE()))</f>
        <v/>
      </c>
      <c r="AU128" s="814" t="str">
        <f aca="false">IF(AU127="","",VLOOKUP(AU127,標準様式１シフト記号表!$C$6:$L$47,10,FALSE()))</f>
        <v/>
      </c>
      <c r="AV128" s="814" t="str">
        <f aca="false">IF(AV127="","",VLOOKUP(AV127,標準様式１シフト記号表!$C$6:$L$47,10,FALSE()))</f>
        <v/>
      </c>
      <c r="AW128" s="814" t="str">
        <f aca="false">IF(AW127="","",VLOOKUP(AW127,標準様式１シフト記号表!$C$6:$L$47,10,FALSE()))</f>
        <v/>
      </c>
      <c r="AX128" s="815" t="str">
        <f aca="false">IF(AX127="","",VLOOKUP(AX127,標準様式１シフト記号表!$C$6:$L$47,10,FALSE()))</f>
        <v/>
      </c>
      <c r="AY128" s="813" t="str">
        <f aca="false">IF(AY127="","",VLOOKUP(AY127,標準様式１シフト記号表!$C$6:$L$47,10,FALSE()))</f>
        <v/>
      </c>
      <c r="AZ128" s="814" t="str">
        <f aca="false">IF(AZ127="","",VLOOKUP(AZ127,標準様式１シフト記号表!$C$6:$L$47,10,FALSE()))</f>
        <v/>
      </c>
      <c r="BA128" s="814" t="str">
        <f aca="false">IF(BA127="","",VLOOKUP(BA127,標準様式１シフト記号表!$C$6:$L$47,10,FALSE()))</f>
        <v/>
      </c>
      <c r="BB128" s="845" t="n">
        <f aca="false">IF($BE$3="４週",SUM(W128:AX128),IF($BE$3="暦月",SUM(W128:BA128),""))</f>
        <v>0</v>
      </c>
      <c r="BC128" s="845"/>
      <c r="BD128" s="846" t="n">
        <f aca="false">IF($BE$3="４週",BB128/4,IF($BE$3="暦月",(BB128/($BE$8/7)),""))</f>
        <v>0</v>
      </c>
      <c r="BE128" s="846"/>
      <c r="BF128" s="842"/>
      <c r="BG128" s="842"/>
      <c r="BH128" s="842"/>
      <c r="BI128" s="842"/>
      <c r="BJ128" s="842"/>
    </row>
    <row r="129" customFormat="false" ht="20.25" hidden="false" customHeight="true" outlineLevel="0" collapsed="false">
      <c r="B129" s="779" t="n">
        <f aca="false">B127+1</f>
        <v>58</v>
      </c>
      <c r="C129" s="839"/>
      <c r="D129" s="839"/>
      <c r="E129" s="808"/>
      <c r="F129" s="809"/>
      <c r="G129" s="808"/>
      <c r="H129" s="809"/>
      <c r="I129" s="840"/>
      <c r="J129" s="840"/>
      <c r="K129" s="841"/>
      <c r="L129" s="841"/>
      <c r="M129" s="841"/>
      <c r="N129" s="841"/>
      <c r="O129" s="823"/>
      <c r="P129" s="823"/>
      <c r="Q129" s="823"/>
      <c r="R129" s="823"/>
      <c r="S129" s="823"/>
      <c r="T129" s="837" t="s">
        <v>693</v>
      </c>
      <c r="V129" s="838"/>
      <c r="W129" s="827"/>
      <c r="X129" s="828"/>
      <c r="Y129" s="828"/>
      <c r="Z129" s="828"/>
      <c r="AA129" s="828"/>
      <c r="AB129" s="828"/>
      <c r="AC129" s="829"/>
      <c r="AD129" s="827"/>
      <c r="AE129" s="828"/>
      <c r="AF129" s="828"/>
      <c r="AG129" s="828"/>
      <c r="AH129" s="828"/>
      <c r="AI129" s="828"/>
      <c r="AJ129" s="829"/>
      <c r="AK129" s="827"/>
      <c r="AL129" s="828"/>
      <c r="AM129" s="828"/>
      <c r="AN129" s="828"/>
      <c r="AO129" s="828"/>
      <c r="AP129" s="828"/>
      <c r="AQ129" s="829"/>
      <c r="AR129" s="827"/>
      <c r="AS129" s="828"/>
      <c r="AT129" s="828"/>
      <c r="AU129" s="828"/>
      <c r="AV129" s="828"/>
      <c r="AW129" s="828"/>
      <c r="AX129" s="829"/>
      <c r="AY129" s="827"/>
      <c r="AZ129" s="828"/>
      <c r="BA129" s="830"/>
      <c r="BB129" s="831"/>
      <c r="BC129" s="831"/>
      <c r="BD129" s="832"/>
      <c r="BE129" s="832"/>
      <c r="BF129" s="842"/>
      <c r="BG129" s="842"/>
      <c r="BH129" s="842"/>
      <c r="BI129" s="842"/>
      <c r="BJ129" s="842"/>
    </row>
    <row r="130" customFormat="false" ht="20.25" hidden="false" customHeight="true" outlineLevel="0" collapsed="false">
      <c r="B130" s="779"/>
      <c r="C130" s="839"/>
      <c r="D130" s="839"/>
      <c r="E130" s="843"/>
      <c r="F130" s="844" t="n">
        <f aca="false">C129</f>
        <v>0</v>
      </c>
      <c r="G130" s="843"/>
      <c r="H130" s="844" t="n">
        <f aca="false">I129</f>
        <v>0</v>
      </c>
      <c r="I130" s="840"/>
      <c r="J130" s="840"/>
      <c r="K130" s="841"/>
      <c r="L130" s="841"/>
      <c r="M130" s="841"/>
      <c r="N130" s="841"/>
      <c r="O130" s="823"/>
      <c r="P130" s="823"/>
      <c r="Q130" s="823"/>
      <c r="R130" s="823"/>
      <c r="S130" s="823"/>
      <c r="T130" s="834" t="s">
        <v>694</v>
      </c>
      <c r="U130" s="835"/>
      <c r="V130" s="836"/>
      <c r="W130" s="813" t="str">
        <f aca="false">IF(W129="","",VLOOKUP(W129,標準様式１シフト記号表!$C$6:$L$47,10,FALSE()))</f>
        <v/>
      </c>
      <c r="X130" s="814" t="str">
        <f aca="false">IF(X129="","",VLOOKUP(X129,標準様式１シフト記号表!$C$6:$L$47,10,FALSE()))</f>
        <v/>
      </c>
      <c r="Y130" s="814" t="str">
        <f aca="false">IF(Y129="","",VLOOKUP(Y129,標準様式１シフト記号表!$C$6:$L$47,10,FALSE()))</f>
        <v/>
      </c>
      <c r="Z130" s="814" t="str">
        <f aca="false">IF(Z129="","",VLOOKUP(Z129,標準様式１シフト記号表!$C$6:$L$47,10,FALSE()))</f>
        <v/>
      </c>
      <c r="AA130" s="814" t="str">
        <f aca="false">IF(AA129="","",VLOOKUP(AA129,標準様式１シフト記号表!$C$6:$L$47,10,FALSE()))</f>
        <v/>
      </c>
      <c r="AB130" s="814" t="str">
        <f aca="false">IF(AB129="","",VLOOKUP(AB129,標準様式１シフト記号表!$C$6:$L$47,10,FALSE()))</f>
        <v/>
      </c>
      <c r="AC130" s="815" t="str">
        <f aca="false">IF(AC129="","",VLOOKUP(AC129,標準様式１シフト記号表!$C$6:$L$47,10,FALSE()))</f>
        <v/>
      </c>
      <c r="AD130" s="813" t="str">
        <f aca="false">IF(AD129="","",VLOOKUP(AD129,標準様式１シフト記号表!$C$6:$L$47,10,FALSE()))</f>
        <v/>
      </c>
      <c r="AE130" s="814" t="str">
        <f aca="false">IF(AE129="","",VLOOKUP(AE129,標準様式１シフト記号表!$C$6:$L$47,10,FALSE()))</f>
        <v/>
      </c>
      <c r="AF130" s="814" t="str">
        <f aca="false">IF(AF129="","",VLOOKUP(AF129,標準様式１シフト記号表!$C$6:$L$47,10,FALSE()))</f>
        <v/>
      </c>
      <c r="AG130" s="814" t="str">
        <f aca="false">IF(AG129="","",VLOOKUP(AG129,標準様式１シフト記号表!$C$6:$L$47,10,FALSE()))</f>
        <v/>
      </c>
      <c r="AH130" s="814" t="str">
        <f aca="false">IF(AH129="","",VLOOKUP(AH129,標準様式１シフト記号表!$C$6:$L$47,10,FALSE()))</f>
        <v/>
      </c>
      <c r="AI130" s="814" t="str">
        <f aca="false">IF(AI129="","",VLOOKUP(AI129,標準様式１シフト記号表!$C$6:$L$47,10,FALSE()))</f>
        <v/>
      </c>
      <c r="AJ130" s="815" t="str">
        <f aca="false">IF(AJ129="","",VLOOKUP(AJ129,標準様式１シフト記号表!$C$6:$L$47,10,FALSE()))</f>
        <v/>
      </c>
      <c r="AK130" s="813" t="str">
        <f aca="false">IF(AK129="","",VLOOKUP(AK129,標準様式１シフト記号表!$C$6:$L$47,10,FALSE()))</f>
        <v/>
      </c>
      <c r="AL130" s="814" t="str">
        <f aca="false">IF(AL129="","",VLOOKUP(AL129,標準様式１シフト記号表!$C$6:$L$47,10,FALSE()))</f>
        <v/>
      </c>
      <c r="AM130" s="814" t="str">
        <f aca="false">IF(AM129="","",VLOOKUP(AM129,標準様式１シフト記号表!$C$6:$L$47,10,FALSE()))</f>
        <v/>
      </c>
      <c r="AN130" s="814" t="str">
        <f aca="false">IF(AN129="","",VLOOKUP(AN129,標準様式１シフト記号表!$C$6:$L$47,10,FALSE()))</f>
        <v/>
      </c>
      <c r="AO130" s="814" t="str">
        <f aca="false">IF(AO129="","",VLOOKUP(AO129,標準様式１シフト記号表!$C$6:$L$47,10,FALSE()))</f>
        <v/>
      </c>
      <c r="AP130" s="814" t="str">
        <f aca="false">IF(AP129="","",VLOOKUP(AP129,標準様式１シフト記号表!$C$6:$L$47,10,FALSE()))</f>
        <v/>
      </c>
      <c r="AQ130" s="815" t="str">
        <f aca="false">IF(AQ129="","",VLOOKUP(AQ129,標準様式１シフト記号表!$C$6:$L$47,10,FALSE()))</f>
        <v/>
      </c>
      <c r="AR130" s="813" t="str">
        <f aca="false">IF(AR129="","",VLOOKUP(AR129,標準様式１シフト記号表!$C$6:$L$47,10,FALSE()))</f>
        <v/>
      </c>
      <c r="AS130" s="814" t="str">
        <f aca="false">IF(AS129="","",VLOOKUP(AS129,標準様式１シフト記号表!$C$6:$L$47,10,FALSE()))</f>
        <v/>
      </c>
      <c r="AT130" s="814" t="str">
        <f aca="false">IF(AT129="","",VLOOKUP(AT129,標準様式１シフト記号表!$C$6:$L$47,10,FALSE()))</f>
        <v/>
      </c>
      <c r="AU130" s="814" t="str">
        <f aca="false">IF(AU129="","",VLOOKUP(AU129,標準様式１シフト記号表!$C$6:$L$47,10,FALSE()))</f>
        <v/>
      </c>
      <c r="AV130" s="814" t="str">
        <f aca="false">IF(AV129="","",VLOOKUP(AV129,標準様式１シフト記号表!$C$6:$L$47,10,FALSE()))</f>
        <v/>
      </c>
      <c r="AW130" s="814" t="str">
        <f aca="false">IF(AW129="","",VLOOKUP(AW129,標準様式１シフト記号表!$C$6:$L$47,10,FALSE()))</f>
        <v/>
      </c>
      <c r="AX130" s="815" t="str">
        <f aca="false">IF(AX129="","",VLOOKUP(AX129,標準様式１シフト記号表!$C$6:$L$47,10,FALSE()))</f>
        <v/>
      </c>
      <c r="AY130" s="813" t="str">
        <f aca="false">IF(AY129="","",VLOOKUP(AY129,標準様式１シフト記号表!$C$6:$L$47,10,FALSE()))</f>
        <v/>
      </c>
      <c r="AZ130" s="814" t="str">
        <f aca="false">IF(AZ129="","",VLOOKUP(AZ129,標準様式１シフト記号表!$C$6:$L$47,10,FALSE()))</f>
        <v/>
      </c>
      <c r="BA130" s="814" t="str">
        <f aca="false">IF(BA129="","",VLOOKUP(BA129,標準様式１シフト記号表!$C$6:$L$47,10,FALSE()))</f>
        <v/>
      </c>
      <c r="BB130" s="845" t="n">
        <f aca="false">IF($BE$3="４週",SUM(W130:AX130),IF($BE$3="暦月",SUM(W130:BA130),""))</f>
        <v>0</v>
      </c>
      <c r="BC130" s="845"/>
      <c r="BD130" s="846" t="n">
        <f aca="false">IF($BE$3="４週",BB130/4,IF($BE$3="暦月",(BB130/($BE$8/7)),""))</f>
        <v>0</v>
      </c>
      <c r="BE130" s="846"/>
      <c r="BF130" s="842"/>
      <c r="BG130" s="842"/>
      <c r="BH130" s="842"/>
      <c r="BI130" s="842"/>
      <c r="BJ130" s="842"/>
    </row>
    <row r="131" customFormat="false" ht="20.25" hidden="false" customHeight="true" outlineLevel="0" collapsed="false">
      <c r="B131" s="779" t="n">
        <f aca="false">B129+1</f>
        <v>59</v>
      </c>
      <c r="C131" s="839"/>
      <c r="D131" s="839"/>
      <c r="E131" s="808"/>
      <c r="F131" s="809"/>
      <c r="G131" s="808"/>
      <c r="H131" s="809"/>
      <c r="I131" s="840"/>
      <c r="J131" s="840"/>
      <c r="K131" s="841"/>
      <c r="L131" s="841"/>
      <c r="M131" s="841"/>
      <c r="N131" s="841"/>
      <c r="O131" s="823"/>
      <c r="P131" s="823"/>
      <c r="Q131" s="823"/>
      <c r="R131" s="823"/>
      <c r="S131" s="823"/>
      <c r="T131" s="837" t="s">
        <v>693</v>
      </c>
      <c r="V131" s="838"/>
      <c r="W131" s="827"/>
      <c r="X131" s="828"/>
      <c r="Y131" s="828"/>
      <c r="Z131" s="828"/>
      <c r="AA131" s="828"/>
      <c r="AB131" s="828"/>
      <c r="AC131" s="829"/>
      <c r="AD131" s="827"/>
      <c r="AE131" s="828"/>
      <c r="AF131" s="828"/>
      <c r="AG131" s="828"/>
      <c r="AH131" s="828"/>
      <c r="AI131" s="828"/>
      <c r="AJ131" s="829"/>
      <c r="AK131" s="827"/>
      <c r="AL131" s="828"/>
      <c r="AM131" s="828"/>
      <c r="AN131" s="828"/>
      <c r="AO131" s="828"/>
      <c r="AP131" s="828"/>
      <c r="AQ131" s="829"/>
      <c r="AR131" s="827"/>
      <c r="AS131" s="828"/>
      <c r="AT131" s="828"/>
      <c r="AU131" s="828"/>
      <c r="AV131" s="828"/>
      <c r="AW131" s="828"/>
      <c r="AX131" s="829"/>
      <c r="AY131" s="827"/>
      <c r="AZ131" s="828"/>
      <c r="BA131" s="830"/>
      <c r="BB131" s="831"/>
      <c r="BC131" s="831"/>
      <c r="BD131" s="832"/>
      <c r="BE131" s="832"/>
      <c r="BF131" s="842"/>
      <c r="BG131" s="842"/>
      <c r="BH131" s="842"/>
      <c r="BI131" s="842"/>
      <c r="BJ131" s="842"/>
    </row>
    <row r="132" customFormat="false" ht="20.25" hidden="false" customHeight="true" outlineLevel="0" collapsed="false">
      <c r="B132" s="779"/>
      <c r="C132" s="839"/>
      <c r="D132" s="839"/>
      <c r="E132" s="843"/>
      <c r="F132" s="844" t="n">
        <f aca="false">C131</f>
        <v>0</v>
      </c>
      <c r="G132" s="843"/>
      <c r="H132" s="844" t="n">
        <f aca="false">I131</f>
        <v>0</v>
      </c>
      <c r="I132" s="840"/>
      <c r="J132" s="840"/>
      <c r="K132" s="841"/>
      <c r="L132" s="841"/>
      <c r="M132" s="841"/>
      <c r="N132" s="841"/>
      <c r="O132" s="823"/>
      <c r="P132" s="823"/>
      <c r="Q132" s="823"/>
      <c r="R132" s="823"/>
      <c r="S132" s="823"/>
      <c r="T132" s="834" t="s">
        <v>694</v>
      </c>
      <c r="U132" s="835"/>
      <c r="V132" s="836"/>
      <c r="W132" s="813" t="str">
        <f aca="false">IF(W131="","",VLOOKUP(W131,標準様式１シフト記号表!$C$6:$L$47,10,FALSE()))</f>
        <v/>
      </c>
      <c r="X132" s="814" t="str">
        <f aca="false">IF(X131="","",VLOOKUP(X131,標準様式１シフト記号表!$C$6:$L$47,10,FALSE()))</f>
        <v/>
      </c>
      <c r="Y132" s="814" t="str">
        <f aca="false">IF(Y131="","",VLOOKUP(Y131,標準様式１シフト記号表!$C$6:$L$47,10,FALSE()))</f>
        <v/>
      </c>
      <c r="Z132" s="814" t="str">
        <f aca="false">IF(Z131="","",VLOOKUP(Z131,標準様式１シフト記号表!$C$6:$L$47,10,FALSE()))</f>
        <v/>
      </c>
      <c r="AA132" s="814" t="str">
        <f aca="false">IF(AA131="","",VLOOKUP(AA131,標準様式１シフト記号表!$C$6:$L$47,10,FALSE()))</f>
        <v/>
      </c>
      <c r="AB132" s="814" t="str">
        <f aca="false">IF(AB131="","",VLOOKUP(AB131,標準様式１シフト記号表!$C$6:$L$47,10,FALSE()))</f>
        <v/>
      </c>
      <c r="AC132" s="815" t="str">
        <f aca="false">IF(AC131="","",VLOOKUP(AC131,標準様式１シフト記号表!$C$6:$L$47,10,FALSE()))</f>
        <v/>
      </c>
      <c r="AD132" s="813" t="str">
        <f aca="false">IF(AD131="","",VLOOKUP(AD131,標準様式１シフト記号表!$C$6:$L$47,10,FALSE()))</f>
        <v/>
      </c>
      <c r="AE132" s="814" t="str">
        <f aca="false">IF(AE131="","",VLOOKUP(AE131,標準様式１シフト記号表!$C$6:$L$47,10,FALSE()))</f>
        <v/>
      </c>
      <c r="AF132" s="814" t="str">
        <f aca="false">IF(AF131="","",VLOOKUP(AF131,標準様式１シフト記号表!$C$6:$L$47,10,FALSE()))</f>
        <v/>
      </c>
      <c r="AG132" s="814" t="str">
        <f aca="false">IF(AG131="","",VLOOKUP(AG131,標準様式１シフト記号表!$C$6:$L$47,10,FALSE()))</f>
        <v/>
      </c>
      <c r="AH132" s="814" t="str">
        <f aca="false">IF(AH131="","",VLOOKUP(AH131,標準様式１シフト記号表!$C$6:$L$47,10,FALSE()))</f>
        <v/>
      </c>
      <c r="AI132" s="814" t="str">
        <f aca="false">IF(AI131="","",VLOOKUP(AI131,標準様式１シフト記号表!$C$6:$L$47,10,FALSE()))</f>
        <v/>
      </c>
      <c r="AJ132" s="815" t="str">
        <f aca="false">IF(AJ131="","",VLOOKUP(AJ131,標準様式１シフト記号表!$C$6:$L$47,10,FALSE()))</f>
        <v/>
      </c>
      <c r="AK132" s="813" t="str">
        <f aca="false">IF(AK131="","",VLOOKUP(AK131,標準様式１シフト記号表!$C$6:$L$47,10,FALSE()))</f>
        <v/>
      </c>
      <c r="AL132" s="814" t="str">
        <f aca="false">IF(AL131="","",VLOOKUP(AL131,標準様式１シフト記号表!$C$6:$L$47,10,FALSE()))</f>
        <v/>
      </c>
      <c r="AM132" s="814" t="str">
        <f aca="false">IF(AM131="","",VLOOKUP(AM131,標準様式１シフト記号表!$C$6:$L$47,10,FALSE()))</f>
        <v/>
      </c>
      <c r="AN132" s="814" t="str">
        <f aca="false">IF(AN131="","",VLOOKUP(AN131,標準様式１シフト記号表!$C$6:$L$47,10,FALSE()))</f>
        <v/>
      </c>
      <c r="AO132" s="814" t="str">
        <f aca="false">IF(AO131="","",VLOOKUP(AO131,標準様式１シフト記号表!$C$6:$L$47,10,FALSE()))</f>
        <v/>
      </c>
      <c r="AP132" s="814" t="str">
        <f aca="false">IF(AP131="","",VLOOKUP(AP131,標準様式１シフト記号表!$C$6:$L$47,10,FALSE()))</f>
        <v/>
      </c>
      <c r="AQ132" s="815" t="str">
        <f aca="false">IF(AQ131="","",VLOOKUP(AQ131,標準様式１シフト記号表!$C$6:$L$47,10,FALSE()))</f>
        <v/>
      </c>
      <c r="AR132" s="813" t="str">
        <f aca="false">IF(AR131="","",VLOOKUP(AR131,標準様式１シフト記号表!$C$6:$L$47,10,FALSE()))</f>
        <v/>
      </c>
      <c r="AS132" s="814" t="str">
        <f aca="false">IF(AS131="","",VLOOKUP(AS131,標準様式１シフト記号表!$C$6:$L$47,10,FALSE()))</f>
        <v/>
      </c>
      <c r="AT132" s="814" t="str">
        <f aca="false">IF(AT131="","",VLOOKUP(AT131,標準様式１シフト記号表!$C$6:$L$47,10,FALSE()))</f>
        <v/>
      </c>
      <c r="AU132" s="814" t="str">
        <f aca="false">IF(AU131="","",VLOOKUP(AU131,標準様式１シフト記号表!$C$6:$L$47,10,FALSE()))</f>
        <v/>
      </c>
      <c r="AV132" s="814" t="str">
        <f aca="false">IF(AV131="","",VLOOKUP(AV131,標準様式１シフト記号表!$C$6:$L$47,10,FALSE()))</f>
        <v/>
      </c>
      <c r="AW132" s="814" t="str">
        <f aca="false">IF(AW131="","",VLOOKUP(AW131,標準様式１シフト記号表!$C$6:$L$47,10,FALSE()))</f>
        <v/>
      </c>
      <c r="AX132" s="815" t="str">
        <f aca="false">IF(AX131="","",VLOOKUP(AX131,標準様式１シフト記号表!$C$6:$L$47,10,FALSE()))</f>
        <v/>
      </c>
      <c r="AY132" s="813" t="str">
        <f aca="false">IF(AY131="","",VLOOKUP(AY131,標準様式１シフト記号表!$C$6:$L$47,10,FALSE()))</f>
        <v/>
      </c>
      <c r="AZ132" s="814" t="str">
        <f aca="false">IF(AZ131="","",VLOOKUP(AZ131,標準様式１シフト記号表!$C$6:$L$47,10,FALSE()))</f>
        <v/>
      </c>
      <c r="BA132" s="814" t="str">
        <f aca="false">IF(BA131="","",VLOOKUP(BA131,標準様式１シフト記号表!$C$6:$L$47,10,FALSE()))</f>
        <v/>
      </c>
      <c r="BB132" s="845" t="n">
        <f aca="false">IF($BE$3="４週",SUM(W132:AX132),IF($BE$3="暦月",SUM(W132:BA132),""))</f>
        <v>0</v>
      </c>
      <c r="BC132" s="845"/>
      <c r="BD132" s="846" t="n">
        <f aca="false">IF($BE$3="４週",BB132/4,IF($BE$3="暦月",(BB132/($BE$8/7)),""))</f>
        <v>0</v>
      </c>
      <c r="BE132" s="846"/>
      <c r="BF132" s="842"/>
      <c r="BG132" s="842"/>
      <c r="BH132" s="842"/>
      <c r="BI132" s="842"/>
      <c r="BJ132" s="842"/>
    </row>
    <row r="133" customFormat="false" ht="20.25" hidden="false" customHeight="true" outlineLevel="0" collapsed="false">
      <c r="B133" s="779" t="n">
        <f aca="false">B131+1</f>
        <v>60</v>
      </c>
      <c r="C133" s="839"/>
      <c r="D133" s="839"/>
      <c r="E133" s="808"/>
      <c r="F133" s="809"/>
      <c r="G133" s="808"/>
      <c r="H133" s="809"/>
      <c r="I133" s="840"/>
      <c r="J133" s="840"/>
      <c r="K133" s="841"/>
      <c r="L133" s="841"/>
      <c r="M133" s="841"/>
      <c r="N133" s="841"/>
      <c r="O133" s="823"/>
      <c r="P133" s="823"/>
      <c r="Q133" s="823"/>
      <c r="R133" s="823"/>
      <c r="S133" s="823"/>
      <c r="T133" s="837" t="s">
        <v>693</v>
      </c>
      <c r="V133" s="838"/>
      <c r="W133" s="827"/>
      <c r="X133" s="828"/>
      <c r="Y133" s="828"/>
      <c r="Z133" s="828"/>
      <c r="AA133" s="828"/>
      <c r="AB133" s="828"/>
      <c r="AC133" s="829"/>
      <c r="AD133" s="827"/>
      <c r="AE133" s="828"/>
      <c r="AF133" s="828"/>
      <c r="AG133" s="828"/>
      <c r="AH133" s="828"/>
      <c r="AI133" s="828"/>
      <c r="AJ133" s="829"/>
      <c r="AK133" s="827"/>
      <c r="AL133" s="828"/>
      <c r="AM133" s="828"/>
      <c r="AN133" s="828"/>
      <c r="AO133" s="828"/>
      <c r="AP133" s="828"/>
      <c r="AQ133" s="829"/>
      <c r="AR133" s="827"/>
      <c r="AS133" s="828"/>
      <c r="AT133" s="828"/>
      <c r="AU133" s="828"/>
      <c r="AV133" s="828"/>
      <c r="AW133" s="828"/>
      <c r="AX133" s="829"/>
      <c r="AY133" s="827"/>
      <c r="AZ133" s="828"/>
      <c r="BA133" s="830"/>
      <c r="BB133" s="831"/>
      <c r="BC133" s="831"/>
      <c r="BD133" s="832"/>
      <c r="BE133" s="832"/>
      <c r="BF133" s="842"/>
      <c r="BG133" s="842"/>
      <c r="BH133" s="842"/>
      <c r="BI133" s="842"/>
      <c r="BJ133" s="842"/>
    </row>
    <row r="134" customFormat="false" ht="20.25" hidden="false" customHeight="true" outlineLevel="0" collapsed="false">
      <c r="B134" s="779"/>
      <c r="C134" s="839"/>
      <c r="D134" s="839"/>
      <c r="E134" s="843"/>
      <c r="F134" s="844" t="n">
        <f aca="false">C133</f>
        <v>0</v>
      </c>
      <c r="G134" s="843"/>
      <c r="H134" s="844" t="n">
        <f aca="false">I133</f>
        <v>0</v>
      </c>
      <c r="I134" s="840"/>
      <c r="J134" s="840"/>
      <c r="K134" s="841"/>
      <c r="L134" s="841"/>
      <c r="M134" s="841"/>
      <c r="N134" s="841"/>
      <c r="O134" s="823"/>
      <c r="P134" s="823"/>
      <c r="Q134" s="823"/>
      <c r="R134" s="823"/>
      <c r="S134" s="823"/>
      <c r="T134" s="834" t="s">
        <v>694</v>
      </c>
      <c r="U134" s="835"/>
      <c r="V134" s="836"/>
      <c r="W134" s="813" t="str">
        <f aca="false">IF(W133="","",VLOOKUP(W133,標準様式１シフト記号表!$C$6:$L$47,10,FALSE()))</f>
        <v/>
      </c>
      <c r="X134" s="814" t="str">
        <f aca="false">IF(X133="","",VLOOKUP(X133,標準様式１シフト記号表!$C$6:$L$47,10,FALSE()))</f>
        <v/>
      </c>
      <c r="Y134" s="814" t="str">
        <f aca="false">IF(Y133="","",VLOOKUP(Y133,標準様式１シフト記号表!$C$6:$L$47,10,FALSE()))</f>
        <v/>
      </c>
      <c r="Z134" s="814" t="str">
        <f aca="false">IF(Z133="","",VLOOKUP(Z133,標準様式１シフト記号表!$C$6:$L$47,10,FALSE()))</f>
        <v/>
      </c>
      <c r="AA134" s="814" t="str">
        <f aca="false">IF(AA133="","",VLOOKUP(AA133,標準様式１シフト記号表!$C$6:$L$47,10,FALSE()))</f>
        <v/>
      </c>
      <c r="AB134" s="814" t="str">
        <f aca="false">IF(AB133="","",VLOOKUP(AB133,標準様式１シフト記号表!$C$6:$L$47,10,FALSE()))</f>
        <v/>
      </c>
      <c r="AC134" s="815" t="str">
        <f aca="false">IF(AC133="","",VLOOKUP(AC133,標準様式１シフト記号表!$C$6:$L$47,10,FALSE()))</f>
        <v/>
      </c>
      <c r="AD134" s="813" t="str">
        <f aca="false">IF(AD133="","",VLOOKUP(AD133,標準様式１シフト記号表!$C$6:$L$47,10,FALSE()))</f>
        <v/>
      </c>
      <c r="AE134" s="814" t="str">
        <f aca="false">IF(AE133="","",VLOOKUP(AE133,標準様式１シフト記号表!$C$6:$L$47,10,FALSE()))</f>
        <v/>
      </c>
      <c r="AF134" s="814" t="str">
        <f aca="false">IF(AF133="","",VLOOKUP(AF133,標準様式１シフト記号表!$C$6:$L$47,10,FALSE()))</f>
        <v/>
      </c>
      <c r="AG134" s="814" t="str">
        <f aca="false">IF(AG133="","",VLOOKUP(AG133,標準様式１シフト記号表!$C$6:$L$47,10,FALSE()))</f>
        <v/>
      </c>
      <c r="AH134" s="814" t="str">
        <f aca="false">IF(AH133="","",VLOOKUP(AH133,標準様式１シフト記号表!$C$6:$L$47,10,FALSE()))</f>
        <v/>
      </c>
      <c r="AI134" s="814" t="str">
        <f aca="false">IF(AI133="","",VLOOKUP(AI133,標準様式１シフト記号表!$C$6:$L$47,10,FALSE()))</f>
        <v/>
      </c>
      <c r="AJ134" s="815" t="str">
        <f aca="false">IF(AJ133="","",VLOOKUP(AJ133,標準様式１シフト記号表!$C$6:$L$47,10,FALSE()))</f>
        <v/>
      </c>
      <c r="AK134" s="813" t="str">
        <f aca="false">IF(AK133="","",VLOOKUP(AK133,標準様式１シフト記号表!$C$6:$L$47,10,FALSE()))</f>
        <v/>
      </c>
      <c r="AL134" s="814" t="str">
        <f aca="false">IF(AL133="","",VLOOKUP(AL133,標準様式１シフト記号表!$C$6:$L$47,10,FALSE()))</f>
        <v/>
      </c>
      <c r="AM134" s="814" t="str">
        <f aca="false">IF(AM133="","",VLOOKUP(AM133,標準様式１シフト記号表!$C$6:$L$47,10,FALSE()))</f>
        <v/>
      </c>
      <c r="AN134" s="814" t="str">
        <f aca="false">IF(AN133="","",VLOOKUP(AN133,標準様式１シフト記号表!$C$6:$L$47,10,FALSE()))</f>
        <v/>
      </c>
      <c r="AO134" s="814" t="str">
        <f aca="false">IF(AO133="","",VLOOKUP(AO133,標準様式１シフト記号表!$C$6:$L$47,10,FALSE()))</f>
        <v/>
      </c>
      <c r="AP134" s="814" t="str">
        <f aca="false">IF(AP133="","",VLOOKUP(AP133,標準様式１シフト記号表!$C$6:$L$47,10,FALSE()))</f>
        <v/>
      </c>
      <c r="AQ134" s="815" t="str">
        <f aca="false">IF(AQ133="","",VLOOKUP(AQ133,標準様式１シフト記号表!$C$6:$L$47,10,FALSE()))</f>
        <v/>
      </c>
      <c r="AR134" s="813" t="str">
        <f aca="false">IF(AR133="","",VLOOKUP(AR133,標準様式１シフト記号表!$C$6:$L$47,10,FALSE()))</f>
        <v/>
      </c>
      <c r="AS134" s="814" t="str">
        <f aca="false">IF(AS133="","",VLOOKUP(AS133,標準様式１シフト記号表!$C$6:$L$47,10,FALSE()))</f>
        <v/>
      </c>
      <c r="AT134" s="814" t="str">
        <f aca="false">IF(AT133="","",VLOOKUP(AT133,標準様式１シフト記号表!$C$6:$L$47,10,FALSE()))</f>
        <v/>
      </c>
      <c r="AU134" s="814" t="str">
        <f aca="false">IF(AU133="","",VLOOKUP(AU133,標準様式１シフト記号表!$C$6:$L$47,10,FALSE()))</f>
        <v/>
      </c>
      <c r="AV134" s="814" t="str">
        <f aca="false">IF(AV133="","",VLOOKUP(AV133,標準様式１シフト記号表!$C$6:$L$47,10,FALSE()))</f>
        <v/>
      </c>
      <c r="AW134" s="814" t="str">
        <f aca="false">IF(AW133="","",VLOOKUP(AW133,標準様式１シフト記号表!$C$6:$L$47,10,FALSE()))</f>
        <v/>
      </c>
      <c r="AX134" s="815" t="str">
        <f aca="false">IF(AX133="","",VLOOKUP(AX133,標準様式１シフト記号表!$C$6:$L$47,10,FALSE()))</f>
        <v/>
      </c>
      <c r="AY134" s="813" t="str">
        <f aca="false">IF(AY133="","",VLOOKUP(AY133,標準様式１シフト記号表!$C$6:$L$47,10,FALSE()))</f>
        <v/>
      </c>
      <c r="AZ134" s="814" t="str">
        <f aca="false">IF(AZ133="","",VLOOKUP(AZ133,標準様式１シフト記号表!$C$6:$L$47,10,FALSE()))</f>
        <v/>
      </c>
      <c r="BA134" s="814" t="str">
        <f aca="false">IF(BA133="","",VLOOKUP(BA133,標準様式１シフト記号表!$C$6:$L$47,10,FALSE()))</f>
        <v/>
      </c>
      <c r="BB134" s="845" t="n">
        <f aca="false">IF($BE$3="４週",SUM(W134:AX134),IF($BE$3="暦月",SUM(W134:BA134),""))</f>
        <v>0</v>
      </c>
      <c r="BC134" s="845"/>
      <c r="BD134" s="846" t="n">
        <f aca="false">IF($BE$3="４週",BB134/4,IF($BE$3="暦月",(BB134/($BE$8/7)),""))</f>
        <v>0</v>
      </c>
      <c r="BE134" s="846"/>
      <c r="BF134" s="842"/>
      <c r="BG134" s="842"/>
      <c r="BH134" s="842"/>
      <c r="BI134" s="842"/>
      <c r="BJ134" s="842"/>
    </row>
    <row r="135" customFormat="false" ht="20.25" hidden="false" customHeight="true" outlineLevel="0" collapsed="false">
      <c r="B135" s="779" t="n">
        <f aca="false">B133+1</f>
        <v>61</v>
      </c>
      <c r="C135" s="839"/>
      <c r="D135" s="839"/>
      <c r="E135" s="808"/>
      <c r="F135" s="809"/>
      <c r="G135" s="808"/>
      <c r="H135" s="809"/>
      <c r="I135" s="840"/>
      <c r="J135" s="840"/>
      <c r="K135" s="841"/>
      <c r="L135" s="841"/>
      <c r="M135" s="841"/>
      <c r="N135" s="841"/>
      <c r="O135" s="823"/>
      <c r="P135" s="823"/>
      <c r="Q135" s="823"/>
      <c r="R135" s="823"/>
      <c r="S135" s="823"/>
      <c r="T135" s="837" t="s">
        <v>693</v>
      </c>
      <c r="V135" s="838"/>
      <c r="W135" s="827"/>
      <c r="X135" s="828"/>
      <c r="Y135" s="828"/>
      <c r="Z135" s="828"/>
      <c r="AA135" s="828"/>
      <c r="AB135" s="828"/>
      <c r="AC135" s="829"/>
      <c r="AD135" s="827"/>
      <c r="AE135" s="828"/>
      <c r="AF135" s="828"/>
      <c r="AG135" s="828"/>
      <c r="AH135" s="828"/>
      <c r="AI135" s="828"/>
      <c r="AJ135" s="829"/>
      <c r="AK135" s="827"/>
      <c r="AL135" s="828"/>
      <c r="AM135" s="828"/>
      <c r="AN135" s="828"/>
      <c r="AO135" s="828"/>
      <c r="AP135" s="828"/>
      <c r="AQ135" s="829"/>
      <c r="AR135" s="827"/>
      <c r="AS135" s="828"/>
      <c r="AT135" s="828"/>
      <c r="AU135" s="828"/>
      <c r="AV135" s="828"/>
      <c r="AW135" s="828"/>
      <c r="AX135" s="829"/>
      <c r="AY135" s="827"/>
      <c r="AZ135" s="828"/>
      <c r="BA135" s="830"/>
      <c r="BB135" s="831"/>
      <c r="BC135" s="831"/>
      <c r="BD135" s="832"/>
      <c r="BE135" s="832"/>
      <c r="BF135" s="842"/>
      <c r="BG135" s="842"/>
      <c r="BH135" s="842"/>
      <c r="BI135" s="842"/>
      <c r="BJ135" s="842"/>
    </row>
    <row r="136" customFormat="false" ht="20.25" hidden="false" customHeight="true" outlineLevel="0" collapsed="false">
      <c r="B136" s="779"/>
      <c r="C136" s="839"/>
      <c r="D136" s="839"/>
      <c r="E136" s="843"/>
      <c r="F136" s="844" t="n">
        <f aca="false">C135</f>
        <v>0</v>
      </c>
      <c r="G136" s="843"/>
      <c r="H136" s="844" t="n">
        <f aca="false">I135</f>
        <v>0</v>
      </c>
      <c r="I136" s="840"/>
      <c r="J136" s="840"/>
      <c r="K136" s="841"/>
      <c r="L136" s="841"/>
      <c r="M136" s="841"/>
      <c r="N136" s="841"/>
      <c r="O136" s="823"/>
      <c r="P136" s="823"/>
      <c r="Q136" s="823"/>
      <c r="R136" s="823"/>
      <c r="S136" s="823"/>
      <c r="T136" s="834" t="s">
        <v>694</v>
      </c>
      <c r="U136" s="835"/>
      <c r="V136" s="836"/>
      <c r="W136" s="813" t="str">
        <f aca="false">IF(W135="","",VLOOKUP(W135,標準様式１シフト記号表!$C$6:$L$47,10,FALSE()))</f>
        <v/>
      </c>
      <c r="X136" s="814" t="str">
        <f aca="false">IF(X135="","",VLOOKUP(X135,標準様式１シフト記号表!$C$6:$L$47,10,FALSE()))</f>
        <v/>
      </c>
      <c r="Y136" s="814" t="str">
        <f aca="false">IF(Y135="","",VLOOKUP(Y135,標準様式１シフト記号表!$C$6:$L$47,10,FALSE()))</f>
        <v/>
      </c>
      <c r="Z136" s="814" t="str">
        <f aca="false">IF(Z135="","",VLOOKUP(Z135,標準様式１シフト記号表!$C$6:$L$47,10,FALSE()))</f>
        <v/>
      </c>
      <c r="AA136" s="814" t="str">
        <f aca="false">IF(AA135="","",VLOOKUP(AA135,標準様式１シフト記号表!$C$6:$L$47,10,FALSE()))</f>
        <v/>
      </c>
      <c r="AB136" s="814" t="str">
        <f aca="false">IF(AB135="","",VLOOKUP(AB135,標準様式１シフト記号表!$C$6:$L$47,10,FALSE()))</f>
        <v/>
      </c>
      <c r="AC136" s="815" t="str">
        <f aca="false">IF(AC135="","",VLOOKUP(AC135,標準様式１シフト記号表!$C$6:$L$47,10,FALSE()))</f>
        <v/>
      </c>
      <c r="AD136" s="813" t="str">
        <f aca="false">IF(AD135="","",VLOOKUP(AD135,標準様式１シフト記号表!$C$6:$L$47,10,FALSE()))</f>
        <v/>
      </c>
      <c r="AE136" s="814" t="str">
        <f aca="false">IF(AE135="","",VLOOKUP(AE135,標準様式１シフト記号表!$C$6:$L$47,10,FALSE()))</f>
        <v/>
      </c>
      <c r="AF136" s="814" t="str">
        <f aca="false">IF(AF135="","",VLOOKUP(AF135,標準様式１シフト記号表!$C$6:$L$47,10,FALSE()))</f>
        <v/>
      </c>
      <c r="AG136" s="814" t="str">
        <f aca="false">IF(AG135="","",VLOOKUP(AG135,標準様式１シフト記号表!$C$6:$L$47,10,FALSE()))</f>
        <v/>
      </c>
      <c r="AH136" s="814" t="str">
        <f aca="false">IF(AH135="","",VLOOKUP(AH135,標準様式１シフト記号表!$C$6:$L$47,10,FALSE()))</f>
        <v/>
      </c>
      <c r="AI136" s="814" t="str">
        <f aca="false">IF(AI135="","",VLOOKUP(AI135,標準様式１シフト記号表!$C$6:$L$47,10,FALSE()))</f>
        <v/>
      </c>
      <c r="AJ136" s="815" t="str">
        <f aca="false">IF(AJ135="","",VLOOKUP(AJ135,標準様式１シフト記号表!$C$6:$L$47,10,FALSE()))</f>
        <v/>
      </c>
      <c r="AK136" s="813" t="str">
        <f aca="false">IF(AK135="","",VLOOKUP(AK135,標準様式１シフト記号表!$C$6:$L$47,10,FALSE()))</f>
        <v/>
      </c>
      <c r="AL136" s="814" t="str">
        <f aca="false">IF(AL135="","",VLOOKUP(AL135,標準様式１シフト記号表!$C$6:$L$47,10,FALSE()))</f>
        <v/>
      </c>
      <c r="AM136" s="814" t="str">
        <f aca="false">IF(AM135="","",VLOOKUP(AM135,標準様式１シフト記号表!$C$6:$L$47,10,FALSE()))</f>
        <v/>
      </c>
      <c r="AN136" s="814" t="str">
        <f aca="false">IF(AN135="","",VLOOKUP(AN135,標準様式１シフト記号表!$C$6:$L$47,10,FALSE()))</f>
        <v/>
      </c>
      <c r="AO136" s="814" t="str">
        <f aca="false">IF(AO135="","",VLOOKUP(AO135,標準様式１シフト記号表!$C$6:$L$47,10,FALSE()))</f>
        <v/>
      </c>
      <c r="AP136" s="814" t="str">
        <f aca="false">IF(AP135="","",VLOOKUP(AP135,標準様式１シフト記号表!$C$6:$L$47,10,FALSE()))</f>
        <v/>
      </c>
      <c r="AQ136" s="815" t="str">
        <f aca="false">IF(AQ135="","",VLOOKUP(AQ135,標準様式１シフト記号表!$C$6:$L$47,10,FALSE()))</f>
        <v/>
      </c>
      <c r="AR136" s="813" t="str">
        <f aca="false">IF(AR135="","",VLOOKUP(AR135,標準様式１シフト記号表!$C$6:$L$47,10,FALSE()))</f>
        <v/>
      </c>
      <c r="AS136" s="814" t="str">
        <f aca="false">IF(AS135="","",VLOOKUP(AS135,標準様式１シフト記号表!$C$6:$L$47,10,FALSE()))</f>
        <v/>
      </c>
      <c r="AT136" s="814" t="str">
        <f aca="false">IF(AT135="","",VLOOKUP(AT135,標準様式１シフト記号表!$C$6:$L$47,10,FALSE()))</f>
        <v/>
      </c>
      <c r="AU136" s="814" t="str">
        <f aca="false">IF(AU135="","",VLOOKUP(AU135,標準様式１シフト記号表!$C$6:$L$47,10,FALSE()))</f>
        <v/>
      </c>
      <c r="AV136" s="814" t="str">
        <f aca="false">IF(AV135="","",VLOOKUP(AV135,標準様式１シフト記号表!$C$6:$L$47,10,FALSE()))</f>
        <v/>
      </c>
      <c r="AW136" s="814" t="str">
        <f aca="false">IF(AW135="","",VLOOKUP(AW135,標準様式１シフト記号表!$C$6:$L$47,10,FALSE()))</f>
        <v/>
      </c>
      <c r="AX136" s="815" t="str">
        <f aca="false">IF(AX135="","",VLOOKUP(AX135,標準様式１シフト記号表!$C$6:$L$47,10,FALSE()))</f>
        <v/>
      </c>
      <c r="AY136" s="813" t="str">
        <f aca="false">IF(AY135="","",VLOOKUP(AY135,標準様式１シフト記号表!$C$6:$L$47,10,FALSE()))</f>
        <v/>
      </c>
      <c r="AZ136" s="814" t="str">
        <f aca="false">IF(AZ135="","",VLOOKUP(AZ135,標準様式１シフト記号表!$C$6:$L$47,10,FALSE()))</f>
        <v/>
      </c>
      <c r="BA136" s="814" t="str">
        <f aca="false">IF(BA135="","",VLOOKUP(BA135,標準様式１シフト記号表!$C$6:$L$47,10,FALSE()))</f>
        <v/>
      </c>
      <c r="BB136" s="845" t="n">
        <f aca="false">IF($BE$3="４週",SUM(W136:AX136),IF($BE$3="暦月",SUM(W136:BA136),""))</f>
        <v>0</v>
      </c>
      <c r="BC136" s="845"/>
      <c r="BD136" s="846" t="n">
        <f aca="false">IF($BE$3="４週",BB136/4,IF($BE$3="暦月",(BB136/($BE$8/7)),""))</f>
        <v>0</v>
      </c>
      <c r="BE136" s="846"/>
      <c r="BF136" s="842"/>
      <c r="BG136" s="842"/>
      <c r="BH136" s="842"/>
      <c r="BI136" s="842"/>
      <c r="BJ136" s="842"/>
    </row>
    <row r="137" customFormat="false" ht="20.25" hidden="false" customHeight="true" outlineLevel="0" collapsed="false">
      <c r="B137" s="779" t="n">
        <f aca="false">B135+1</f>
        <v>62</v>
      </c>
      <c r="C137" s="839"/>
      <c r="D137" s="839"/>
      <c r="E137" s="808"/>
      <c r="F137" s="809"/>
      <c r="G137" s="808"/>
      <c r="H137" s="809"/>
      <c r="I137" s="840"/>
      <c r="J137" s="840"/>
      <c r="K137" s="841"/>
      <c r="L137" s="841"/>
      <c r="M137" s="841"/>
      <c r="N137" s="841"/>
      <c r="O137" s="823"/>
      <c r="P137" s="823"/>
      <c r="Q137" s="823"/>
      <c r="R137" s="823"/>
      <c r="S137" s="823"/>
      <c r="T137" s="837" t="s">
        <v>693</v>
      </c>
      <c r="V137" s="838"/>
      <c r="W137" s="827"/>
      <c r="X137" s="828"/>
      <c r="Y137" s="828"/>
      <c r="Z137" s="828"/>
      <c r="AA137" s="828"/>
      <c r="AB137" s="828"/>
      <c r="AC137" s="829"/>
      <c r="AD137" s="827"/>
      <c r="AE137" s="828"/>
      <c r="AF137" s="828"/>
      <c r="AG137" s="828"/>
      <c r="AH137" s="828"/>
      <c r="AI137" s="828"/>
      <c r="AJ137" s="829"/>
      <c r="AK137" s="827"/>
      <c r="AL137" s="828"/>
      <c r="AM137" s="828"/>
      <c r="AN137" s="828"/>
      <c r="AO137" s="828"/>
      <c r="AP137" s="828"/>
      <c r="AQ137" s="829"/>
      <c r="AR137" s="827"/>
      <c r="AS137" s="828"/>
      <c r="AT137" s="828"/>
      <c r="AU137" s="828"/>
      <c r="AV137" s="828"/>
      <c r="AW137" s="828"/>
      <c r="AX137" s="829"/>
      <c r="AY137" s="827"/>
      <c r="AZ137" s="828"/>
      <c r="BA137" s="830"/>
      <c r="BB137" s="831"/>
      <c r="BC137" s="831"/>
      <c r="BD137" s="832"/>
      <c r="BE137" s="832"/>
      <c r="BF137" s="842"/>
      <c r="BG137" s="842"/>
      <c r="BH137" s="842"/>
      <c r="BI137" s="842"/>
      <c r="BJ137" s="842"/>
    </row>
    <row r="138" customFormat="false" ht="20.25" hidden="false" customHeight="true" outlineLevel="0" collapsed="false">
      <c r="B138" s="779"/>
      <c r="C138" s="839"/>
      <c r="D138" s="839"/>
      <c r="E138" s="843"/>
      <c r="F138" s="844" t="n">
        <f aca="false">C137</f>
        <v>0</v>
      </c>
      <c r="G138" s="843"/>
      <c r="H138" s="844" t="n">
        <f aca="false">I137</f>
        <v>0</v>
      </c>
      <c r="I138" s="840"/>
      <c r="J138" s="840"/>
      <c r="K138" s="841"/>
      <c r="L138" s="841"/>
      <c r="M138" s="841"/>
      <c r="N138" s="841"/>
      <c r="O138" s="823"/>
      <c r="P138" s="823"/>
      <c r="Q138" s="823"/>
      <c r="R138" s="823"/>
      <c r="S138" s="823"/>
      <c r="T138" s="834" t="s">
        <v>694</v>
      </c>
      <c r="U138" s="835"/>
      <c r="V138" s="836"/>
      <c r="W138" s="813" t="str">
        <f aca="false">IF(W137="","",VLOOKUP(W137,標準様式１シフト記号表!$C$6:$L$47,10,FALSE()))</f>
        <v/>
      </c>
      <c r="X138" s="814" t="str">
        <f aca="false">IF(X137="","",VLOOKUP(X137,標準様式１シフト記号表!$C$6:$L$47,10,FALSE()))</f>
        <v/>
      </c>
      <c r="Y138" s="814" t="str">
        <f aca="false">IF(Y137="","",VLOOKUP(Y137,標準様式１シフト記号表!$C$6:$L$47,10,FALSE()))</f>
        <v/>
      </c>
      <c r="Z138" s="814" t="str">
        <f aca="false">IF(Z137="","",VLOOKUP(Z137,標準様式１シフト記号表!$C$6:$L$47,10,FALSE()))</f>
        <v/>
      </c>
      <c r="AA138" s="814" t="str">
        <f aca="false">IF(AA137="","",VLOOKUP(AA137,標準様式１シフト記号表!$C$6:$L$47,10,FALSE()))</f>
        <v/>
      </c>
      <c r="AB138" s="814" t="str">
        <f aca="false">IF(AB137="","",VLOOKUP(AB137,標準様式１シフト記号表!$C$6:$L$47,10,FALSE()))</f>
        <v/>
      </c>
      <c r="AC138" s="815" t="str">
        <f aca="false">IF(AC137="","",VLOOKUP(AC137,標準様式１シフト記号表!$C$6:$L$47,10,FALSE()))</f>
        <v/>
      </c>
      <c r="AD138" s="813" t="str">
        <f aca="false">IF(AD137="","",VLOOKUP(AD137,標準様式１シフト記号表!$C$6:$L$47,10,FALSE()))</f>
        <v/>
      </c>
      <c r="AE138" s="814" t="str">
        <f aca="false">IF(AE137="","",VLOOKUP(AE137,標準様式１シフト記号表!$C$6:$L$47,10,FALSE()))</f>
        <v/>
      </c>
      <c r="AF138" s="814" t="str">
        <f aca="false">IF(AF137="","",VLOOKUP(AF137,標準様式１シフト記号表!$C$6:$L$47,10,FALSE()))</f>
        <v/>
      </c>
      <c r="AG138" s="814" t="str">
        <f aca="false">IF(AG137="","",VLOOKUP(AG137,標準様式１シフト記号表!$C$6:$L$47,10,FALSE()))</f>
        <v/>
      </c>
      <c r="AH138" s="814" t="str">
        <f aca="false">IF(AH137="","",VLOOKUP(AH137,標準様式１シフト記号表!$C$6:$L$47,10,FALSE()))</f>
        <v/>
      </c>
      <c r="AI138" s="814" t="str">
        <f aca="false">IF(AI137="","",VLOOKUP(AI137,標準様式１シフト記号表!$C$6:$L$47,10,FALSE()))</f>
        <v/>
      </c>
      <c r="AJ138" s="815" t="str">
        <f aca="false">IF(AJ137="","",VLOOKUP(AJ137,標準様式１シフト記号表!$C$6:$L$47,10,FALSE()))</f>
        <v/>
      </c>
      <c r="AK138" s="813" t="str">
        <f aca="false">IF(AK137="","",VLOOKUP(AK137,標準様式１シフト記号表!$C$6:$L$47,10,FALSE()))</f>
        <v/>
      </c>
      <c r="AL138" s="814" t="str">
        <f aca="false">IF(AL137="","",VLOOKUP(AL137,標準様式１シフト記号表!$C$6:$L$47,10,FALSE()))</f>
        <v/>
      </c>
      <c r="AM138" s="814" t="str">
        <f aca="false">IF(AM137="","",VLOOKUP(AM137,標準様式１シフト記号表!$C$6:$L$47,10,FALSE()))</f>
        <v/>
      </c>
      <c r="AN138" s="814" t="str">
        <f aca="false">IF(AN137="","",VLOOKUP(AN137,標準様式１シフト記号表!$C$6:$L$47,10,FALSE()))</f>
        <v/>
      </c>
      <c r="AO138" s="814" t="str">
        <f aca="false">IF(AO137="","",VLOOKUP(AO137,標準様式１シフト記号表!$C$6:$L$47,10,FALSE()))</f>
        <v/>
      </c>
      <c r="AP138" s="814" t="str">
        <f aca="false">IF(AP137="","",VLOOKUP(AP137,標準様式１シフト記号表!$C$6:$L$47,10,FALSE()))</f>
        <v/>
      </c>
      <c r="AQ138" s="815" t="str">
        <f aca="false">IF(AQ137="","",VLOOKUP(AQ137,標準様式１シフト記号表!$C$6:$L$47,10,FALSE()))</f>
        <v/>
      </c>
      <c r="AR138" s="813" t="str">
        <f aca="false">IF(AR137="","",VLOOKUP(AR137,標準様式１シフト記号表!$C$6:$L$47,10,FALSE()))</f>
        <v/>
      </c>
      <c r="AS138" s="814" t="str">
        <f aca="false">IF(AS137="","",VLOOKUP(AS137,標準様式１シフト記号表!$C$6:$L$47,10,FALSE()))</f>
        <v/>
      </c>
      <c r="AT138" s="814" t="str">
        <f aca="false">IF(AT137="","",VLOOKUP(AT137,標準様式１シフト記号表!$C$6:$L$47,10,FALSE()))</f>
        <v/>
      </c>
      <c r="AU138" s="814" t="str">
        <f aca="false">IF(AU137="","",VLOOKUP(AU137,標準様式１シフト記号表!$C$6:$L$47,10,FALSE()))</f>
        <v/>
      </c>
      <c r="AV138" s="814" t="str">
        <f aca="false">IF(AV137="","",VLOOKUP(AV137,標準様式１シフト記号表!$C$6:$L$47,10,FALSE()))</f>
        <v/>
      </c>
      <c r="AW138" s="814" t="str">
        <f aca="false">IF(AW137="","",VLOOKUP(AW137,標準様式１シフト記号表!$C$6:$L$47,10,FALSE()))</f>
        <v/>
      </c>
      <c r="AX138" s="815" t="str">
        <f aca="false">IF(AX137="","",VLOOKUP(AX137,標準様式１シフト記号表!$C$6:$L$47,10,FALSE()))</f>
        <v/>
      </c>
      <c r="AY138" s="813" t="str">
        <f aca="false">IF(AY137="","",VLOOKUP(AY137,標準様式１シフト記号表!$C$6:$L$47,10,FALSE()))</f>
        <v/>
      </c>
      <c r="AZ138" s="814" t="str">
        <f aca="false">IF(AZ137="","",VLOOKUP(AZ137,標準様式１シフト記号表!$C$6:$L$47,10,FALSE()))</f>
        <v/>
      </c>
      <c r="BA138" s="814" t="str">
        <f aca="false">IF(BA137="","",VLOOKUP(BA137,標準様式１シフト記号表!$C$6:$L$47,10,FALSE()))</f>
        <v/>
      </c>
      <c r="BB138" s="845" t="n">
        <f aca="false">IF($BE$3="４週",SUM(W138:AX138),IF($BE$3="暦月",SUM(W138:BA138),""))</f>
        <v>0</v>
      </c>
      <c r="BC138" s="845"/>
      <c r="BD138" s="846" t="n">
        <f aca="false">IF($BE$3="４週",BB138/4,IF($BE$3="暦月",(BB138/($BE$8/7)),""))</f>
        <v>0</v>
      </c>
      <c r="BE138" s="846"/>
      <c r="BF138" s="842"/>
      <c r="BG138" s="842"/>
      <c r="BH138" s="842"/>
      <c r="BI138" s="842"/>
      <c r="BJ138" s="842"/>
    </row>
    <row r="139" customFormat="false" ht="20.25" hidden="false" customHeight="true" outlineLevel="0" collapsed="false">
      <c r="B139" s="779" t="n">
        <f aca="false">B137+1</f>
        <v>63</v>
      </c>
      <c r="C139" s="839"/>
      <c r="D139" s="839"/>
      <c r="E139" s="808"/>
      <c r="F139" s="809"/>
      <c r="G139" s="808"/>
      <c r="H139" s="809"/>
      <c r="I139" s="840"/>
      <c r="J139" s="840"/>
      <c r="K139" s="841"/>
      <c r="L139" s="841"/>
      <c r="M139" s="841"/>
      <c r="N139" s="841"/>
      <c r="O139" s="823"/>
      <c r="P139" s="823"/>
      <c r="Q139" s="823"/>
      <c r="R139" s="823"/>
      <c r="S139" s="823"/>
      <c r="T139" s="837" t="s">
        <v>693</v>
      </c>
      <c r="V139" s="838"/>
      <c r="W139" s="827"/>
      <c r="X139" s="828"/>
      <c r="Y139" s="828"/>
      <c r="Z139" s="828"/>
      <c r="AA139" s="828"/>
      <c r="AB139" s="828"/>
      <c r="AC139" s="829"/>
      <c r="AD139" s="827"/>
      <c r="AE139" s="828"/>
      <c r="AF139" s="828"/>
      <c r="AG139" s="828"/>
      <c r="AH139" s="828"/>
      <c r="AI139" s="828"/>
      <c r="AJ139" s="829"/>
      <c r="AK139" s="827"/>
      <c r="AL139" s="828"/>
      <c r="AM139" s="828"/>
      <c r="AN139" s="828"/>
      <c r="AO139" s="828"/>
      <c r="AP139" s="828"/>
      <c r="AQ139" s="829"/>
      <c r="AR139" s="827"/>
      <c r="AS139" s="828"/>
      <c r="AT139" s="828"/>
      <c r="AU139" s="828"/>
      <c r="AV139" s="828"/>
      <c r="AW139" s="828"/>
      <c r="AX139" s="829"/>
      <c r="AY139" s="827"/>
      <c r="AZ139" s="828"/>
      <c r="BA139" s="830"/>
      <c r="BB139" s="831"/>
      <c r="BC139" s="831"/>
      <c r="BD139" s="832"/>
      <c r="BE139" s="832"/>
      <c r="BF139" s="842"/>
      <c r="BG139" s="842"/>
      <c r="BH139" s="842"/>
      <c r="BI139" s="842"/>
      <c r="BJ139" s="842"/>
    </row>
    <row r="140" customFormat="false" ht="20.25" hidden="false" customHeight="true" outlineLevel="0" collapsed="false">
      <c r="B140" s="779"/>
      <c r="C140" s="839"/>
      <c r="D140" s="839"/>
      <c r="E140" s="843"/>
      <c r="F140" s="844" t="n">
        <f aca="false">C139</f>
        <v>0</v>
      </c>
      <c r="G140" s="843"/>
      <c r="H140" s="844" t="n">
        <f aca="false">I139</f>
        <v>0</v>
      </c>
      <c r="I140" s="840"/>
      <c r="J140" s="840"/>
      <c r="K140" s="841"/>
      <c r="L140" s="841"/>
      <c r="M140" s="841"/>
      <c r="N140" s="841"/>
      <c r="O140" s="823"/>
      <c r="P140" s="823"/>
      <c r="Q140" s="823"/>
      <c r="R140" s="823"/>
      <c r="S140" s="823"/>
      <c r="T140" s="834" t="s">
        <v>694</v>
      </c>
      <c r="U140" s="835"/>
      <c r="V140" s="836"/>
      <c r="W140" s="813" t="str">
        <f aca="false">IF(W139="","",VLOOKUP(W139,標準様式１シフト記号表!$C$6:$L$47,10,FALSE()))</f>
        <v/>
      </c>
      <c r="X140" s="814" t="str">
        <f aca="false">IF(X139="","",VLOOKUP(X139,標準様式１シフト記号表!$C$6:$L$47,10,FALSE()))</f>
        <v/>
      </c>
      <c r="Y140" s="814" t="str">
        <f aca="false">IF(Y139="","",VLOOKUP(Y139,標準様式１シフト記号表!$C$6:$L$47,10,FALSE()))</f>
        <v/>
      </c>
      <c r="Z140" s="814" t="str">
        <f aca="false">IF(Z139="","",VLOOKUP(Z139,標準様式１シフト記号表!$C$6:$L$47,10,FALSE()))</f>
        <v/>
      </c>
      <c r="AA140" s="814" t="str">
        <f aca="false">IF(AA139="","",VLOOKUP(AA139,標準様式１シフト記号表!$C$6:$L$47,10,FALSE()))</f>
        <v/>
      </c>
      <c r="AB140" s="814" t="str">
        <f aca="false">IF(AB139="","",VLOOKUP(AB139,標準様式１シフト記号表!$C$6:$L$47,10,FALSE()))</f>
        <v/>
      </c>
      <c r="AC140" s="815" t="str">
        <f aca="false">IF(AC139="","",VLOOKUP(AC139,標準様式１シフト記号表!$C$6:$L$47,10,FALSE()))</f>
        <v/>
      </c>
      <c r="AD140" s="813" t="str">
        <f aca="false">IF(AD139="","",VLOOKUP(AD139,標準様式１シフト記号表!$C$6:$L$47,10,FALSE()))</f>
        <v/>
      </c>
      <c r="AE140" s="814" t="str">
        <f aca="false">IF(AE139="","",VLOOKUP(AE139,標準様式１シフト記号表!$C$6:$L$47,10,FALSE()))</f>
        <v/>
      </c>
      <c r="AF140" s="814" t="str">
        <f aca="false">IF(AF139="","",VLOOKUP(AF139,標準様式１シフト記号表!$C$6:$L$47,10,FALSE()))</f>
        <v/>
      </c>
      <c r="AG140" s="814" t="str">
        <f aca="false">IF(AG139="","",VLOOKUP(AG139,標準様式１シフト記号表!$C$6:$L$47,10,FALSE()))</f>
        <v/>
      </c>
      <c r="AH140" s="814" t="str">
        <f aca="false">IF(AH139="","",VLOOKUP(AH139,標準様式１シフト記号表!$C$6:$L$47,10,FALSE()))</f>
        <v/>
      </c>
      <c r="AI140" s="814" t="str">
        <f aca="false">IF(AI139="","",VLOOKUP(AI139,標準様式１シフト記号表!$C$6:$L$47,10,FALSE()))</f>
        <v/>
      </c>
      <c r="AJ140" s="815" t="str">
        <f aca="false">IF(AJ139="","",VLOOKUP(AJ139,標準様式１シフト記号表!$C$6:$L$47,10,FALSE()))</f>
        <v/>
      </c>
      <c r="AK140" s="813" t="str">
        <f aca="false">IF(AK139="","",VLOOKUP(AK139,標準様式１シフト記号表!$C$6:$L$47,10,FALSE()))</f>
        <v/>
      </c>
      <c r="AL140" s="814" t="str">
        <f aca="false">IF(AL139="","",VLOOKUP(AL139,標準様式１シフト記号表!$C$6:$L$47,10,FALSE()))</f>
        <v/>
      </c>
      <c r="AM140" s="814" t="str">
        <f aca="false">IF(AM139="","",VLOOKUP(AM139,標準様式１シフト記号表!$C$6:$L$47,10,FALSE()))</f>
        <v/>
      </c>
      <c r="AN140" s="814" t="str">
        <f aca="false">IF(AN139="","",VLOOKUP(AN139,標準様式１シフト記号表!$C$6:$L$47,10,FALSE()))</f>
        <v/>
      </c>
      <c r="AO140" s="814" t="str">
        <f aca="false">IF(AO139="","",VLOOKUP(AO139,標準様式１シフト記号表!$C$6:$L$47,10,FALSE()))</f>
        <v/>
      </c>
      <c r="AP140" s="814" t="str">
        <f aca="false">IF(AP139="","",VLOOKUP(AP139,標準様式１シフト記号表!$C$6:$L$47,10,FALSE()))</f>
        <v/>
      </c>
      <c r="AQ140" s="815" t="str">
        <f aca="false">IF(AQ139="","",VLOOKUP(AQ139,標準様式１シフト記号表!$C$6:$L$47,10,FALSE()))</f>
        <v/>
      </c>
      <c r="AR140" s="813" t="str">
        <f aca="false">IF(AR139="","",VLOOKUP(AR139,標準様式１シフト記号表!$C$6:$L$47,10,FALSE()))</f>
        <v/>
      </c>
      <c r="AS140" s="814" t="str">
        <f aca="false">IF(AS139="","",VLOOKUP(AS139,標準様式１シフト記号表!$C$6:$L$47,10,FALSE()))</f>
        <v/>
      </c>
      <c r="AT140" s="814" t="str">
        <f aca="false">IF(AT139="","",VLOOKUP(AT139,標準様式１シフト記号表!$C$6:$L$47,10,FALSE()))</f>
        <v/>
      </c>
      <c r="AU140" s="814" t="str">
        <f aca="false">IF(AU139="","",VLOOKUP(AU139,標準様式１シフト記号表!$C$6:$L$47,10,FALSE()))</f>
        <v/>
      </c>
      <c r="AV140" s="814" t="str">
        <f aca="false">IF(AV139="","",VLOOKUP(AV139,標準様式１シフト記号表!$C$6:$L$47,10,FALSE()))</f>
        <v/>
      </c>
      <c r="AW140" s="814" t="str">
        <f aca="false">IF(AW139="","",VLOOKUP(AW139,標準様式１シフト記号表!$C$6:$L$47,10,FALSE()))</f>
        <v/>
      </c>
      <c r="AX140" s="815" t="str">
        <f aca="false">IF(AX139="","",VLOOKUP(AX139,標準様式１シフト記号表!$C$6:$L$47,10,FALSE()))</f>
        <v/>
      </c>
      <c r="AY140" s="813" t="str">
        <f aca="false">IF(AY139="","",VLOOKUP(AY139,標準様式１シフト記号表!$C$6:$L$47,10,FALSE()))</f>
        <v/>
      </c>
      <c r="AZ140" s="814" t="str">
        <f aca="false">IF(AZ139="","",VLOOKUP(AZ139,標準様式１シフト記号表!$C$6:$L$47,10,FALSE()))</f>
        <v/>
      </c>
      <c r="BA140" s="814" t="str">
        <f aca="false">IF(BA139="","",VLOOKUP(BA139,標準様式１シフト記号表!$C$6:$L$47,10,FALSE()))</f>
        <v/>
      </c>
      <c r="BB140" s="845" t="n">
        <f aca="false">IF($BE$3="４週",SUM(W140:AX140),IF($BE$3="暦月",SUM(W140:BA140),""))</f>
        <v>0</v>
      </c>
      <c r="BC140" s="845"/>
      <c r="BD140" s="846" t="n">
        <f aca="false">IF($BE$3="４週",BB140/4,IF($BE$3="暦月",(BB140/($BE$8/7)),""))</f>
        <v>0</v>
      </c>
      <c r="BE140" s="846"/>
      <c r="BF140" s="842"/>
      <c r="BG140" s="842"/>
      <c r="BH140" s="842"/>
      <c r="BI140" s="842"/>
      <c r="BJ140" s="842"/>
    </row>
    <row r="141" customFormat="false" ht="20.25" hidden="false" customHeight="true" outlineLevel="0" collapsed="false">
      <c r="B141" s="779" t="n">
        <f aca="false">B139+1</f>
        <v>64</v>
      </c>
      <c r="C141" s="839"/>
      <c r="D141" s="839"/>
      <c r="E141" s="808"/>
      <c r="F141" s="809"/>
      <c r="G141" s="808"/>
      <c r="H141" s="809"/>
      <c r="I141" s="840"/>
      <c r="J141" s="840"/>
      <c r="K141" s="841"/>
      <c r="L141" s="841"/>
      <c r="M141" s="841"/>
      <c r="N141" s="841"/>
      <c r="O141" s="823"/>
      <c r="P141" s="823"/>
      <c r="Q141" s="823"/>
      <c r="R141" s="823"/>
      <c r="S141" s="823"/>
      <c r="T141" s="837" t="s">
        <v>693</v>
      </c>
      <c r="V141" s="838"/>
      <c r="W141" s="827"/>
      <c r="X141" s="828"/>
      <c r="Y141" s="828"/>
      <c r="Z141" s="828"/>
      <c r="AA141" s="828"/>
      <c r="AB141" s="828"/>
      <c r="AC141" s="829"/>
      <c r="AD141" s="827"/>
      <c r="AE141" s="828"/>
      <c r="AF141" s="828"/>
      <c r="AG141" s="828"/>
      <c r="AH141" s="828"/>
      <c r="AI141" s="828"/>
      <c r="AJ141" s="829"/>
      <c r="AK141" s="827"/>
      <c r="AL141" s="828"/>
      <c r="AM141" s="828"/>
      <c r="AN141" s="828"/>
      <c r="AO141" s="828"/>
      <c r="AP141" s="828"/>
      <c r="AQ141" s="829"/>
      <c r="AR141" s="827"/>
      <c r="AS141" s="828"/>
      <c r="AT141" s="828"/>
      <c r="AU141" s="828"/>
      <c r="AV141" s="828"/>
      <c r="AW141" s="828"/>
      <c r="AX141" s="829"/>
      <c r="AY141" s="827"/>
      <c r="AZ141" s="828"/>
      <c r="BA141" s="830"/>
      <c r="BB141" s="831"/>
      <c r="BC141" s="831"/>
      <c r="BD141" s="832"/>
      <c r="BE141" s="832"/>
      <c r="BF141" s="842"/>
      <c r="BG141" s="842"/>
      <c r="BH141" s="842"/>
      <c r="BI141" s="842"/>
      <c r="BJ141" s="842"/>
    </row>
    <row r="142" customFormat="false" ht="20.25" hidden="false" customHeight="true" outlineLevel="0" collapsed="false">
      <c r="B142" s="779"/>
      <c r="C142" s="839"/>
      <c r="D142" s="839"/>
      <c r="E142" s="843"/>
      <c r="F142" s="844" t="n">
        <f aca="false">C141</f>
        <v>0</v>
      </c>
      <c r="G142" s="843"/>
      <c r="H142" s="844" t="n">
        <f aca="false">I141</f>
        <v>0</v>
      </c>
      <c r="I142" s="840"/>
      <c r="J142" s="840"/>
      <c r="K142" s="841"/>
      <c r="L142" s="841"/>
      <c r="M142" s="841"/>
      <c r="N142" s="841"/>
      <c r="O142" s="823"/>
      <c r="P142" s="823"/>
      <c r="Q142" s="823"/>
      <c r="R142" s="823"/>
      <c r="S142" s="823"/>
      <c r="T142" s="834" t="s">
        <v>694</v>
      </c>
      <c r="U142" s="835"/>
      <c r="V142" s="836"/>
      <c r="W142" s="813" t="str">
        <f aca="false">IF(W141="","",VLOOKUP(W141,標準様式１シフト記号表!$C$6:$L$47,10,FALSE()))</f>
        <v/>
      </c>
      <c r="X142" s="814" t="str">
        <f aca="false">IF(X141="","",VLOOKUP(X141,標準様式１シフト記号表!$C$6:$L$47,10,FALSE()))</f>
        <v/>
      </c>
      <c r="Y142" s="814" t="str">
        <f aca="false">IF(Y141="","",VLOOKUP(Y141,標準様式１シフト記号表!$C$6:$L$47,10,FALSE()))</f>
        <v/>
      </c>
      <c r="Z142" s="814" t="str">
        <f aca="false">IF(Z141="","",VLOOKUP(Z141,標準様式１シフト記号表!$C$6:$L$47,10,FALSE()))</f>
        <v/>
      </c>
      <c r="AA142" s="814" t="str">
        <f aca="false">IF(AA141="","",VLOOKUP(AA141,標準様式１シフト記号表!$C$6:$L$47,10,FALSE()))</f>
        <v/>
      </c>
      <c r="AB142" s="814" t="str">
        <f aca="false">IF(AB141="","",VLOOKUP(AB141,標準様式１シフト記号表!$C$6:$L$47,10,FALSE()))</f>
        <v/>
      </c>
      <c r="AC142" s="815" t="str">
        <f aca="false">IF(AC141="","",VLOOKUP(AC141,標準様式１シフト記号表!$C$6:$L$47,10,FALSE()))</f>
        <v/>
      </c>
      <c r="AD142" s="813" t="str">
        <f aca="false">IF(AD141="","",VLOOKUP(AD141,標準様式１シフト記号表!$C$6:$L$47,10,FALSE()))</f>
        <v/>
      </c>
      <c r="AE142" s="814" t="str">
        <f aca="false">IF(AE141="","",VLOOKUP(AE141,標準様式１シフト記号表!$C$6:$L$47,10,FALSE()))</f>
        <v/>
      </c>
      <c r="AF142" s="814" t="str">
        <f aca="false">IF(AF141="","",VLOOKUP(AF141,標準様式１シフト記号表!$C$6:$L$47,10,FALSE()))</f>
        <v/>
      </c>
      <c r="AG142" s="814" t="str">
        <f aca="false">IF(AG141="","",VLOOKUP(AG141,標準様式１シフト記号表!$C$6:$L$47,10,FALSE()))</f>
        <v/>
      </c>
      <c r="AH142" s="814" t="str">
        <f aca="false">IF(AH141="","",VLOOKUP(AH141,標準様式１シフト記号表!$C$6:$L$47,10,FALSE()))</f>
        <v/>
      </c>
      <c r="AI142" s="814" t="str">
        <f aca="false">IF(AI141="","",VLOOKUP(AI141,標準様式１シフト記号表!$C$6:$L$47,10,FALSE()))</f>
        <v/>
      </c>
      <c r="AJ142" s="815" t="str">
        <f aca="false">IF(AJ141="","",VLOOKUP(AJ141,標準様式１シフト記号表!$C$6:$L$47,10,FALSE()))</f>
        <v/>
      </c>
      <c r="AK142" s="813" t="str">
        <f aca="false">IF(AK141="","",VLOOKUP(AK141,標準様式１シフト記号表!$C$6:$L$47,10,FALSE()))</f>
        <v/>
      </c>
      <c r="AL142" s="814" t="str">
        <f aca="false">IF(AL141="","",VLOOKUP(AL141,標準様式１シフト記号表!$C$6:$L$47,10,FALSE()))</f>
        <v/>
      </c>
      <c r="AM142" s="814" t="str">
        <f aca="false">IF(AM141="","",VLOOKUP(AM141,標準様式１シフト記号表!$C$6:$L$47,10,FALSE()))</f>
        <v/>
      </c>
      <c r="AN142" s="814" t="str">
        <f aca="false">IF(AN141="","",VLOOKUP(AN141,標準様式１シフト記号表!$C$6:$L$47,10,FALSE()))</f>
        <v/>
      </c>
      <c r="AO142" s="814" t="str">
        <f aca="false">IF(AO141="","",VLOOKUP(AO141,標準様式１シフト記号表!$C$6:$L$47,10,FALSE()))</f>
        <v/>
      </c>
      <c r="AP142" s="814" t="str">
        <f aca="false">IF(AP141="","",VLOOKUP(AP141,標準様式１シフト記号表!$C$6:$L$47,10,FALSE()))</f>
        <v/>
      </c>
      <c r="AQ142" s="815" t="str">
        <f aca="false">IF(AQ141="","",VLOOKUP(AQ141,標準様式１シフト記号表!$C$6:$L$47,10,FALSE()))</f>
        <v/>
      </c>
      <c r="AR142" s="813" t="str">
        <f aca="false">IF(AR141="","",VLOOKUP(AR141,標準様式１シフト記号表!$C$6:$L$47,10,FALSE()))</f>
        <v/>
      </c>
      <c r="AS142" s="814" t="str">
        <f aca="false">IF(AS141="","",VLOOKUP(AS141,標準様式１シフト記号表!$C$6:$L$47,10,FALSE()))</f>
        <v/>
      </c>
      <c r="AT142" s="814" t="str">
        <f aca="false">IF(AT141="","",VLOOKUP(AT141,標準様式１シフト記号表!$C$6:$L$47,10,FALSE()))</f>
        <v/>
      </c>
      <c r="AU142" s="814" t="str">
        <f aca="false">IF(AU141="","",VLOOKUP(AU141,標準様式１シフト記号表!$C$6:$L$47,10,FALSE()))</f>
        <v/>
      </c>
      <c r="AV142" s="814" t="str">
        <f aca="false">IF(AV141="","",VLOOKUP(AV141,標準様式１シフト記号表!$C$6:$L$47,10,FALSE()))</f>
        <v/>
      </c>
      <c r="AW142" s="814" t="str">
        <f aca="false">IF(AW141="","",VLOOKUP(AW141,標準様式１シフト記号表!$C$6:$L$47,10,FALSE()))</f>
        <v/>
      </c>
      <c r="AX142" s="815" t="str">
        <f aca="false">IF(AX141="","",VLOOKUP(AX141,標準様式１シフト記号表!$C$6:$L$47,10,FALSE()))</f>
        <v/>
      </c>
      <c r="AY142" s="813" t="str">
        <f aca="false">IF(AY141="","",VLOOKUP(AY141,標準様式１シフト記号表!$C$6:$L$47,10,FALSE()))</f>
        <v/>
      </c>
      <c r="AZ142" s="814" t="str">
        <f aca="false">IF(AZ141="","",VLOOKUP(AZ141,標準様式１シフト記号表!$C$6:$L$47,10,FALSE()))</f>
        <v/>
      </c>
      <c r="BA142" s="814" t="str">
        <f aca="false">IF(BA141="","",VLOOKUP(BA141,標準様式１シフト記号表!$C$6:$L$47,10,FALSE()))</f>
        <v/>
      </c>
      <c r="BB142" s="845" t="n">
        <f aca="false">IF($BE$3="４週",SUM(W142:AX142),IF($BE$3="暦月",SUM(W142:BA142),""))</f>
        <v>0</v>
      </c>
      <c r="BC142" s="845"/>
      <c r="BD142" s="846" t="n">
        <f aca="false">IF($BE$3="４週",BB142/4,IF($BE$3="暦月",(BB142/($BE$8/7)),""))</f>
        <v>0</v>
      </c>
      <c r="BE142" s="846"/>
      <c r="BF142" s="842"/>
      <c r="BG142" s="842"/>
      <c r="BH142" s="842"/>
      <c r="BI142" s="842"/>
      <c r="BJ142" s="842"/>
    </row>
    <row r="143" customFormat="false" ht="20.25" hidden="false" customHeight="true" outlineLevel="0" collapsed="false">
      <c r="B143" s="779" t="n">
        <f aca="false">B141+1</f>
        <v>65</v>
      </c>
      <c r="C143" s="839"/>
      <c r="D143" s="839"/>
      <c r="E143" s="808"/>
      <c r="F143" s="809"/>
      <c r="G143" s="808"/>
      <c r="H143" s="809"/>
      <c r="I143" s="840"/>
      <c r="J143" s="840"/>
      <c r="K143" s="841"/>
      <c r="L143" s="841"/>
      <c r="M143" s="841"/>
      <c r="N143" s="841"/>
      <c r="O143" s="823"/>
      <c r="P143" s="823"/>
      <c r="Q143" s="823"/>
      <c r="R143" s="823"/>
      <c r="S143" s="823"/>
      <c r="T143" s="837" t="s">
        <v>693</v>
      </c>
      <c r="V143" s="838"/>
      <c r="W143" s="827"/>
      <c r="X143" s="828"/>
      <c r="Y143" s="828"/>
      <c r="Z143" s="828"/>
      <c r="AA143" s="828"/>
      <c r="AB143" s="828"/>
      <c r="AC143" s="829"/>
      <c r="AD143" s="827"/>
      <c r="AE143" s="828"/>
      <c r="AF143" s="828"/>
      <c r="AG143" s="828"/>
      <c r="AH143" s="828"/>
      <c r="AI143" s="828"/>
      <c r="AJ143" s="829"/>
      <c r="AK143" s="827"/>
      <c r="AL143" s="828"/>
      <c r="AM143" s="828"/>
      <c r="AN143" s="828"/>
      <c r="AO143" s="828"/>
      <c r="AP143" s="828"/>
      <c r="AQ143" s="829"/>
      <c r="AR143" s="827"/>
      <c r="AS143" s="828"/>
      <c r="AT143" s="828"/>
      <c r="AU143" s="828"/>
      <c r="AV143" s="828"/>
      <c r="AW143" s="828"/>
      <c r="AX143" s="829"/>
      <c r="AY143" s="827"/>
      <c r="AZ143" s="828"/>
      <c r="BA143" s="830"/>
      <c r="BB143" s="831"/>
      <c r="BC143" s="831"/>
      <c r="BD143" s="832"/>
      <c r="BE143" s="832"/>
      <c r="BF143" s="842"/>
      <c r="BG143" s="842"/>
      <c r="BH143" s="842"/>
      <c r="BI143" s="842"/>
      <c r="BJ143" s="842"/>
    </row>
    <row r="144" customFormat="false" ht="20.25" hidden="false" customHeight="true" outlineLevel="0" collapsed="false">
      <c r="B144" s="779"/>
      <c r="C144" s="839"/>
      <c r="D144" s="839"/>
      <c r="E144" s="843"/>
      <c r="F144" s="844" t="n">
        <f aca="false">C143</f>
        <v>0</v>
      </c>
      <c r="G144" s="843"/>
      <c r="H144" s="844" t="n">
        <f aca="false">I143</f>
        <v>0</v>
      </c>
      <c r="I144" s="840"/>
      <c r="J144" s="840"/>
      <c r="K144" s="841"/>
      <c r="L144" s="841"/>
      <c r="M144" s="841"/>
      <c r="N144" s="841"/>
      <c r="O144" s="823"/>
      <c r="P144" s="823"/>
      <c r="Q144" s="823"/>
      <c r="R144" s="823"/>
      <c r="S144" s="823"/>
      <c r="T144" s="834" t="s">
        <v>694</v>
      </c>
      <c r="U144" s="835"/>
      <c r="V144" s="836"/>
      <c r="W144" s="813" t="str">
        <f aca="false">IF(W143="","",VLOOKUP(W143,標準様式１シフト記号表!$C$6:$L$47,10,FALSE()))</f>
        <v/>
      </c>
      <c r="X144" s="814" t="str">
        <f aca="false">IF(X143="","",VLOOKUP(X143,標準様式１シフト記号表!$C$6:$L$47,10,FALSE()))</f>
        <v/>
      </c>
      <c r="Y144" s="814" t="str">
        <f aca="false">IF(Y143="","",VLOOKUP(Y143,標準様式１シフト記号表!$C$6:$L$47,10,FALSE()))</f>
        <v/>
      </c>
      <c r="Z144" s="814" t="str">
        <f aca="false">IF(Z143="","",VLOOKUP(Z143,標準様式１シフト記号表!$C$6:$L$47,10,FALSE()))</f>
        <v/>
      </c>
      <c r="AA144" s="814" t="str">
        <f aca="false">IF(AA143="","",VLOOKUP(AA143,標準様式１シフト記号表!$C$6:$L$47,10,FALSE()))</f>
        <v/>
      </c>
      <c r="AB144" s="814" t="str">
        <f aca="false">IF(AB143="","",VLOOKUP(AB143,標準様式１シフト記号表!$C$6:$L$47,10,FALSE()))</f>
        <v/>
      </c>
      <c r="AC144" s="815" t="str">
        <f aca="false">IF(AC143="","",VLOOKUP(AC143,標準様式１シフト記号表!$C$6:$L$47,10,FALSE()))</f>
        <v/>
      </c>
      <c r="AD144" s="813" t="str">
        <f aca="false">IF(AD143="","",VLOOKUP(AD143,標準様式１シフト記号表!$C$6:$L$47,10,FALSE()))</f>
        <v/>
      </c>
      <c r="AE144" s="814" t="str">
        <f aca="false">IF(AE143="","",VLOOKUP(AE143,標準様式１シフト記号表!$C$6:$L$47,10,FALSE()))</f>
        <v/>
      </c>
      <c r="AF144" s="814" t="str">
        <f aca="false">IF(AF143="","",VLOOKUP(AF143,標準様式１シフト記号表!$C$6:$L$47,10,FALSE()))</f>
        <v/>
      </c>
      <c r="AG144" s="814" t="str">
        <f aca="false">IF(AG143="","",VLOOKUP(AG143,標準様式１シフト記号表!$C$6:$L$47,10,FALSE()))</f>
        <v/>
      </c>
      <c r="AH144" s="814" t="str">
        <f aca="false">IF(AH143="","",VLOOKUP(AH143,標準様式１シフト記号表!$C$6:$L$47,10,FALSE()))</f>
        <v/>
      </c>
      <c r="AI144" s="814" t="str">
        <f aca="false">IF(AI143="","",VLOOKUP(AI143,標準様式１シフト記号表!$C$6:$L$47,10,FALSE()))</f>
        <v/>
      </c>
      <c r="AJ144" s="815" t="str">
        <f aca="false">IF(AJ143="","",VLOOKUP(AJ143,標準様式１シフト記号表!$C$6:$L$47,10,FALSE()))</f>
        <v/>
      </c>
      <c r="AK144" s="813" t="str">
        <f aca="false">IF(AK143="","",VLOOKUP(AK143,標準様式１シフト記号表!$C$6:$L$47,10,FALSE()))</f>
        <v/>
      </c>
      <c r="AL144" s="814" t="str">
        <f aca="false">IF(AL143="","",VLOOKUP(AL143,標準様式１シフト記号表!$C$6:$L$47,10,FALSE()))</f>
        <v/>
      </c>
      <c r="AM144" s="814" t="str">
        <f aca="false">IF(AM143="","",VLOOKUP(AM143,標準様式１シフト記号表!$C$6:$L$47,10,FALSE()))</f>
        <v/>
      </c>
      <c r="AN144" s="814" t="str">
        <f aca="false">IF(AN143="","",VLOOKUP(AN143,標準様式１シフト記号表!$C$6:$L$47,10,FALSE()))</f>
        <v/>
      </c>
      <c r="AO144" s="814" t="str">
        <f aca="false">IF(AO143="","",VLOOKUP(AO143,標準様式１シフト記号表!$C$6:$L$47,10,FALSE()))</f>
        <v/>
      </c>
      <c r="AP144" s="814" t="str">
        <f aca="false">IF(AP143="","",VLOOKUP(AP143,標準様式１シフト記号表!$C$6:$L$47,10,FALSE()))</f>
        <v/>
      </c>
      <c r="AQ144" s="815" t="str">
        <f aca="false">IF(AQ143="","",VLOOKUP(AQ143,標準様式１シフト記号表!$C$6:$L$47,10,FALSE()))</f>
        <v/>
      </c>
      <c r="AR144" s="813" t="str">
        <f aca="false">IF(AR143="","",VLOOKUP(AR143,標準様式１シフト記号表!$C$6:$L$47,10,FALSE()))</f>
        <v/>
      </c>
      <c r="AS144" s="814" t="str">
        <f aca="false">IF(AS143="","",VLOOKUP(AS143,標準様式１シフト記号表!$C$6:$L$47,10,FALSE()))</f>
        <v/>
      </c>
      <c r="AT144" s="814" t="str">
        <f aca="false">IF(AT143="","",VLOOKUP(AT143,標準様式１シフト記号表!$C$6:$L$47,10,FALSE()))</f>
        <v/>
      </c>
      <c r="AU144" s="814" t="str">
        <f aca="false">IF(AU143="","",VLOOKUP(AU143,標準様式１シフト記号表!$C$6:$L$47,10,FALSE()))</f>
        <v/>
      </c>
      <c r="AV144" s="814" t="str">
        <f aca="false">IF(AV143="","",VLOOKUP(AV143,標準様式１シフト記号表!$C$6:$L$47,10,FALSE()))</f>
        <v/>
      </c>
      <c r="AW144" s="814" t="str">
        <f aca="false">IF(AW143="","",VLOOKUP(AW143,標準様式１シフト記号表!$C$6:$L$47,10,FALSE()))</f>
        <v/>
      </c>
      <c r="AX144" s="815" t="str">
        <f aca="false">IF(AX143="","",VLOOKUP(AX143,標準様式１シフト記号表!$C$6:$L$47,10,FALSE()))</f>
        <v/>
      </c>
      <c r="AY144" s="813" t="str">
        <f aca="false">IF(AY143="","",VLOOKUP(AY143,標準様式１シフト記号表!$C$6:$L$47,10,FALSE()))</f>
        <v/>
      </c>
      <c r="AZ144" s="814" t="str">
        <f aca="false">IF(AZ143="","",VLOOKUP(AZ143,標準様式１シフト記号表!$C$6:$L$47,10,FALSE()))</f>
        <v/>
      </c>
      <c r="BA144" s="814" t="str">
        <f aca="false">IF(BA143="","",VLOOKUP(BA143,標準様式１シフト記号表!$C$6:$L$47,10,FALSE()))</f>
        <v/>
      </c>
      <c r="BB144" s="845" t="n">
        <f aca="false">IF($BE$3="４週",SUM(W144:AX144),IF($BE$3="暦月",SUM(W144:BA144),""))</f>
        <v>0</v>
      </c>
      <c r="BC144" s="845"/>
      <c r="BD144" s="846" t="n">
        <f aca="false">IF($BE$3="４週",BB144/4,IF($BE$3="暦月",(BB144/($BE$8/7)),""))</f>
        <v>0</v>
      </c>
      <c r="BE144" s="846"/>
      <c r="BF144" s="842"/>
      <c r="BG144" s="842"/>
      <c r="BH144" s="842"/>
      <c r="BI144" s="842"/>
      <c r="BJ144" s="842"/>
    </row>
    <row r="145" customFormat="false" ht="20.25" hidden="false" customHeight="true" outlineLevel="0" collapsed="false">
      <c r="B145" s="779" t="n">
        <f aca="false">B143+1</f>
        <v>66</v>
      </c>
      <c r="C145" s="839"/>
      <c r="D145" s="839"/>
      <c r="E145" s="808"/>
      <c r="F145" s="809"/>
      <c r="G145" s="808"/>
      <c r="H145" s="809"/>
      <c r="I145" s="840"/>
      <c r="J145" s="840"/>
      <c r="K145" s="841"/>
      <c r="L145" s="841"/>
      <c r="M145" s="841"/>
      <c r="N145" s="841"/>
      <c r="O145" s="823"/>
      <c r="P145" s="823"/>
      <c r="Q145" s="823"/>
      <c r="R145" s="823"/>
      <c r="S145" s="823"/>
      <c r="T145" s="837" t="s">
        <v>693</v>
      </c>
      <c r="V145" s="838"/>
      <c r="W145" s="827"/>
      <c r="X145" s="828"/>
      <c r="Y145" s="828"/>
      <c r="Z145" s="828"/>
      <c r="AA145" s="828"/>
      <c r="AB145" s="828"/>
      <c r="AC145" s="829"/>
      <c r="AD145" s="827"/>
      <c r="AE145" s="828"/>
      <c r="AF145" s="828"/>
      <c r="AG145" s="828"/>
      <c r="AH145" s="828"/>
      <c r="AI145" s="828"/>
      <c r="AJ145" s="829"/>
      <c r="AK145" s="827"/>
      <c r="AL145" s="828"/>
      <c r="AM145" s="828"/>
      <c r="AN145" s="828"/>
      <c r="AO145" s="828"/>
      <c r="AP145" s="828"/>
      <c r="AQ145" s="829"/>
      <c r="AR145" s="827"/>
      <c r="AS145" s="828"/>
      <c r="AT145" s="828"/>
      <c r="AU145" s="828"/>
      <c r="AV145" s="828"/>
      <c r="AW145" s="828"/>
      <c r="AX145" s="829"/>
      <c r="AY145" s="827"/>
      <c r="AZ145" s="828"/>
      <c r="BA145" s="830"/>
      <c r="BB145" s="831"/>
      <c r="BC145" s="831"/>
      <c r="BD145" s="832"/>
      <c r="BE145" s="832"/>
      <c r="BF145" s="842"/>
      <c r="BG145" s="842"/>
      <c r="BH145" s="842"/>
      <c r="BI145" s="842"/>
      <c r="BJ145" s="842"/>
    </row>
    <row r="146" customFormat="false" ht="20.25" hidden="false" customHeight="true" outlineLevel="0" collapsed="false">
      <c r="B146" s="779"/>
      <c r="C146" s="839"/>
      <c r="D146" s="839"/>
      <c r="E146" s="843"/>
      <c r="F146" s="844" t="n">
        <f aca="false">C145</f>
        <v>0</v>
      </c>
      <c r="G146" s="843"/>
      <c r="H146" s="844" t="n">
        <f aca="false">I145</f>
        <v>0</v>
      </c>
      <c r="I146" s="840"/>
      <c r="J146" s="840"/>
      <c r="K146" s="841"/>
      <c r="L146" s="841"/>
      <c r="M146" s="841"/>
      <c r="N146" s="841"/>
      <c r="O146" s="823"/>
      <c r="P146" s="823"/>
      <c r="Q146" s="823"/>
      <c r="R146" s="823"/>
      <c r="S146" s="823"/>
      <c r="T146" s="834" t="s">
        <v>694</v>
      </c>
      <c r="U146" s="835"/>
      <c r="V146" s="836"/>
      <c r="W146" s="813" t="str">
        <f aca="false">IF(W145="","",VLOOKUP(W145,標準様式１シフト記号表!$C$6:$L$47,10,FALSE()))</f>
        <v/>
      </c>
      <c r="X146" s="814" t="str">
        <f aca="false">IF(X145="","",VLOOKUP(X145,標準様式１シフト記号表!$C$6:$L$47,10,FALSE()))</f>
        <v/>
      </c>
      <c r="Y146" s="814" t="str">
        <f aca="false">IF(Y145="","",VLOOKUP(Y145,標準様式１シフト記号表!$C$6:$L$47,10,FALSE()))</f>
        <v/>
      </c>
      <c r="Z146" s="814" t="str">
        <f aca="false">IF(Z145="","",VLOOKUP(Z145,標準様式１シフト記号表!$C$6:$L$47,10,FALSE()))</f>
        <v/>
      </c>
      <c r="AA146" s="814" t="str">
        <f aca="false">IF(AA145="","",VLOOKUP(AA145,標準様式１シフト記号表!$C$6:$L$47,10,FALSE()))</f>
        <v/>
      </c>
      <c r="AB146" s="814" t="str">
        <f aca="false">IF(AB145="","",VLOOKUP(AB145,標準様式１シフト記号表!$C$6:$L$47,10,FALSE()))</f>
        <v/>
      </c>
      <c r="AC146" s="815" t="str">
        <f aca="false">IF(AC145="","",VLOOKUP(AC145,標準様式１シフト記号表!$C$6:$L$47,10,FALSE()))</f>
        <v/>
      </c>
      <c r="AD146" s="813" t="str">
        <f aca="false">IF(AD145="","",VLOOKUP(AD145,標準様式１シフト記号表!$C$6:$L$47,10,FALSE()))</f>
        <v/>
      </c>
      <c r="AE146" s="814" t="str">
        <f aca="false">IF(AE145="","",VLOOKUP(AE145,標準様式１シフト記号表!$C$6:$L$47,10,FALSE()))</f>
        <v/>
      </c>
      <c r="AF146" s="814" t="str">
        <f aca="false">IF(AF145="","",VLOOKUP(AF145,標準様式１シフト記号表!$C$6:$L$47,10,FALSE()))</f>
        <v/>
      </c>
      <c r="AG146" s="814" t="str">
        <f aca="false">IF(AG145="","",VLOOKUP(AG145,標準様式１シフト記号表!$C$6:$L$47,10,FALSE()))</f>
        <v/>
      </c>
      <c r="AH146" s="814" t="str">
        <f aca="false">IF(AH145="","",VLOOKUP(AH145,標準様式１シフト記号表!$C$6:$L$47,10,FALSE()))</f>
        <v/>
      </c>
      <c r="AI146" s="814" t="str">
        <f aca="false">IF(AI145="","",VLOOKUP(AI145,標準様式１シフト記号表!$C$6:$L$47,10,FALSE()))</f>
        <v/>
      </c>
      <c r="AJ146" s="815" t="str">
        <f aca="false">IF(AJ145="","",VLOOKUP(AJ145,標準様式１シフト記号表!$C$6:$L$47,10,FALSE()))</f>
        <v/>
      </c>
      <c r="AK146" s="813" t="str">
        <f aca="false">IF(AK145="","",VLOOKUP(AK145,標準様式１シフト記号表!$C$6:$L$47,10,FALSE()))</f>
        <v/>
      </c>
      <c r="AL146" s="814" t="str">
        <f aca="false">IF(AL145="","",VLOOKUP(AL145,標準様式１シフト記号表!$C$6:$L$47,10,FALSE()))</f>
        <v/>
      </c>
      <c r="AM146" s="814" t="str">
        <f aca="false">IF(AM145="","",VLOOKUP(AM145,標準様式１シフト記号表!$C$6:$L$47,10,FALSE()))</f>
        <v/>
      </c>
      <c r="AN146" s="814" t="str">
        <f aca="false">IF(AN145="","",VLOOKUP(AN145,標準様式１シフト記号表!$C$6:$L$47,10,FALSE()))</f>
        <v/>
      </c>
      <c r="AO146" s="814" t="str">
        <f aca="false">IF(AO145="","",VLOOKUP(AO145,標準様式１シフト記号表!$C$6:$L$47,10,FALSE()))</f>
        <v/>
      </c>
      <c r="AP146" s="814" t="str">
        <f aca="false">IF(AP145="","",VLOOKUP(AP145,標準様式１シフト記号表!$C$6:$L$47,10,FALSE()))</f>
        <v/>
      </c>
      <c r="AQ146" s="815" t="str">
        <f aca="false">IF(AQ145="","",VLOOKUP(AQ145,標準様式１シフト記号表!$C$6:$L$47,10,FALSE()))</f>
        <v/>
      </c>
      <c r="AR146" s="813" t="str">
        <f aca="false">IF(AR145="","",VLOOKUP(AR145,標準様式１シフト記号表!$C$6:$L$47,10,FALSE()))</f>
        <v/>
      </c>
      <c r="AS146" s="814" t="str">
        <f aca="false">IF(AS145="","",VLOOKUP(AS145,標準様式１シフト記号表!$C$6:$L$47,10,FALSE()))</f>
        <v/>
      </c>
      <c r="AT146" s="814" t="str">
        <f aca="false">IF(AT145="","",VLOOKUP(AT145,標準様式１シフト記号表!$C$6:$L$47,10,FALSE()))</f>
        <v/>
      </c>
      <c r="AU146" s="814" t="str">
        <f aca="false">IF(AU145="","",VLOOKUP(AU145,標準様式１シフト記号表!$C$6:$L$47,10,FALSE()))</f>
        <v/>
      </c>
      <c r="AV146" s="814" t="str">
        <f aca="false">IF(AV145="","",VLOOKUP(AV145,標準様式１シフト記号表!$C$6:$L$47,10,FALSE()))</f>
        <v/>
      </c>
      <c r="AW146" s="814" t="str">
        <f aca="false">IF(AW145="","",VLOOKUP(AW145,標準様式１シフト記号表!$C$6:$L$47,10,FALSE()))</f>
        <v/>
      </c>
      <c r="AX146" s="815" t="str">
        <f aca="false">IF(AX145="","",VLOOKUP(AX145,標準様式１シフト記号表!$C$6:$L$47,10,FALSE()))</f>
        <v/>
      </c>
      <c r="AY146" s="813" t="str">
        <f aca="false">IF(AY145="","",VLOOKUP(AY145,標準様式１シフト記号表!$C$6:$L$47,10,FALSE()))</f>
        <v/>
      </c>
      <c r="AZ146" s="814" t="str">
        <f aca="false">IF(AZ145="","",VLOOKUP(AZ145,標準様式１シフト記号表!$C$6:$L$47,10,FALSE()))</f>
        <v/>
      </c>
      <c r="BA146" s="814" t="str">
        <f aca="false">IF(BA145="","",VLOOKUP(BA145,標準様式１シフト記号表!$C$6:$L$47,10,FALSE()))</f>
        <v/>
      </c>
      <c r="BB146" s="845" t="n">
        <f aca="false">IF($BE$3="４週",SUM(W146:AX146),IF($BE$3="暦月",SUM(W146:BA146),""))</f>
        <v>0</v>
      </c>
      <c r="BC146" s="845"/>
      <c r="BD146" s="846" t="n">
        <f aca="false">IF($BE$3="４週",BB146/4,IF($BE$3="暦月",(BB146/($BE$8/7)),""))</f>
        <v>0</v>
      </c>
      <c r="BE146" s="846"/>
      <c r="BF146" s="842"/>
      <c r="BG146" s="842"/>
      <c r="BH146" s="842"/>
      <c r="BI146" s="842"/>
      <c r="BJ146" s="842"/>
    </row>
    <row r="147" customFormat="false" ht="20.25" hidden="false" customHeight="true" outlineLevel="0" collapsed="false">
      <c r="B147" s="779" t="n">
        <f aca="false">B145+1</f>
        <v>67</v>
      </c>
      <c r="C147" s="839"/>
      <c r="D147" s="839"/>
      <c r="E147" s="808"/>
      <c r="F147" s="809"/>
      <c r="G147" s="808"/>
      <c r="H147" s="809"/>
      <c r="I147" s="840"/>
      <c r="J147" s="840"/>
      <c r="K147" s="841"/>
      <c r="L147" s="841"/>
      <c r="M147" s="841"/>
      <c r="N147" s="841"/>
      <c r="O147" s="823"/>
      <c r="P147" s="823"/>
      <c r="Q147" s="823"/>
      <c r="R147" s="823"/>
      <c r="S147" s="823"/>
      <c r="T147" s="837" t="s">
        <v>693</v>
      </c>
      <c r="V147" s="838"/>
      <c r="W147" s="827"/>
      <c r="X147" s="828"/>
      <c r="Y147" s="828"/>
      <c r="Z147" s="828"/>
      <c r="AA147" s="828"/>
      <c r="AB147" s="828"/>
      <c r="AC147" s="829"/>
      <c r="AD147" s="827"/>
      <c r="AE147" s="828"/>
      <c r="AF147" s="828"/>
      <c r="AG147" s="828"/>
      <c r="AH147" s="828"/>
      <c r="AI147" s="828"/>
      <c r="AJ147" s="829"/>
      <c r="AK147" s="827"/>
      <c r="AL147" s="828"/>
      <c r="AM147" s="828"/>
      <c r="AN147" s="828"/>
      <c r="AO147" s="828"/>
      <c r="AP147" s="828"/>
      <c r="AQ147" s="829"/>
      <c r="AR147" s="827"/>
      <c r="AS147" s="828"/>
      <c r="AT147" s="828"/>
      <c r="AU147" s="828"/>
      <c r="AV147" s="828"/>
      <c r="AW147" s="828"/>
      <c r="AX147" s="829"/>
      <c r="AY147" s="827"/>
      <c r="AZ147" s="828"/>
      <c r="BA147" s="830"/>
      <c r="BB147" s="831"/>
      <c r="BC147" s="831"/>
      <c r="BD147" s="832"/>
      <c r="BE147" s="832"/>
      <c r="BF147" s="842"/>
      <c r="BG147" s="842"/>
      <c r="BH147" s="842"/>
      <c r="BI147" s="842"/>
      <c r="BJ147" s="842"/>
    </row>
    <row r="148" customFormat="false" ht="20.25" hidden="false" customHeight="true" outlineLevel="0" collapsed="false">
      <c r="B148" s="779"/>
      <c r="C148" s="839"/>
      <c r="D148" s="839"/>
      <c r="E148" s="843"/>
      <c r="F148" s="844" t="n">
        <f aca="false">C147</f>
        <v>0</v>
      </c>
      <c r="G148" s="843"/>
      <c r="H148" s="844" t="n">
        <f aca="false">I147</f>
        <v>0</v>
      </c>
      <c r="I148" s="840"/>
      <c r="J148" s="840"/>
      <c r="K148" s="841"/>
      <c r="L148" s="841"/>
      <c r="M148" s="841"/>
      <c r="N148" s="841"/>
      <c r="O148" s="823"/>
      <c r="P148" s="823"/>
      <c r="Q148" s="823"/>
      <c r="R148" s="823"/>
      <c r="S148" s="823"/>
      <c r="T148" s="834" t="s">
        <v>694</v>
      </c>
      <c r="U148" s="835"/>
      <c r="V148" s="836"/>
      <c r="W148" s="813" t="str">
        <f aca="false">IF(W147="","",VLOOKUP(W147,標準様式１シフト記号表!$C$6:$L$47,10,FALSE()))</f>
        <v/>
      </c>
      <c r="X148" s="814" t="str">
        <f aca="false">IF(X147="","",VLOOKUP(X147,標準様式１シフト記号表!$C$6:$L$47,10,FALSE()))</f>
        <v/>
      </c>
      <c r="Y148" s="814" t="str">
        <f aca="false">IF(Y147="","",VLOOKUP(Y147,標準様式１シフト記号表!$C$6:$L$47,10,FALSE()))</f>
        <v/>
      </c>
      <c r="Z148" s="814" t="str">
        <f aca="false">IF(Z147="","",VLOOKUP(Z147,標準様式１シフト記号表!$C$6:$L$47,10,FALSE()))</f>
        <v/>
      </c>
      <c r="AA148" s="814" t="str">
        <f aca="false">IF(AA147="","",VLOOKUP(AA147,標準様式１シフト記号表!$C$6:$L$47,10,FALSE()))</f>
        <v/>
      </c>
      <c r="AB148" s="814" t="str">
        <f aca="false">IF(AB147="","",VLOOKUP(AB147,標準様式１シフト記号表!$C$6:$L$47,10,FALSE()))</f>
        <v/>
      </c>
      <c r="AC148" s="815" t="str">
        <f aca="false">IF(AC147="","",VLOOKUP(AC147,標準様式１シフト記号表!$C$6:$L$47,10,FALSE()))</f>
        <v/>
      </c>
      <c r="AD148" s="813" t="str">
        <f aca="false">IF(AD147="","",VLOOKUP(AD147,標準様式１シフト記号表!$C$6:$L$47,10,FALSE()))</f>
        <v/>
      </c>
      <c r="AE148" s="814" t="str">
        <f aca="false">IF(AE147="","",VLOOKUP(AE147,標準様式１シフト記号表!$C$6:$L$47,10,FALSE()))</f>
        <v/>
      </c>
      <c r="AF148" s="814" t="str">
        <f aca="false">IF(AF147="","",VLOOKUP(AF147,標準様式１シフト記号表!$C$6:$L$47,10,FALSE()))</f>
        <v/>
      </c>
      <c r="AG148" s="814" t="str">
        <f aca="false">IF(AG147="","",VLOOKUP(AG147,標準様式１シフト記号表!$C$6:$L$47,10,FALSE()))</f>
        <v/>
      </c>
      <c r="AH148" s="814" t="str">
        <f aca="false">IF(AH147="","",VLOOKUP(AH147,標準様式１シフト記号表!$C$6:$L$47,10,FALSE()))</f>
        <v/>
      </c>
      <c r="AI148" s="814" t="str">
        <f aca="false">IF(AI147="","",VLOOKUP(AI147,標準様式１シフト記号表!$C$6:$L$47,10,FALSE()))</f>
        <v/>
      </c>
      <c r="AJ148" s="815" t="str">
        <f aca="false">IF(AJ147="","",VLOOKUP(AJ147,標準様式１シフト記号表!$C$6:$L$47,10,FALSE()))</f>
        <v/>
      </c>
      <c r="AK148" s="813" t="str">
        <f aca="false">IF(AK147="","",VLOOKUP(AK147,標準様式１シフト記号表!$C$6:$L$47,10,FALSE()))</f>
        <v/>
      </c>
      <c r="AL148" s="814" t="str">
        <f aca="false">IF(AL147="","",VLOOKUP(AL147,標準様式１シフト記号表!$C$6:$L$47,10,FALSE()))</f>
        <v/>
      </c>
      <c r="AM148" s="814" t="str">
        <f aca="false">IF(AM147="","",VLOOKUP(AM147,標準様式１シフト記号表!$C$6:$L$47,10,FALSE()))</f>
        <v/>
      </c>
      <c r="AN148" s="814" t="str">
        <f aca="false">IF(AN147="","",VLOOKUP(AN147,標準様式１シフト記号表!$C$6:$L$47,10,FALSE()))</f>
        <v/>
      </c>
      <c r="AO148" s="814" t="str">
        <f aca="false">IF(AO147="","",VLOOKUP(AO147,標準様式１シフト記号表!$C$6:$L$47,10,FALSE()))</f>
        <v/>
      </c>
      <c r="AP148" s="814" t="str">
        <f aca="false">IF(AP147="","",VLOOKUP(AP147,標準様式１シフト記号表!$C$6:$L$47,10,FALSE()))</f>
        <v/>
      </c>
      <c r="AQ148" s="815" t="str">
        <f aca="false">IF(AQ147="","",VLOOKUP(AQ147,標準様式１シフト記号表!$C$6:$L$47,10,FALSE()))</f>
        <v/>
      </c>
      <c r="AR148" s="813" t="str">
        <f aca="false">IF(AR147="","",VLOOKUP(AR147,標準様式１シフト記号表!$C$6:$L$47,10,FALSE()))</f>
        <v/>
      </c>
      <c r="AS148" s="814" t="str">
        <f aca="false">IF(AS147="","",VLOOKUP(AS147,標準様式１シフト記号表!$C$6:$L$47,10,FALSE()))</f>
        <v/>
      </c>
      <c r="AT148" s="814" t="str">
        <f aca="false">IF(AT147="","",VLOOKUP(AT147,標準様式１シフト記号表!$C$6:$L$47,10,FALSE()))</f>
        <v/>
      </c>
      <c r="AU148" s="814" t="str">
        <f aca="false">IF(AU147="","",VLOOKUP(AU147,標準様式１シフト記号表!$C$6:$L$47,10,FALSE()))</f>
        <v/>
      </c>
      <c r="AV148" s="814" t="str">
        <f aca="false">IF(AV147="","",VLOOKUP(AV147,標準様式１シフト記号表!$C$6:$L$47,10,FALSE()))</f>
        <v/>
      </c>
      <c r="AW148" s="814" t="str">
        <f aca="false">IF(AW147="","",VLOOKUP(AW147,標準様式１シフト記号表!$C$6:$L$47,10,FALSE()))</f>
        <v/>
      </c>
      <c r="AX148" s="815" t="str">
        <f aca="false">IF(AX147="","",VLOOKUP(AX147,標準様式１シフト記号表!$C$6:$L$47,10,FALSE()))</f>
        <v/>
      </c>
      <c r="AY148" s="813" t="str">
        <f aca="false">IF(AY147="","",VLOOKUP(AY147,標準様式１シフト記号表!$C$6:$L$47,10,FALSE()))</f>
        <v/>
      </c>
      <c r="AZ148" s="814" t="str">
        <f aca="false">IF(AZ147="","",VLOOKUP(AZ147,標準様式１シフト記号表!$C$6:$L$47,10,FALSE()))</f>
        <v/>
      </c>
      <c r="BA148" s="814" t="str">
        <f aca="false">IF(BA147="","",VLOOKUP(BA147,標準様式１シフト記号表!$C$6:$L$47,10,FALSE()))</f>
        <v/>
      </c>
      <c r="BB148" s="845" t="n">
        <f aca="false">IF($BE$3="４週",SUM(W148:AX148),IF($BE$3="暦月",SUM(W148:BA148),""))</f>
        <v>0</v>
      </c>
      <c r="BC148" s="845"/>
      <c r="BD148" s="846" t="n">
        <f aca="false">IF($BE$3="４週",BB148/4,IF($BE$3="暦月",(BB148/($BE$8/7)),""))</f>
        <v>0</v>
      </c>
      <c r="BE148" s="846"/>
      <c r="BF148" s="842"/>
      <c r="BG148" s="842"/>
      <c r="BH148" s="842"/>
      <c r="BI148" s="842"/>
      <c r="BJ148" s="842"/>
    </row>
    <row r="149" customFormat="false" ht="20.25" hidden="false" customHeight="true" outlineLevel="0" collapsed="false">
      <c r="B149" s="779" t="n">
        <f aca="false">B147+1</f>
        <v>68</v>
      </c>
      <c r="C149" s="839"/>
      <c r="D149" s="839"/>
      <c r="E149" s="808"/>
      <c r="F149" s="809"/>
      <c r="G149" s="808"/>
      <c r="H149" s="809"/>
      <c r="I149" s="840"/>
      <c r="J149" s="840"/>
      <c r="K149" s="841"/>
      <c r="L149" s="841"/>
      <c r="M149" s="841"/>
      <c r="N149" s="841"/>
      <c r="O149" s="823"/>
      <c r="P149" s="823"/>
      <c r="Q149" s="823"/>
      <c r="R149" s="823"/>
      <c r="S149" s="823"/>
      <c r="T149" s="837" t="s">
        <v>693</v>
      </c>
      <c r="V149" s="838"/>
      <c r="W149" s="827"/>
      <c r="X149" s="828"/>
      <c r="Y149" s="828"/>
      <c r="Z149" s="828"/>
      <c r="AA149" s="828"/>
      <c r="AB149" s="828"/>
      <c r="AC149" s="829"/>
      <c r="AD149" s="827"/>
      <c r="AE149" s="828"/>
      <c r="AF149" s="828"/>
      <c r="AG149" s="828"/>
      <c r="AH149" s="828"/>
      <c r="AI149" s="828"/>
      <c r="AJ149" s="829"/>
      <c r="AK149" s="827"/>
      <c r="AL149" s="828"/>
      <c r="AM149" s="828"/>
      <c r="AN149" s="828"/>
      <c r="AO149" s="828"/>
      <c r="AP149" s="828"/>
      <c r="AQ149" s="829"/>
      <c r="AR149" s="827"/>
      <c r="AS149" s="828"/>
      <c r="AT149" s="828"/>
      <c r="AU149" s="828"/>
      <c r="AV149" s="828"/>
      <c r="AW149" s="828"/>
      <c r="AX149" s="829"/>
      <c r="AY149" s="827"/>
      <c r="AZ149" s="828"/>
      <c r="BA149" s="830"/>
      <c r="BB149" s="831"/>
      <c r="BC149" s="831"/>
      <c r="BD149" s="832"/>
      <c r="BE149" s="832"/>
      <c r="BF149" s="842"/>
      <c r="BG149" s="842"/>
      <c r="BH149" s="842"/>
      <c r="BI149" s="842"/>
      <c r="BJ149" s="842"/>
    </row>
    <row r="150" customFormat="false" ht="20.25" hidden="false" customHeight="true" outlineLevel="0" collapsed="false">
      <c r="B150" s="779"/>
      <c r="C150" s="839"/>
      <c r="D150" s="839"/>
      <c r="E150" s="843"/>
      <c r="F150" s="844" t="n">
        <f aca="false">C149</f>
        <v>0</v>
      </c>
      <c r="G150" s="843"/>
      <c r="H150" s="844" t="n">
        <f aca="false">I149</f>
        <v>0</v>
      </c>
      <c r="I150" s="840"/>
      <c r="J150" s="840"/>
      <c r="K150" s="841"/>
      <c r="L150" s="841"/>
      <c r="M150" s="841"/>
      <c r="N150" s="841"/>
      <c r="O150" s="823"/>
      <c r="P150" s="823"/>
      <c r="Q150" s="823"/>
      <c r="R150" s="823"/>
      <c r="S150" s="823"/>
      <c r="T150" s="834" t="s">
        <v>694</v>
      </c>
      <c r="U150" s="835"/>
      <c r="V150" s="836"/>
      <c r="W150" s="813" t="str">
        <f aca="false">IF(W149="","",VLOOKUP(W149,標準様式１シフト記号表!$C$6:$L$47,10,FALSE()))</f>
        <v/>
      </c>
      <c r="X150" s="814" t="str">
        <f aca="false">IF(X149="","",VLOOKUP(X149,標準様式１シフト記号表!$C$6:$L$47,10,FALSE()))</f>
        <v/>
      </c>
      <c r="Y150" s="814" t="str">
        <f aca="false">IF(Y149="","",VLOOKUP(Y149,標準様式１シフト記号表!$C$6:$L$47,10,FALSE()))</f>
        <v/>
      </c>
      <c r="Z150" s="814" t="str">
        <f aca="false">IF(Z149="","",VLOOKUP(Z149,標準様式１シフト記号表!$C$6:$L$47,10,FALSE()))</f>
        <v/>
      </c>
      <c r="AA150" s="814" t="str">
        <f aca="false">IF(AA149="","",VLOOKUP(AA149,標準様式１シフト記号表!$C$6:$L$47,10,FALSE()))</f>
        <v/>
      </c>
      <c r="AB150" s="814" t="str">
        <f aca="false">IF(AB149="","",VLOOKUP(AB149,標準様式１シフト記号表!$C$6:$L$47,10,FALSE()))</f>
        <v/>
      </c>
      <c r="AC150" s="815" t="str">
        <f aca="false">IF(AC149="","",VLOOKUP(AC149,標準様式１シフト記号表!$C$6:$L$47,10,FALSE()))</f>
        <v/>
      </c>
      <c r="AD150" s="813" t="str">
        <f aca="false">IF(AD149="","",VLOOKUP(AD149,標準様式１シフト記号表!$C$6:$L$47,10,FALSE()))</f>
        <v/>
      </c>
      <c r="AE150" s="814" t="str">
        <f aca="false">IF(AE149="","",VLOOKUP(AE149,標準様式１シフト記号表!$C$6:$L$47,10,FALSE()))</f>
        <v/>
      </c>
      <c r="AF150" s="814" t="str">
        <f aca="false">IF(AF149="","",VLOOKUP(AF149,標準様式１シフト記号表!$C$6:$L$47,10,FALSE()))</f>
        <v/>
      </c>
      <c r="AG150" s="814" t="str">
        <f aca="false">IF(AG149="","",VLOOKUP(AG149,標準様式１シフト記号表!$C$6:$L$47,10,FALSE()))</f>
        <v/>
      </c>
      <c r="AH150" s="814" t="str">
        <f aca="false">IF(AH149="","",VLOOKUP(AH149,標準様式１シフト記号表!$C$6:$L$47,10,FALSE()))</f>
        <v/>
      </c>
      <c r="AI150" s="814" t="str">
        <f aca="false">IF(AI149="","",VLOOKUP(AI149,標準様式１シフト記号表!$C$6:$L$47,10,FALSE()))</f>
        <v/>
      </c>
      <c r="AJ150" s="815" t="str">
        <f aca="false">IF(AJ149="","",VLOOKUP(AJ149,標準様式１シフト記号表!$C$6:$L$47,10,FALSE()))</f>
        <v/>
      </c>
      <c r="AK150" s="813" t="str">
        <f aca="false">IF(AK149="","",VLOOKUP(AK149,標準様式１シフト記号表!$C$6:$L$47,10,FALSE()))</f>
        <v/>
      </c>
      <c r="AL150" s="814" t="str">
        <f aca="false">IF(AL149="","",VLOOKUP(AL149,標準様式１シフト記号表!$C$6:$L$47,10,FALSE()))</f>
        <v/>
      </c>
      <c r="AM150" s="814" t="str">
        <f aca="false">IF(AM149="","",VLOOKUP(AM149,標準様式１シフト記号表!$C$6:$L$47,10,FALSE()))</f>
        <v/>
      </c>
      <c r="AN150" s="814" t="str">
        <f aca="false">IF(AN149="","",VLOOKUP(AN149,標準様式１シフト記号表!$C$6:$L$47,10,FALSE()))</f>
        <v/>
      </c>
      <c r="AO150" s="814" t="str">
        <f aca="false">IF(AO149="","",VLOOKUP(AO149,標準様式１シフト記号表!$C$6:$L$47,10,FALSE()))</f>
        <v/>
      </c>
      <c r="AP150" s="814" t="str">
        <f aca="false">IF(AP149="","",VLOOKUP(AP149,標準様式１シフト記号表!$C$6:$L$47,10,FALSE()))</f>
        <v/>
      </c>
      <c r="AQ150" s="815" t="str">
        <f aca="false">IF(AQ149="","",VLOOKUP(AQ149,標準様式１シフト記号表!$C$6:$L$47,10,FALSE()))</f>
        <v/>
      </c>
      <c r="AR150" s="813" t="str">
        <f aca="false">IF(AR149="","",VLOOKUP(AR149,標準様式１シフト記号表!$C$6:$L$47,10,FALSE()))</f>
        <v/>
      </c>
      <c r="AS150" s="814" t="str">
        <f aca="false">IF(AS149="","",VLOOKUP(AS149,標準様式１シフト記号表!$C$6:$L$47,10,FALSE()))</f>
        <v/>
      </c>
      <c r="AT150" s="814" t="str">
        <f aca="false">IF(AT149="","",VLOOKUP(AT149,標準様式１シフト記号表!$C$6:$L$47,10,FALSE()))</f>
        <v/>
      </c>
      <c r="AU150" s="814" t="str">
        <f aca="false">IF(AU149="","",VLOOKUP(AU149,標準様式１シフト記号表!$C$6:$L$47,10,FALSE()))</f>
        <v/>
      </c>
      <c r="AV150" s="814" t="str">
        <f aca="false">IF(AV149="","",VLOOKUP(AV149,標準様式１シフト記号表!$C$6:$L$47,10,FALSE()))</f>
        <v/>
      </c>
      <c r="AW150" s="814" t="str">
        <f aca="false">IF(AW149="","",VLOOKUP(AW149,標準様式１シフト記号表!$C$6:$L$47,10,FALSE()))</f>
        <v/>
      </c>
      <c r="AX150" s="815" t="str">
        <f aca="false">IF(AX149="","",VLOOKUP(AX149,標準様式１シフト記号表!$C$6:$L$47,10,FALSE()))</f>
        <v/>
      </c>
      <c r="AY150" s="813" t="str">
        <f aca="false">IF(AY149="","",VLOOKUP(AY149,標準様式１シフト記号表!$C$6:$L$47,10,FALSE()))</f>
        <v/>
      </c>
      <c r="AZ150" s="814" t="str">
        <f aca="false">IF(AZ149="","",VLOOKUP(AZ149,標準様式１シフト記号表!$C$6:$L$47,10,FALSE()))</f>
        <v/>
      </c>
      <c r="BA150" s="814" t="str">
        <f aca="false">IF(BA149="","",VLOOKUP(BA149,標準様式１シフト記号表!$C$6:$L$47,10,FALSE()))</f>
        <v/>
      </c>
      <c r="BB150" s="845" t="n">
        <f aca="false">IF($BE$3="４週",SUM(W150:AX150),IF($BE$3="暦月",SUM(W150:BA150),""))</f>
        <v>0</v>
      </c>
      <c r="BC150" s="845"/>
      <c r="BD150" s="846" t="n">
        <f aca="false">IF($BE$3="４週",BB150/4,IF($BE$3="暦月",(BB150/($BE$8/7)),""))</f>
        <v>0</v>
      </c>
      <c r="BE150" s="846"/>
      <c r="BF150" s="842"/>
      <c r="BG150" s="842"/>
      <c r="BH150" s="842"/>
      <c r="BI150" s="842"/>
      <c r="BJ150" s="842"/>
    </row>
    <row r="151" customFormat="false" ht="20.25" hidden="false" customHeight="true" outlineLevel="0" collapsed="false">
      <c r="B151" s="779" t="n">
        <f aca="false">B149+1</f>
        <v>69</v>
      </c>
      <c r="C151" s="839"/>
      <c r="D151" s="839"/>
      <c r="E151" s="808"/>
      <c r="F151" s="809"/>
      <c r="G151" s="808"/>
      <c r="H151" s="809"/>
      <c r="I151" s="840"/>
      <c r="J151" s="840"/>
      <c r="K151" s="841"/>
      <c r="L151" s="841"/>
      <c r="M151" s="841"/>
      <c r="N151" s="841"/>
      <c r="O151" s="823"/>
      <c r="P151" s="823"/>
      <c r="Q151" s="823"/>
      <c r="R151" s="823"/>
      <c r="S151" s="823"/>
      <c r="T151" s="837" t="s">
        <v>693</v>
      </c>
      <c r="V151" s="838"/>
      <c r="W151" s="827"/>
      <c r="X151" s="828"/>
      <c r="Y151" s="828"/>
      <c r="Z151" s="828"/>
      <c r="AA151" s="828"/>
      <c r="AB151" s="828"/>
      <c r="AC151" s="829"/>
      <c r="AD151" s="827"/>
      <c r="AE151" s="828"/>
      <c r="AF151" s="828"/>
      <c r="AG151" s="828"/>
      <c r="AH151" s="828"/>
      <c r="AI151" s="828"/>
      <c r="AJ151" s="829"/>
      <c r="AK151" s="827"/>
      <c r="AL151" s="828"/>
      <c r="AM151" s="828"/>
      <c r="AN151" s="828"/>
      <c r="AO151" s="828"/>
      <c r="AP151" s="828"/>
      <c r="AQ151" s="829"/>
      <c r="AR151" s="827"/>
      <c r="AS151" s="828"/>
      <c r="AT151" s="828"/>
      <c r="AU151" s="828"/>
      <c r="AV151" s="828"/>
      <c r="AW151" s="828"/>
      <c r="AX151" s="829"/>
      <c r="AY151" s="827"/>
      <c r="AZ151" s="828"/>
      <c r="BA151" s="830"/>
      <c r="BB151" s="831"/>
      <c r="BC151" s="831"/>
      <c r="BD151" s="832"/>
      <c r="BE151" s="832"/>
      <c r="BF151" s="842"/>
      <c r="BG151" s="842"/>
      <c r="BH151" s="842"/>
      <c r="BI151" s="842"/>
      <c r="BJ151" s="842"/>
    </row>
    <row r="152" customFormat="false" ht="20.25" hidden="false" customHeight="true" outlineLevel="0" collapsed="false">
      <c r="B152" s="779"/>
      <c r="C152" s="839"/>
      <c r="D152" s="839"/>
      <c r="E152" s="843"/>
      <c r="F152" s="844" t="n">
        <f aca="false">C151</f>
        <v>0</v>
      </c>
      <c r="G152" s="843"/>
      <c r="H152" s="844" t="n">
        <f aca="false">I151</f>
        <v>0</v>
      </c>
      <c r="I152" s="840"/>
      <c r="J152" s="840"/>
      <c r="K152" s="841"/>
      <c r="L152" s="841"/>
      <c r="M152" s="841"/>
      <c r="N152" s="841"/>
      <c r="O152" s="823"/>
      <c r="P152" s="823"/>
      <c r="Q152" s="823"/>
      <c r="R152" s="823"/>
      <c r="S152" s="823"/>
      <c r="T152" s="834" t="s">
        <v>694</v>
      </c>
      <c r="U152" s="835"/>
      <c r="V152" s="836"/>
      <c r="W152" s="813" t="str">
        <f aca="false">IF(W151="","",VLOOKUP(W151,標準様式１シフト記号表!$C$6:$L$47,10,FALSE()))</f>
        <v/>
      </c>
      <c r="X152" s="814" t="str">
        <f aca="false">IF(X151="","",VLOOKUP(X151,標準様式１シフト記号表!$C$6:$L$47,10,FALSE()))</f>
        <v/>
      </c>
      <c r="Y152" s="814" t="str">
        <f aca="false">IF(Y151="","",VLOOKUP(Y151,標準様式１シフト記号表!$C$6:$L$47,10,FALSE()))</f>
        <v/>
      </c>
      <c r="Z152" s="814" t="str">
        <f aca="false">IF(Z151="","",VLOOKUP(Z151,標準様式１シフト記号表!$C$6:$L$47,10,FALSE()))</f>
        <v/>
      </c>
      <c r="AA152" s="814" t="str">
        <f aca="false">IF(AA151="","",VLOOKUP(AA151,標準様式１シフト記号表!$C$6:$L$47,10,FALSE()))</f>
        <v/>
      </c>
      <c r="AB152" s="814" t="str">
        <f aca="false">IF(AB151="","",VLOOKUP(AB151,標準様式１シフト記号表!$C$6:$L$47,10,FALSE()))</f>
        <v/>
      </c>
      <c r="AC152" s="815" t="str">
        <f aca="false">IF(AC151="","",VLOOKUP(AC151,標準様式１シフト記号表!$C$6:$L$47,10,FALSE()))</f>
        <v/>
      </c>
      <c r="AD152" s="813" t="str">
        <f aca="false">IF(AD151="","",VLOOKUP(AD151,標準様式１シフト記号表!$C$6:$L$47,10,FALSE()))</f>
        <v/>
      </c>
      <c r="AE152" s="814" t="str">
        <f aca="false">IF(AE151="","",VLOOKUP(AE151,標準様式１シフト記号表!$C$6:$L$47,10,FALSE()))</f>
        <v/>
      </c>
      <c r="AF152" s="814" t="str">
        <f aca="false">IF(AF151="","",VLOOKUP(AF151,標準様式１シフト記号表!$C$6:$L$47,10,FALSE()))</f>
        <v/>
      </c>
      <c r="AG152" s="814" t="str">
        <f aca="false">IF(AG151="","",VLOOKUP(AG151,標準様式１シフト記号表!$C$6:$L$47,10,FALSE()))</f>
        <v/>
      </c>
      <c r="AH152" s="814" t="str">
        <f aca="false">IF(AH151="","",VLOOKUP(AH151,標準様式１シフト記号表!$C$6:$L$47,10,FALSE()))</f>
        <v/>
      </c>
      <c r="AI152" s="814" t="str">
        <f aca="false">IF(AI151="","",VLOOKUP(AI151,標準様式１シフト記号表!$C$6:$L$47,10,FALSE()))</f>
        <v/>
      </c>
      <c r="AJ152" s="815" t="str">
        <f aca="false">IF(AJ151="","",VLOOKUP(AJ151,標準様式１シフト記号表!$C$6:$L$47,10,FALSE()))</f>
        <v/>
      </c>
      <c r="AK152" s="813" t="str">
        <f aca="false">IF(AK151="","",VLOOKUP(AK151,標準様式１シフト記号表!$C$6:$L$47,10,FALSE()))</f>
        <v/>
      </c>
      <c r="AL152" s="814" t="str">
        <f aca="false">IF(AL151="","",VLOOKUP(AL151,標準様式１シフト記号表!$C$6:$L$47,10,FALSE()))</f>
        <v/>
      </c>
      <c r="AM152" s="814" t="str">
        <f aca="false">IF(AM151="","",VLOOKUP(AM151,標準様式１シフト記号表!$C$6:$L$47,10,FALSE()))</f>
        <v/>
      </c>
      <c r="AN152" s="814" t="str">
        <f aca="false">IF(AN151="","",VLOOKUP(AN151,標準様式１シフト記号表!$C$6:$L$47,10,FALSE()))</f>
        <v/>
      </c>
      <c r="AO152" s="814" t="str">
        <f aca="false">IF(AO151="","",VLOOKUP(AO151,標準様式１シフト記号表!$C$6:$L$47,10,FALSE()))</f>
        <v/>
      </c>
      <c r="AP152" s="814" t="str">
        <f aca="false">IF(AP151="","",VLOOKUP(AP151,標準様式１シフト記号表!$C$6:$L$47,10,FALSE()))</f>
        <v/>
      </c>
      <c r="AQ152" s="815" t="str">
        <f aca="false">IF(AQ151="","",VLOOKUP(AQ151,標準様式１シフト記号表!$C$6:$L$47,10,FALSE()))</f>
        <v/>
      </c>
      <c r="AR152" s="813" t="str">
        <f aca="false">IF(AR151="","",VLOOKUP(AR151,標準様式１シフト記号表!$C$6:$L$47,10,FALSE()))</f>
        <v/>
      </c>
      <c r="AS152" s="814" t="str">
        <f aca="false">IF(AS151="","",VLOOKUP(AS151,標準様式１シフト記号表!$C$6:$L$47,10,FALSE()))</f>
        <v/>
      </c>
      <c r="AT152" s="814" t="str">
        <f aca="false">IF(AT151="","",VLOOKUP(AT151,標準様式１シフト記号表!$C$6:$L$47,10,FALSE()))</f>
        <v/>
      </c>
      <c r="AU152" s="814" t="str">
        <f aca="false">IF(AU151="","",VLOOKUP(AU151,標準様式１シフト記号表!$C$6:$L$47,10,FALSE()))</f>
        <v/>
      </c>
      <c r="AV152" s="814" t="str">
        <f aca="false">IF(AV151="","",VLOOKUP(AV151,標準様式１シフト記号表!$C$6:$L$47,10,FALSE()))</f>
        <v/>
      </c>
      <c r="AW152" s="814" t="str">
        <f aca="false">IF(AW151="","",VLOOKUP(AW151,標準様式１シフト記号表!$C$6:$L$47,10,FALSE()))</f>
        <v/>
      </c>
      <c r="AX152" s="815" t="str">
        <f aca="false">IF(AX151="","",VLOOKUP(AX151,標準様式１シフト記号表!$C$6:$L$47,10,FALSE()))</f>
        <v/>
      </c>
      <c r="AY152" s="813" t="str">
        <f aca="false">IF(AY151="","",VLOOKUP(AY151,標準様式１シフト記号表!$C$6:$L$47,10,FALSE()))</f>
        <v/>
      </c>
      <c r="AZ152" s="814" t="str">
        <f aca="false">IF(AZ151="","",VLOOKUP(AZ151,標準様式１シフト記号表!$C$6:$L$47,10,FALSE()))</f>
        <v/>
      </c>
      <c r="BA152" s="814" t="str">
        <f aca="false">IF(BA151="","",VLOOKUP(BA151,標準様式１シフト記号表!$C$6:$L$47,10,FALSE()))</f>
        <v/>
      </c>
      <c r="BB152" s="845" t="n">
        <f aca="false">IF($BE$3="４週",SUM(W152:AX152),IF($BE$3="暦月",SUM(W152:BA152),""))</f>
        <v>0</v>
      </c>
      <c r="BC152" s="845"/>
      <c r="BD152" s="846" t="n">
        <f aca="false">IF($BE$3="４週",BB152/4,IF($BE$3="暦月",(BB152/($BE$8/7)),""))</f>
        <v>0</v>
      </c>
      <c r="BE152" s="846"/>
      <c r="BF152" s="842"/>
      <c r="BG152" s="842"/>
      <c r="BH152" s="842"/>
      <c r="BI152" s="842"/>
      <c r="BJ152" s="842"/>
    </row>
    <row r="153" customFormat="false" ht="20.25" hidden="false" customHeight="true" outlineLevel="0" collapsed="false">
      <c r="B153" s="779" t="n">
        <f aca="false">B151+1</f>
        <v>70</v>
      </c>
      <c r="C153" s="839"/>
      <c r="D153" s="839"/>
      <c r="E153" s="808"/>
      <c r="F153" s="809"/>
      <c r="G153" s="808"/>
      <c r="H153" s="809"/>
      <c r="I153" s="840"/>
      <c r="J153" s="840"/>
      <c r="K153" s="841"/>
      <c r="L153" s="841"/>
      <c r="M153" s="841"/>
      <c r="N153" s="841"/>
      <c r="O153" s="823"/>
      <c r="P153" s="823"/>
      <c r="Q153" s="823"/>
      <c r="R153" s="823"/>
      <c r="S153" s="823"/>
      <c r="T153" s="837" t="s">
        <v>693</v>
      </c>
      <c r="V153" s="838"/>
      <c r="W153" s="827"/>
      <c r="X153" s="828"/>
      <c r="Y153" s="828"/>
      <c r="Z153" s="828"/>
      <c r="AA153" s="828"/>
      <c r="AB153" s="828"/>
      <c r="AC153" s="829"/>
      <c r="AD153" s="827"/>
      <c r="AE153" s="828"/>
      <c r="AF153" s="828"/>
      <c r="AG153" s="828"/>
      <c r="AH153" s="828"/>
      <c r="AI153" s="828"/>
      <c r="AJ153" s="829"/>
      <c r="AK153" s="827"/>
      <c r="AL153" s="828"/>
      <c r="AM153" s="828"/>
      <c r="AN153" s="828"/>
      <c r="AO153" s="828"/>
      <c r="AP153" s="828"/>
      <c r="AQ153" s="829"/>
      <c r="AR153" s="827"/>
      <c r="AS153" s="828"/>
      <c r="AT153" s="828"/>
      <c r="AU153" s="828"/>
      <c r="AV153" s="828"/>
      <c r="AW153" s="828"/>
      <c r="AX153" s="829"/>
      <c r="AY153" s="827"/>
      <c r="AZ153" s="828"/>
      <c r="BA153" s="830"/>
      <c r="BB153" s="831"/>
      <c r="BC153" s="831"/>
      <c r="BD153" s="832"/>
      <c r="BE153" s="832"/>
      <c r="BF153" s="842"/>
      <c r="BG153" s="842"/>
      <c r="BH153" s="842"/>
      <c r="BI153" s="842"/>
      <c r="BJ153" s="842"/>
    </row>
    <row r="154" customFormat="false" ht="20.25" hidden="false" customHeight="true" outlineLevel="0" collapsed="false">
      <c r="B154" s="779"/>
      <c r="C154" s="839"/>
      <c r="D154" s="839"/>
      <c r="E154" s="843"/>
      <c r="F154" s="844" t="n">
        <f aca="false">C153</f>
        <v>0</v>
      </c>
      <c r="G154" s="843"/>
      <c r="H154" s="844" t="n">
        <f aca="false">I153</f>
        <v>0</v>
      </c>
      <c r="I154" s="840"/>
      <c r="J154" s="840"/>
      <c r="K154" s="841"/>
      <c r="L154" s="841"/>
      <c r="M154" s="841"/>
      <c r="N154" s="841"/>
      <c r="O154" s="823"/>
      <c r="P154" s="823"/>
      <c r="Q154" s="823"/>
      <c r="R154" s="823"/>
      <c r="S154" s="823"/>
      <c r="T154" s="834" t="s">
        <v>694</v>
      </c>
      <c r="U154" s="835"/>
      <c r="V154" s="836"/>
      <c r="W154" s="813" t="str">
        <f aca="false">IF(W153="","",VLOOKUP(W153,標準様式１シフト記号表!$C$6:$L$47,10,FALSE()))</f>
        <v/>
      </c>
      <c r="X154" s="814" t="str">
        <f aca="false">IF(X153="","",VLOOKUP(X153,標準様式１シフト記号表!$C$6:$L$47,10,FALSE()))</f>
        <v/>
      </c>
      <c r="Y154" s="814" t="str">
        <f aca="false">IF(Y153="","",VLOOKUP(Y153,標準様式１シフト記号表!$C$6:$L$47,10,FALSE()))</f>
        <v/>
      </c>
      <c r="Z154" s="814" t="str">
        <f aca="false">IF(Z153="","",VLOOKUP(Z153,標準様式１シフト記号表!$C$6:$L$47,10,FALSE()))</f>
        <v/>
      </c>
      <c r="AA154" s="814" t="str">
        <f aca="false">IF(AA153="","",VLOOKUP(AA153,標準様式１シフト記号表!$C$6:$L$47,10,FALSE()))</f>
        <v/>
      </c>
      <c r="AB154" s="814" t="str">
        <f aca="false">IF(AB153="","",VLOOKUP(AB153,標準様式１シフト記号表!$C$6:$L$47,10,FALSE()))</f>
        <v/>
      </c>
      <c r="AC154" s="815" t="str">
        <f aca="false">IF(AC153="","",VLOOKUP(AC153,標準様式１シフト記号表!$C$6:$L$47,10,FALSE()))</f>
        <v/>
      </c>
      <c r="AD154" s="813" t="str">
        <f aca="false">IF(AD153="","",VLOOKUP(AD153,標準様式１シフト記号表!$C$6:$L$47,10,FALSE()))</f>
        <v/>
      </c>
      <c r="AE154" s="814" t="str">
        <f aca="false">IF(AE153="","",VLOOKUP(AE153,標準様式１シフト記号表!$C$6:$L$47,10,FALSE()))</f>
        <v/>
      </c>
      <c r="AF154" s="814" t="str">
        <f aca="false">IF(AF153="","",VLOOKUP(AF153,標準様式１シフト記号表!$C$6:$L$47,10,FALSE()))</f>
        <v/>
      </c>
      <c r="AG154" s="814" t="str">
        <f aca="false">IF(AG153="","",VLOOKUP(AG153,標準様式１シフト記号表!$C$6:$L$47,10,FALSE()))</f>
        <v/>
      </c>
      <c r="AH154" s="814" t="str">
        <f aca="false">IF(AH153="","",VLOOKUP(AH153,標準様式１シフト記号表!$C$6:$L$47,10,FALSE()))</f>
        <v/>
      </c>
      <c r="AI154" s="814" t="str">
        <f aca="false">IF(AI153="","",VLOOKUP(AI153,標準様式１シフト記号表!$C$6:$L$47,10,FALSE()))</f>
        <v/>
      </c>
      <c r="AJ154" s="815" t="str">
        <f aca="false">IF(AJ153="","",VLOOKUP(AJ153,標準様式１シフト記号表!$C$6:$L$47,10,FALSE()))</f>
        <v/>
      </c>
      <c r="AK154" s="813" t="str">
        <f aca="false">IF(AK153="","",VLOOKUP(AK153,標準様式１シフト記号表!$C$6:$L$47,10,FALSE()))</f>
        <v/>
      </c>
      <c r="AL154" s="814" t="str">
        <f aca="false">IF(AL153="","",VLOOKUP(AL153,標準様式１シフト記号表!$C$6:$L$47,10,FALSE()))</f>
        <v/>
      </c>
      <c r="AM154" s="814" t="str">
        <f aca="false">IF(AM153="","",VLOOKUP(AM153,標準様式１シフト記号表!$C$6:$L$47,10,FALSE()))</f>
        <v/>
      </c>
      <c r="AN154" s="814" t="str">
        <f aca="false">IF(AN153="","",VLOOKUP(AN153,標準様式１シフト記号表!$C$6:$L$47,10,FALSE()))</f>
        <v/>
      </c>
      <c r="AO154" s="814" t="str">
        <f aca="false">IF(AO153="","",VLOOKUP(AO153,標準様式１シフト記号表!$C$6:$L$47,10,FALSE()))</f>
        <v/>
      </c>
      <c r="AP154" s="814" t="str">
        <f aca="false">IF(AP153="","",VLOOKUP(AP153,標準様式１シフト記号表!$C$6:$L$47,10,FALSE()))</f>
        <v/>
      </c>
      <c r="AQ154" s="815" t="str">
        <f aca="false">IF(AQ153="","",VLOOKUP(AQ153,標準様式１シフト記号表!$C$6:$L$47,10,FALSE()))</f>
        <v/>
      </c>
      <c r="AR154" s="813" t="str">
        <f aca="false">IF(AR153="","",VLOOKUP(AR153,標準様式１シフト記号表!$C$6:$L$47,10,FALSE()))</f>
        <v/>
      </c>
      <c r="AS154" s="814" t="str">
        <f aca="false">IF(AS153="","",VLOOKUP(AS153,標準様式１シフト記号表!$C$6:$L$47,10,FALSE()))</f>
        <v/>
      </c>
      <c r="AT154" s="814" t="str">
        <f aca="false">IF(AT153="","",VLOOKUP(AT153,標準様式１シフト記号表!$C$6:$L$47,10,FALSE()))</f>
        <v/>
      </c>
      <c r="AU154" s="814" t="str">
        <f aca="false">IF(AU153="","",VLOOKUP(AU153,標準様式１シフト記号表!$C$6:$L$47,10,FALSE()))</f>
        <v/>
      </c>
      <c r="AV154" s="814" t="str">
        <f aca="false">IF(AV153="","",VLOOKUP(AV153,標準様式１シフト記号表!$C$6:$L$47,10,FALSE()))</f>
        <v/>
      </c>
      <c r="AW154" s="814" t="str">
        <f aca="false">IF(AW153="","",VLOOKUP(AW153,標準様式１シフト記号表!$C$6:$L$47,10,FALSE()))</f>
        <v/>
      </c>
      <c r="AX154" s="815" t="str">
        <f aca="false">IF(AX153="","",VLOOKUP(AX153,標準様式１シフト記号表!$C$6:$L$47,10,FALSE()))</f>
        <v/>
      </c>
      <c r="AY154" s="813" t="str">
        <f aca="false">IF(AY153="","",VLOOKUP(AY153,標準様式１シフト記号表!$C$6:$L$47,10,FALSE()))</f>
        <v/>
      </c>
      <c r="AZ154" s="814" t="str">
        <f aca="false">IF(AZ153="","",VLOOKUP(AZ153,標準様式１シフト記号表!$C$6:$L$47,10,FALSE()))</f>
        <v/>
      </c>
      <c r="BA154" s="814" t="str">
        <f aca="false">IF(BA153="","",VLOOKUP(BA153,標準様式１シフト記号表!$C$6:$L$47,10,FALSE()))</f>
        <v/>
      </c>
      <c r="BB154" s="845" t="n">
        <f aca="false">IF($BE$3="４週",SUM(W154:AX154),IF($BE$3="暦月",SUM(W154:BA154),""))</f>
        <v>0</v>
      </c>
      <c r="BC154" s="845"/>
      <c r="BD154" s="846" t="n">
        <f aca="false">IF($BE$3="４週",BB154/4,IF($BE$3="暦月",(BB154/($BE$8/7)),""))</f>
        <v>0</v>
      </c>
      <c r="BE154" s="846"/>
      <c r="BF154" s="842"/>
      <c r="BG154" s="842"/>
      <c r="BH154" s="842"/>
      <c r="BI154" s="842"/>
      <c r="BJ154" s="842"/>
    </row>
    <row r="155" customFormat="false" ht="20.25" hidden="false" customHeight="true" outlineLevel="0" collapsed="false">
      <c r="B155" s="779" t="n">
        <f aca="false">B153+1</f>
        <v>71</v>
      </c>
      <c r="C155" s="839"/>
      <c r="D155" s="839"/>
      <c r="E155" s="808"/>
      <c r="F155" s="809"/>
      <c r="G155" s="808"/>
      <c r="H155" s="809"/>
      <c r="I155" s="840"/>
      <c r="J155" s="840"/>
      <c r="K155" s="841"/>
      <c r="L155" s="841"/>
      <c r="M155" s="841"/>
      <c r="N155" s="841"/>
      <c r="O155" s="823"/>
      <c r="P155" s="823"/>
      <c r="Q155" s="823"/>
      <c r="R155" s="823"/>
      <c r="S155" s="823"/>
      <c r="T155" s="837" t="s">
        <v>693</v>
      </c>
      <c r="V155" s="838"/>
      <c r="W155" s="827"/>
      <c r="X155" s="828"/>
      <c r="Y155" s="828"/>
      <c r="Z155" s="828"/>
      <c r="AA155" s="828"/>
      <c r="AB155" s="828"/>
      <c r="AC155" s="829"/>
      <c r="AD155" s="827"/>
      <c r="AE155" s="828"/>
      <c r="AF155" s="828"/>
      <c r="AG155" s="828"/>
      <c r="AH155" s="828"/>
      <c r="AI155" s="828"/>
      <c r="AJ155" s="829"/>
      <c r="AK155" s="827"/>
      <c r="AL155" s="828"/>
      <c r="AM155" s="828"/>
      <c r="AN155" s="828"/>
      <c r="AO155" s="828"/>
      <c r="AP155" s="828"/>
      <c r="AQ155" s="829"/>
      <c r="AR155" s="827"/>
      <c r="AS155" s="828"/>
      <c r="AT155" s="828"/>
      <c r="AU155" s="828"/>
      <c r="AV155" s="828"/>
      <c r="AW155" s="828"/>
      <c r="AX155" s="829"/>
      <c r="AY155" s="827"/>
      <c r="AZ155" s="828"/>
      <c r="BA155" s="830"/>
      <c r="BB155" s="831"/>
      <c r="BC155" s="831"/>
      <c r="BD155" s="832"/>
      <c r="BE155" s="832"/>
      <c r="BF155" s="842"/>
      <c r="BG155" s="842"/>
      <c r="BH155" s="842"/>
      <c r="BI155" s="842"/>
      <c r="BJ155" s="842"/>
    </row>
    <row r="156" customFormat="false" ht="20.25" hidden="false" customHeight="true" outlineLevel="0" collapsed="false">
      <c r="B156" s="779"/>
      <c r="C156" s="839"/>
      <c r="D156" s="839"/>
      <c r="E156" s="843"/>
      <c r="F156" s="844" t="n">
        <f aca="false">C155</f>
        <v>0</v>
      </c>
      <c r="G156" s="843"/>
      <c r="H156" s="844" t="n">
        <f aca="false">I155</f>
        <v>0</v>
      </c>
      <c r="I156" s="840"/>
      <c r="J156" s="840"/>
      <c r="K156" s="841"/>
      <c r="L156" s="841"/>
      <c r="M156" s="841"/>
      <c r="N156" s="841"/>
      <c r="O156" s="823"/>
      <c r="P156" s="823"/>
      <c r="Q156" s="823"/>
      <c r="R156" s="823"/>
      <c r="S156" s="823"/>
      <c r="T156" s="834" t="s">
        <v>694</v>
      </c>
      <c r="U156" s="835"/>
      <c r="V156" s="836"/>
      <c r="W156" s="813" t="str">
        <f aca="false">IF(W155="","",VLOOKUP(W155,標準様式１シフト記号表!$C$6:$L$47,10,FALSE()))</f>
        <v/>
      </c>
      <c r="X156" s="814" t="str">
        <f aca="false">IF(X155="","",VLOOKUP(X155,標準様式１シフト記号表!$C$6:$L$47,10,FALSE()))</f>
        <v/>
      </c>
      <c r="Y156" s="814" t="str">
        <f aca="false">IF(Y155="","",VLOOKUP(Y155,標準様式１シフト記号表!$C$6:$L$47,10,FALSE()))</f>
        <v/>
      </c>
      <c r="Z156" s="814" t="str">
        <f aca="false">IF(Z155="","",VLOOKUP(Z155,標準様式１シフト記号表!$C$6:$L$47,10,FALSE()))</f>
        <v/>
      </c>
      <c r="AA156" s="814" t="str">
        <f aca="false">IF(AA155="","",VLOOKUP(AA155,標準様式１シフト記号表!$C$6:$L$47,10,FALSE()))</f>
        <v/>
      </c>
      <c r="AB156" s="814" t="str">
        <f aca="false">IF(AB155="","",VLOOKUP(AB155,標準様式１シフト記号表!$C$6:$L$47,10,FALSE()))</f>
        <v/>
      </c>
      <c r="AC156" s="815" t="str">
        <f aca="false">IF(AC155="","",VLOOKUP(AC155,標準様式１シフト記号表!$C$6:$L$47,10,FALSE()))</f>
        <v/>
      </c>
      <c r="AD156" s="813" t="str">
        <f aca="false">IF(AD155="","",VLOOKUP(AD155,標準様式１シフト記号表!$C$6:$L$47,10,FALSE()))</f>
        <v/>
      </c>
      <c r="AE156" s="814" t="str">
        <f aca="false">IF(AE155="","",VLOOKUP(AE155,標準様式１シフト記号表!$C$6:$L$47,10,FALSE()))</f>
        <v/>
      </c>
      <c r="AF156" s="814" t="str">
        <f aca="false">IF(AF155="","",VLOOKUP(AF155,標準様式１シフト記号表!$C$6:$L$47,10,FALSE()))</f>
        <v/>
      </c>
      <c r="AG156" s="814" t="str">
        <f aca="false">IF(AG155="","",VLOOKUP(AG155,標準様式１シフト記号表!$C$6:$L$47,10,FALSE()))</f>
        <v/>
      </c>
      <c r="AH156" s="814" t="str">
        <f aca="false">IF(AH155="","",VLOOKUP(AH155,標準様式１シフト記号表!$C$6:$L$47,10,FALSE()))</f>
        <v/>
      </c>
      <c r="AI156" s="814" t="str">
        <f aca="false">IF(AI155="","",VLOOKUP(AI155,標準様式１シフト記号表!$C$6:$L$47,10,FALSE()))</f>
        <v/>
      </c>
      <c r="AJ156" s="815" t="str">
        <f aca="false">IF(AJ155="","",VLOOKUP(AJ155,標準様式１シフト記号表!$C$6:$L$47,10,FALSE()))</f>
        <v/>
      </c>
      <c r="AK156" s="813" t="str">
        <f aca="false">IF(AK155="","",VLOOKUP(AK155,標準様式１シフト記号表!$C$6:$L$47,10,FALSE()))</f>
        <v/>
      </c>
      <c r="AL156" s="814" t="str">
        <f aca="false">IF(AL155="","",VLOOKUP(AL155,標準様式１シフト記号表!$C$6:$L$47,10,FALSE()))</f>
        <v/>
      </c>
      <c r="AM156" s="814" t="str">
        <f aca="false">IF(AM155="","",VLOOKUP(AM155,標準様式１シフト記号表!$C$6:$L$47,10,FALSE()))</f>
        <v/>
      </c>
      <c r="AN156" s="814" t="str">
        <f aca="false">IF(AN155="","",VLOOKUP(AN155,標準様式１シフト記号表!$C$6:$L$47,10,FALSE()))</f>
        <v/>
      </c>
      <c r="AO156" s="814" t="str">
        <f aca="false">IF(AO155="","",VLOOKUP(AO155,標準様式１シフト記号表!$C$6:$L$47,10,FALSE()))</f>
        <v/>
      </c>
      <c r="AP156" s="814" t="str">
        <f aca="false">IF(AP155="","",VLOOKUP(AP155,標準様式１シフト記号表!$C$6:$L$47,10,FALSE()))</f>
        <v/>
      </c>
      <c r="AQ156" s="815" t="str">
        <f aca="false">IF(AQ155="","",VLOOKUP(AQ155,標準様式１シフト記号表!$C$6:$L$47,10,FALSE()))</f>
        <v/>
      </c>
      <c r="AR156" s="813" t="str">
        <f aca="false">IF(AR155="","",VLOOKUP(AR155,標準様式１シフト記号表!$C$6:$L$47,10,FALSE()))</f>
        <v/>
      </c>
      <c r="AS156" s="814" t="str">
        <f aca="false">IF(AS155="","",VLOOKUP(AS155,標準様式１シフト記号表!$C$6:$L$47,10,FALSE()))</f>
        <v/>
      </c>
      <c r="AT156" s="814" t="str">
        <f aca="false">IF(AT155="","",VLOOKUP(AT155,標準様式１シフト記号表!$C$6:$L$47,10,FALSE()))</f>
        <v/>
      </c>
      <c r="AU156" s="814" t="str">
        <f aca="false">IF(AU155="","",VLOOKUP(AU155,標準様式１シフト記号表!$C$6:$L$47,10,FALSE()))</f>
        <v/>
      </c>
      <c r="AV156" s="814" t="str">
        <f aca="false">IF(AV155="","",VLOOKUP(AV155,標準様式１シフト記号表!$C$6:$L$47,10,FALSE()))</f>
        <v/>
      </c>
      <c r="AW156" s="814" t="str">
        <f aca="false">IF(AW155="","",VLOOKUP(AW155,標準様式１シフト記号表!$C$6:$L$47,10,FALSE()))</f>
        <v/>
      </c>
      <c r="AX156" s="815" t="str">
        <f aca="false">IF(AX155="","",VLOOKUP(AX155,標準様式１シフト記号表!$C$6:$L$47,10,FALSE()))</f>
        <v/>
      </c>
      <c r="AY156" s="813" t="str">
        <f aca="false">IF(AY155="","",VLOOKUP(AY155,標準様式１シフト記号表!$C$6:$L$47,10,FALSE()))</f>
        <v/>
      </c>
      <c r="AZ156" s="814" t="str">
        <f aca="false">IF(AZ155="","",VLOOKUP(AZ155,標準様式１シフト記号表!$C$6:$L$47,10,FALSE()))</f>
        <v/>
      </c>
      <c r="BA156" s="814" t="str">
        <f aca="false">IF(BA155="","",VLOOKUP(BA155,標準様式１シフト記号表!$C$6:$L$47,10,FALSE()))</f>
        <v/>
      </c>
      <c r="BB156" s="845" t="n">
        <f aca="false">IF($BE$3="４週",SUM(W156:AX156),IF($BE$3="暦月",SUM(W156:BA156),""))</f>
        <v>0</v>
      </c>
      <c r="BC156" s="845"/>
      <c r="BD156" s="846" t="n">
        <f aca="false">IF($BE$3="４週",BB156/4,IF($BE$3="暦月",(BB156/($BE$8/7)),""))</f>
        <v>0</v>
      </c>
      <c r="BE156" s="846"/>
      <c r="BF156" s="842"/>
      <c r="BG156" s="842"/>
      <c r="BH156" s="842"/>
      <c r="BI156" s="842"/>
      <c r="BJ156" s="842"/>
    </row>
    <row r="157" customFormat="false" ht="20.25" hidden="false" customHeight="true" outlineLevel="0" collapsed="false">
      <c r="B157" s="779" t="n">
        <f aca="false">B155+1</f>
        <v>72</v>
      </c>
      <c r="C157" s="839"/>
      <c r="D157" s="839"/>
      <c r="E157" s="808"/>
      <c r="F157" s="809"/>
      <c r="G157" s="808"/>
      <c r="H157" s="809"/>
      <c r="I157" s="840"/>
      <c r="J157" s="840"/>
      <c r="K157" s="841"/>
      <c r="L157" s="841"/>
      <c r="M157" s="841"/>
      <c r="N157" s="841"/>
      <c r="O157" s="823"/>
      <c r="P157" s="823"/>
      <c r="Q157" s="823"/>
      <c r="R157" s="823"/>
      <c r="S157" s="823"/>
      <c r="T157" s="837" t="s">
        <v>693</v>
      </c>
      <c r="V157" s="838"/>
      <c r="W157" s="827"/>
      <c r="X157" s="828"/>
      <c r="Y157" s="828"/>
      <c r="Z157" s="828"/>
      <c r="AA157" s="828"/>
      <c r="AB157" s="828"/>
      <c r="AC157" s="829"/>
      <c r="AD157" s="827"/>
      <c r="AE157" s="828"/>
      <c r="AF157" s="828"/>
      <c r="AG157" s="828"/>
      <c r="AH157" s="828"/>
      <c r="AI157" s="828"/>
      <c r="AJ157" s="829"/>
      <c r="AK157" s="827"/>
      <c r="AL157" s="828"/>
      <c r="AM157" s="828"/>
      <c r="AN157" s="828"/>
      <c r="AO157" s="828"/>
      <c r="AP157" s="828"/>
      <c r="AQ157" s="829"/>
      <c r="AR157" s="827"/>
      <c r="AS157" s="828"/>
      <c r="AT157" s="828"/>
      <c r="AU157" s="828"/>
      <c r="AV157" s="828"/>
      <c r="AW157" s="828"/>
      <c r="AX157" s="829"/>
      <c r="AY157" s="827"/>
      <c r="AZ157" s="828"/>
      <c r="BA157" s="830"/>
      <c r="BB157" s="831"/>
      <c r="BC157" s="831"/>
      <c r="BD157" s="832"/>
      <c r="BE157" s="832"/>
      <c r="BF157" s="842"/>
      <c r="BG157" s="842"/>
      <c r="BH157" s="842"/>
      <c r="BI157" s="842"/>
      <c r="BJ157" s="842"/>
    </row>
    <row r="158" customFormat="false" ht="20.25" hidden="false" customHeight="true" outlineLevel="0" collapsed="false">
      <c r="B158" s="779"/>
      <c r="C158" s="839"/>
      <c r="D158" s="839"/>
      <c r="E158" s="843"/>
      <c r="F158" s="844" t="n">
        <f aca="false">C157</f>
        <v>0</v>
      </c>
      <c r="G158" s="843"/>
      <c r="H158" s="844" t="n">
        <f aca="false">I157</f>
        <v>0</v>
      </c>
      <c r="I158" s="840"/>
      <c r="J158" s="840"/>
      <c r="K158" s="841"/>
      <c r="L158" s="841"/>
      <c r="M158" s="841"/>
      <c r="N158" s="841"/>
      <c r="O158" s="823"/>
      <c r="P158" s="823"/>
      <c r="Q158" s="823"/>
      <c r="R158" s="823"/>
      <c r="S158" s="823"/>
      <c r="T158" s="834" t="s">
        <v>694</v>
      </c>
      <c r="U158" s="835"/>
      <c r="V158" s="836"/>
      <c r="W158" s="813" t="str">
        <f aca="false">IF(W157="","",VLOOKUP(W157,標準様式１シフト記号表!$C$6:$L$47,10,FALSE()))</f>
        <v/>
      </c>
      <c r="X158" s="814" t="str">
        <f aca="false">IF(X157="","",VLOOKUP(X157,標準様式１シフト記号表!$C$6:$L$47,10,FALSE()))</f>
        <v/>
      </c>
      <c r="Y158" s="814" t="str">
        <f aca="false">IF(Y157="","",VLOOKUP(Y157,標準様式１シフト記号表!$C$6:$L$47,10,FALSE()))</f>
        <v/>
      </c>
      <c r="Z158" s="814" t="str">
        <f aca="false">IF(Z157="","",VLOOKUP(Z157,標準様式１シフト記号表!$C$6:$L$47,10,FALSE()))</f>
        <v/>
      </c>
      <c r="AA158" s="814" t="str">
        <f aca="false">IF(AA157="","",VLOOKUP(AA157,標準様式１シフト記号表!$C$6:$L$47,10,FALSE()))</f>
        <v/>
      </c>
      <c r="AB158" s="814" t="str">
        <f aca="false">IF(AB157="","",VLOOKUP(AB157,標準様式１シフト記号表!$C$6:$L$47,10,FALSE()))</f>
        <v/>
      </c>
      <c r="AC158" s="815" t="str">
        <f aca="false">IF(AC157="","",VLOOKUP(AC157,標準様式１シフト記号表!$C$6:$L$47,10,FALSE()))</f>
        <v/>
      </c>
      <c r="AD158" s="813" t="str">
        <f aca="false">IF(AD157="","",VLOOKUP(AD157,標準様式１シフト記号表!$C$6:$L$47,10,FALSE()))</f>
        <v/>
      </c>
      <c r="AE158" s="814" t="str">
        <f aca="false">IF(AE157="","",VLOOKUP(AE157,標準様式１シフト記号表!$C$6:$L$47,10,FALSE()))</f>
        <v/>
      </c>
      <c r="AF158" s="814" t="str">
        <f aca="false">IF(AF157="","",VLOOKUP(AF157,標準様式１シフト記号表!$C$6:$L$47,10,FALSE()))</f>
        <v/>
      </c>
      <c r="AG158" s="814" t="str">
        <f aca="false">IF(AG157="","",VLOOKUP(AG157,標準様式１シフト記号表!$C$6:$L$47,10,FALSE()))</f>
        <v/>
      </c>
      <c r="AH158" s="814" t="str">
        <f aca="false">IF(AH157="","",VLOOKUP(AH157,標準様式１シフト記号表!$C$6:$L$47,10,FALSE()))</f>
        <v/>
      </c>
      <c r="AI158" s="814" t="str">
        <f aca="false">IF(AI157="","",VLOOKUP(AI157,標準様式１シフト記号表!$C$6:$L$47,10,FALSE()))</f>
        <v/>
      </c>
      <c r="AJ158" s="815" t="str">
        <f aca="false">IF(AJ157="","",VLOOKUP(AJ157,標準様式１シフト記号表!$C$6:$L$47,10,FALSE()))</f>
        <v/>
      </c>
      <c r="AK158" s="813" t="str">
        <f aca="false">IF(AK157="","",VLOOKUP(AK157,標準様式１シフト記号表!$C$6:$L$47,10,FALSE()))</f>
        <v/>
      </c>
      <c r="AL158" s="814" t="str">
        <f aca="false">IF(AL157="","",VLOOKUP(AL157,標準様式１シフト記号表!$C$6:$L$47,10,FALSE()))</f>
        <v/>
      </c>
      <c r="AM158" s="814" t="str">
        <f aca="false">IF(AM157="","",VLOOKUP(AM157,標準様式１シフト記号表!$C$6:$L$47,10,FALSE()))</f>
        <v/>
      </c>
      <c r="AN158" s="814" t="str">
        <f aca="false">IF(AN157="","",VLOOKUP(AN157,標準様式１シフト記号表!$C$6:$L$47,10,FALSE()))</f>
        <v/>
      </c>
      <c r="AO158" s="814" t="str">
        <f aca="false">IF(AO157="","",VLOOKUP(AO157,標準様式１シフト記号表!$C$6:$L$47,10,FALSE()))</f>
        <v/>
      </c>
      <c r="AP158" s="814" t="str">
        <f aca="false">IF(AP157="","",VLOOKUP(AP157,標準様式１シフト記号表!$C$6:$L$47,10,FALSE()))</f>
        <v/>
      </c>
      <c r="AQ158" s="815" t="str">
        <f aca="false">IF(AQ157="","",VLOOKUP(AQ157,標準様式１シフト記号表!$C$6:$L$47,10,FALSE()))</f>
        <v/>
      </c>
      <c r="AR158" s="813" t="str">
        <f aca="false">IF(AR157="","",VLOOKUP(AR157,標準様式１シフト記号表!$C$6:$L$47,10,FALSE()))</f>
        <v/>
      </c>
      <c r="AS158" s="814" t="str">
        <f aca="false">IF(AS157="","",VLOOKUP(AS157,標準様式１シフト記号表!$C$6:$L$47,10,FALSE()))</f>
        <v/>
      </c>
      <c r="AT158" s="814" t="str">
        <f aca="false">IF(AT157="","",VLOOKUP(AT157,標準様式１シフト記号表!$C$6:$L$47,10,FALSE()))</f>
        <v/>
      </c>
      <c r="AU158" s="814" t="str">
        <f aca="false">IF(AU157="","",VLOOKUP(AU157,標準様式１シフト記号表!$C$6:$L$47,10,FALSE()))</f>
        <v/>
      </c>
      <c r="AV158" s="814" t="str">
        <f aca="false">IF(AV157="","",VLOOKUP(AV157,標準様式１シフト記号表!$C$6:$L$47,10,FALSE()))</f>
        <v/>
      </c>
      <c r="AW158" s="814" t="str">
        <f aca="false">IF(AW157="","",VLOOKUP(AW157,標準様式１シフト記号表!$C$6:$L$47,10,FALSE()))</f>
        <v/>
      </c>
      <c r="AX158" s="815" t="str">
        <f aca="false">IF(AX157="","",VLOOKUP(AX157,標準様式１シフト記号表!$C$6:$L$47,10,FALSE()))</f>
        <v/>
      </c>
      <c r="AY158" s="813" t="str">
        <f aca="false">IF(AY157="","",VLOOKUP(AY157,標準様式１シフト記号表!$C$6:$L$47,10,FALSE()))</f>
        <v/>
      </c>
      <c r="AZ158" s="814" t="str">
        <f aca="false">IF(AZ157="","",VLOOKUP(AZ157,標準様式１シフト記号表!$C$6:$L$47,10,FALSE()))</f>
        <v/>
      </c>
      <c r="BA158" s="814" t="str">
        <f aca="false">IF(BA157="","",VLOOKUP(BA157,標準様式１シフト記号表!$C$6:$L$47,10,FALSE()))</f>
        <v/>
      </c>
      <c r="BB158" s="845" t="n">
        <f aca="false">IF($BE$3="４週",SUM(W158:AX158),IF($BE$3="暦月",SUM(W158:BA158),""))</f>
        <v>0</v>
      </c>
      <c r="BC158" s="845"/>
      <c r="BD158" s="846" t="n">
        <f aca="false">IF($BE$3="４週",BB158/4,IF($BE$3="暦月",(BB158/($BE$8/7)),""))</f>
        <v>0</v>
      </c>
      <c r="BE158" s="846"/>
      <c r="BF158" s="842"/>
      <c r="BG158" s="842"/>
      <c r="BH158" s="842"/>
      <c r="BI158" s="842"/>
      <c r="BJ158" s="842"/>
    </row>
    <row r="159" customFormat="false" ht="20.25" hidden="false" customHeight="true" outlineLevel="0" collapsed="false">
      <c r="B159" s="779" t="n">
        <f aca="false">B157+1</f>
        <v>73</v>
      </c>
      <c r="C159" s="839"/>
      <c r="D159" s="839"/>
      <c r="E159" s="808"/>
      <c r="F159" s="809"/>
      <c r="G159" s="808"/>
      <c r="H159" s="809"/>
      <c r="I159" s="840"/>
      <c r="J159" s="840"/>
      <c r="K159" s="841"/>
      <c r="L159" s="841"/>
      <c r="M159" s="841"/>
      <c r="N159" s="841"/>
      <c r="O159" s="823"/>
      <c r="P159" s="823"/>
      <c r="Q159" s="823"/>
      <c r="R159" s="823"/>
      <c r="S159" s="823"/>
      <c r="T159" s="837" t="s">
        <v>693</v>
      </c>
      <c r="V159" s="838"/>
      <c r="W159" s="827"/>
      <c r="X159" s="828"/>
      <c r="Y159" s="828"/>
      <c r="Z159" s="828"/>
      <c r="AA159" s="828"/>
      <c r="AB159" s="828"/>
      <c r="AC159" s="829"/>
      <c r="AD159" s="827"/>
      <c r="AE159" s="828"/>
      <c r="AF159" s="828"/>
      <c r="AG159" s="828"/>
      <c r="AH159" s="828"/>
      <c r="AI159" s="828"/>
      <c r="AJ159" s="829"/>
      <c r="AK159" s="827"/>
      <c r="AL159" s="828"/>
      <c r="AM159" s="828"/>
      <c r="AN159" s="828"/>
      <c r="AO159" s="828"/>
      <c r="AP159" s="828"/>
      <c r="AQ159" s="829"/>
      <c r="AR159" s="827"/>
      <c r="AS159" s="828"/>
      <c r="AT159" s="828"/>
      <c r="AU159" s="828"/>
      <c r="AV159" s="828"/>
      <c r="AW159" s="828"/>
      <c r="AX159" s="829"/>
      <c r="AY159" s="827"/>
      <c r="AZ159" s="828"/>
      <c r="BA159" s="830"/>
      <c r="BB159" s="831"/>
      <c r="BC159" s="831"/>
      <c r="BD159" s="832"/>
      <c r="BE159" s="832"/>
      <c r="BF159" s="842"/>
      <c r="BG159" s="842"/>
      <c r="BH159" s="842"/>
      <c r="BI159" s="842"/>
      <c r="BJ159" s="842"/>
    </row>
    <row r="160" customFormat="false" ht="20.25" hidden="false" customHeight="true" outlineLevel="0" collapsed="false">
      <c r="B160" s="779"/>
      <c r="C160" s="839"/>
      <c r="D160" s="839"/>
      <c r="E160" s="843"/>
      <c r="F160" s="844" t="n">
        <f aca="false">C159</f>
        <v>0</v>
      </c>
      <c r="G160" s="843"/>
      <c r="H160" s="844" t="n">
        <f aca="false">I159</f>
        <v>0</v>
      </c>
      <c r="I160" s="840"/>
      <c r="J160" s="840"/>
      <c r="K160" s="841"/>
      <c r="L160" s="841"/>
      <c r="M160" s="841"/>
      <c r="N160" s="841"/>
      <c r="O160" s="823"/>
      <c r="P160" s="823"/>
      <c r="Q160" s="823"/>
      <c r="R160" s="823"/>
      <c r="S160" s="823"/>
      <c r="T160" s="834" t="s">
        <v>694</v>
      </c>
      <c r="U160" s="835"/>
      <c r="V160" s="836"/>
      <c r="W160" s="813" t="str">
        <f aca="false">IF(W159="","",VLOOKUP(W159,標準様式１シフト記号表!$C$6:$L$47,10,FALSE()))</f>
        <v/>
      </c>
      <c r="X160" s="814" t="str">
        <f aca="false">IF(X159="","",VLOOKUP(X159,標準様式１シフト記号表!$C$6:$L$47,10,FALSE()))</f>
        <v/>
      </c>
      <c r="Y160" s="814" t="str">
        <f aca="false">IF(Y159="","",VLOOKUP(Y159,標準様式１シフト記号表!$C$6:$L$47,10,FALSE()))</f>
        <v/>
      </c>
      <c r="Z160" s="814" t="str">
        <f aca="false">IF(Z159="","",VLOOKUP(Z159,標準様式１シフト記号表!$C$6:$L$47,10,FALSE()))</f>
        <v/>
      </c>
      <c r="AA160" s="814" t="str">
        <f aca="false">IF(AA159="","",VLOOKUP(AA159,標準様式１シフト記号表!$C$6:$L$47,10,FALSE()))</f>
        <v/>
      </c>
      <c r="AB160" s="814" t="str">
        <f aca="false">IF(AB159="","",VLOOKUP(AB159,標準様式１シフト記号表!$C$6:$L$47,10,FALSE()))</f>
        <v/>
      </c>
      <c r="AC160" s="815" t="str">
        <f aca="false">IF(AC159="","",VLOOKUP(AC159,標準様式１シフト記号表!$C$6:$L$47,10,FALSE()))</f>
        <v/>
      </c>
      <c r="AD160" s="813" t="str">
        <f aca="false">IF(AD159="","",VLOOKUP(AD159,標準様式１シフト記号表!$C$6:$L$47,10,FALSE()))</f>
        <v/>
      </c>
      <c r="AE160" s="814" t="str">
        <f aca="false">IF(AE159="","",VLOOKUP(AE159,標準様式１シフト記号表!$C$6:$L$47,10,FALSE()))</f>
        <v/>
      </c>
      <c r="AF160" s="814" t="str">
        <f aca="false">IF(AF159="","",VLOOKUP(AF159,標準様式１シフト記号表!$C$6:$L$47,10,FALSE()))</f>
        <v/>
      </c>
      <c r="AG160" s="814" t="str">
        <f aca="false">IF(AG159="","",VLOOKUP(AG159,標準様式１シフト記号表!$C$6:$L$47,10,FALSE()))</f>
        <v/>
      </c>
      <c r="AH160" s="814" t="str">
        <f aca="false">IF(AH159="","",VLOOKUP(AH159,標準様式１シフト記号表!$C$6:$L$47,10,FALSE()))</f>
        <v/>
      </c>
      <c r="AI160" s="814" t="str">
        <f aca="false">IF(AI159="","",VLOOKUP(AI159,標準様式１シフト記号表!$C$6:$L$47,10,FALSE()))</f>
        <v/>
      </c>
      <c r="AJ160" s="815" t="str">
        <f aca="false">IF(AJ159="","",VLOOKUP(AJ159,標準様式１シフト記号表!$C$6:$L$47,10,FALSE()))</f>
        <v/>
      </c>
      <c r="AK160" s="813" t="str">
        <f aca="false">IF(AK159="","",VLOOKUP(AK159,標準様式１シフト記号表!$C$6:$L$47,10,FALSE()))</f>
        <v/>
      </c>
      <c r="AL160" s="814" t="str">
        <f aca="false">IF(AL159="","",VLOOKUP(AL159,標準様式１シフト記号表!$C$6:$L$47,10,FALSE()))</f>
        <v/>
      </c>
      <c r="AM160" s="814" t="str">
        <f aca="false">IF(AM159="","",VLOOKUP(AM159,標準様式１シフト記号表!$C$6:$L$47,10,FALSE()))</f>
        <v/>
      </c>
      <c r="AN160" s="814" t="str">
        <f aca="false">IF(AN159="","",VLOOKUP(AN159,標準様式１シフト記号表!$C$6:$L$47,10,FALSE()))</f>
        <v/>
      </c>
      <c r="AO160" s="814" t="str">
        <f aca="false">IF(AO159="","",VLOOKUP(AO159,標準様式１シフト記号表!$C$6:$L$47,10,FALSE()))</f>
        <v/>
      </c>
      <c r="AP160" s="814" t="str">
        <f aca="false">IF(AP159="","",VLOOKUP(AP159,標準様式１シフト記号表!$C$6:$L$47,10,FALSE()))</f>
        <v/>
      </c>
      <c r="AQ160" s="815" t="str">
        <f aca="false">IF(AQ159="","",VLOOKUP(AQ159,標準様式１シフト記号表!$C$6:$L$47,10,FALSE()))</f>
        <v/>
      </c>
      <c r="AR160" s="813" t="str">
        <f aca="false">IF(AR159="","",VLOOKUP(AR159,標準様式１シフト記号表!$C$6:$L$47,10,FALSE()))</f>
        <v/>
      </c>
      <c r="AS160" s="814" t="str">
        <f aca="false">IF(AS159="","",VLOOKUP(AS159,標準様式１シフト記号表!$C$6:$L$47,10,FALSE()))</f>
        <v/>
      </c>
      <c r="AT160" s="814" t="str">
        <f aca="false">IF(AT159="","",VLOOKUP(AT159,標準様式１シフト記号表!$C$6:$L$47,10,FALSE()))</f>
        <v/>
      </c>
      <c r="AU160" s="814" t="str">
        <f aca="false">IF(AU159="","",VLOOKUP(AU159,標準様式１シフト記号表!$C$6:$L$47,10,FALSE()))</f>
        <v/>
      </c>
      <c r="AV160" s="814" t="str">
        <f aca="false">IF(AV159="","",VLOOKUP(AV159,標準様式１シフト記号表!$C$6:$L$47,10,FALSE()))</f>
        <v/>
      </c>
      <c r="AW160" s="814" t="str">
        <f aca="false">IF(AW159="","",VLOOKUP(AW159,標準様式１シフト記号表!$C$6:$L$47,10,FALSE()))</f>
        <v/>
      </c>
      <c r="AX160" s="815" t="str">
        <f aca="false">IF(AX159="","",VLOOKUP(AX159,標準様式１シフト記号表!$C$6:$L$47,10,FALSE()))</f>
        <v/>
      </c>
      <c r="AY160" s="813" t="str">
        <f aca="false">IF(AY159="","",VLOOKUP(AY159,標準様式１シフト記号表!$C$6:$L$47,10,FALSE()))</f>
        <v/>
      </c>
      <c r="AZ160" s="814" t="str">
        <f aca="false">IF(AZ159="","",VLOOKUP(AZ159,標準様式１シフト記号表!$C$6:$L$47,10,FALSE()))</f>
        <v/>
      </c>
      <c r="BA160" s="814" t="str">
        <f aca="false">IF(BA159="","",VLOOKUP(BA159,標準様式１シフト記号表!$C$6:$L$47,10,FALSE()))</f>
        <v/>
      </c>
      <c r="BB160" s="845" t="n">
        <f aca="false">IF($BE$3="４週",SUM(W160:AX160),IF($BE$3="暦月",SUM(W160:BA160),""))</f>
        <v>0</v>
      </c>
      <c r="BC160" s="845"/>
      <c r="BD160" s="846" t="n">
        <f aca="false">IF($BE$3="４週",BB160/4,IF($BE$3="暦月",(BB160/($BE$8/7)),""))</f>
        <v>0</v>
      </c>
      <c r="BE160" s="846"/>
      <c r="BF160" s="842"/>
      <c r="BG160" s="842"/>
      <c r="BH160" s="842"/>
      <c r="BI160" s="842"/>
      <c r="BJ160" s="842"/>
    </row>
    <row r="161" customFormat="false" ht="20.25" hidden="false" customHeight="true" outlineLevel="0" collapsed="false">
      <c r="B161" s="779" t="n">
        <f aca="false">B159+1</f>
        <v>74</v>
      </c>
      <c r="C161" s="839"/>
      <c r="D161" s="839"/>
      <c r="E161" s="808"/>
      <c r="F161" s="809"/>
      <c r="G161" s="808"/>
      <c r="H161" s="809"/>
      <c r="I161" s="840"/>
      <c r="J161" s="840"/>
      <c r="K161" s="841"/>
      <c r="L161" s="841"/>
      <c r="M161" s="841"/>
      <c r="N161" s="841"/>
      <c r="O161" s="823"/>
      <c r="P161" s="823"/>
      <c r="Q161" s="823"/>
      <c r="R161" s="823"/>
      <c r="S161" s="823"/>
      <c r="T161" s="837" t="s">
        <v>693</v>
      </c>
      <c r="V161" s="838"/>
      <c r="W161" s="827"/>
      <c r="X161" s="828"/>
      <c r="Y161" s="828"/>
      <c r="Z161" s="828"/>
      <c r="AA161" s="828"/>
      <c r="AB161" s="828"/>
      <c r="AC161" s="829"/>
      <c r="AD161" s="827"/>
      <c r="AE161" s="828"/>
      <c r="AF161" s="828"/>
      <c r="AG161" s="828"/>
      <c r="AH161" s="828"/>
      <c r="AI161" s="828"/>
      <c r="AJ161" s="829"/>
      <c r="AK161" s="827"/>
      <c r="AL161" s="828"/>
      <c r="AM161" s="828"/>
      <c r="AN161" s="828"/>
      <c r="AO161" s="828"/>
      <c r="AP161" s="828"/>
      <c r="AQ161" s="829"/>
      <c r="AR161" s="827"/>
      <c r="AS161" s="828"/>
      <c r="AT161" s="828"/>
      <c r="AU161" s="828"/>
      <c r="AV161" s="828"/>
      <c r="AW161" s="828"/>
      <c r="AX161" s="829"/>
      <c r="AY161" s="827"/>
      <c r="AZ161" s="828"/>
      <c r="BA161" s="830"/>
      <c r="BB161" s="831"/>
      <c r="BC161" s="831"/>
      <c r="BD161" s="832"/>
      <c r="BE161" s="832"/>
      <c r="BF161" s="842"/>
      <c r="BG161" s="842"/>
      <c r="BH161" s="842"/>
      <c r="BI161" s="842"/>
      <c r="BJ161" s="842"/>
    </row>
    <row r="162" customFormat="false" ht="20.25" hidden="false" customHeight="true" outlineLevel="0" collapsed="false">
      <c r="B162" s="779"/>
      <c r="C162" s="839"/>
      <c r="D162" s="839"/>
      <c r="E162" s="843"/>
      <c r="F162" s="844" t="n">
        <f aca="false">C161</f>
        <v>0</v>
      </c>
      <c r="G162" s="843"/>
      <c r="H162" s="844" t="n">
        <f aca="false">I161</f>
        <v>0</v>
      </c>
      <c r="I162" s="840"/>
      <c r="J162" s="840"/>
      <c r="K162" s="841"/>
      <c r="L162" s="841"/>
      <c r="M162" s="841"/>
      <c r="N162" s="841"/>
      <c r="O162" s="823"/>
      <c r="P162" s="823"/>
      <c r="Q162" s="823"/>
      <c r="R162" s="823"/>
      <c r="S162" s="823"/>
      <c r="T162" s="834" t="s">
        <v>694</v>
      </c>
      <c r="U162" s="835"/>
      <c r="V162" s="836"/>
      <c r="W162" s="813" t="str">
        <f aca="false">IF(W161="","",VLOOKUP(W161,標準様式１シフト記号表!$C$6:$L$47,10,FALSE()))</f>
        <v/>
      </c>
      <c r="X162" s="814" t="str">
        <f aca="false">IF(X161="","",VLOOKUP(X161,標準様式１シフト記号表!$C$6:$L$47,10,FALSE()))</f>
        <v/>
      </c>
      <c r="Y162" s="814" t="str">
        <f aca="false">IF(Y161="","",VLOOKUP(Y161,標準様式１シフト記号表!$C$6:$L$47,10,FALSE()))</f>
        <v/>
      </c>
      <c r="Z162" s="814" t="str">
        <f aca="false">IF(Z161="","",VLOOKUP(Z161,標準様式１シフト記号表!$C$6:$L$47,10,FALSE()))</f>
        <v/>
      </c>
      <c r="AA162" s="814" t="str">
        <f aca="false">IF(AA161="","",VLOOKUP(AA161,標準様式１シフト記号表!$C$6:$L$47,10,FALSE()))</f>
        <v/>
      </c>
      <c r="AB162" s="814" t="str">
        <f aca="false">IF(AB161="","",VLOOKUP(AB161,標準様式１シフト記号表!$C$6:$L$47,10,FALSE()))</f>
        <v/>
      </c>
      <c r="AC162" s="815" t="str">
        <f aca="false">IF(AC161="","",VLOOKUP(AC161,標準様式１シフト記号表!$C$6:$L$47,10,FALSE()))</f>
        <v/>
      </c>
      <c r="AD162" s="813" t="str">
        <f aca="false">IF(AD161="","",VLOOKUP(AD161,標準様式１シフト記号表!$C$6:$L$47,10,FALSE()))</f>
        <v/>
      </c>
      <c r="AE162" s="814" t="str">
        <f aca="false">IF(AE161="","",VLOOKUP(AE161,標準様式１シフト記号表!$C$6:$L$47,10,FALSE()))</f>
        <v/>
      </c>
      <c r="AF162" s="814" t="str">
        <f aca="false">IF(AF161="","",VLOOKUP(AF161,標準様式１シフト記号表!$C$6:$L$47,10,FALSE()))</f>
        <v/>
      </c>
      <c r="AG162" s="814" t="str">
        <f aca="false">IF(AG161="","",VLOOKUP(AG161,標準様式１シフト記号表!$C$6:$L$47,10,FALSE()))</f>
        <v/>
      </c>
      <c r="AH162" s="814" t="str">
        <f aca="false">IF(AH161="","",VLOOKUP(AH161,標準様式１シフト記号表!$C$6:$L$47,10,FALSE()))</f>
        <v/>
      </c>
      <c r="AI162" s="814" t="str">
        <f aca="false">IF(AI161="","",VLOOKUP(AI161,標準様式１シフト記号表!$C$6:$L$47,10,FALSE()))</f>
        <v/>
      </c>
      <c r="AJ162" s="815" t="str">
        <f aca="false">IF(AJ161="","",VLOOKUP(AJ161,標準様式１シフト記号表!$C$6:$L$47,10,FALSE()))</f>
        <v/>
      </c>
      <c r="AK162" s="813" t="str">
        <f aca="false">IF(AK161="","",VLOOKUP(AK161,標準様式１シフト記号表!$C$6:$L$47,10,FALSE()))</f>
        <v/>
      </c>
      <c r="AL162" s="814" t="str">
        <f aca="false">IF(AL161="","",VLOOKUP(AL161,標準様式１シフト記号表!$C$6:$L$47,10,FALSE()))</f>
        <v/>
      </c>
      <c r="AM162" s="814" t="str">
        <f aca="false">IF(AM161="","",VLOOKUP(AM161,標準様式１シフト記号表!$C$6:$L$47,10,FALSE()))</f>
        <v/>
      </c>
      <c r="AN162" s="814" t="str">
        <f aca="false">IF(AN161="","",VLOOKUP(AN161,標準様式１シフト記号表!$C$6:$L$47,10,FALSE()))</f>
        <v/>
      </c>
      <c r="AO162" s="814" t="str">
        <f aca="false">IF(AO161="","",VLOOKUP(AO161,標準様式１シフト記号表!$C$6:$L$47,10,FALSE()))</f>
        <v/>
      </c>
      <c r="AP162" s="814" t="str">
        <f aca="false">IF(AP161="","",VLOOKUP(AP161,標準様式１シフト記号表!$C$6:$L$47,10,FALSE()))</f>
        <v/>
      </c>
      <c r="AQ162" s="815" t="str">
        <f aca="false">IF(AQ161="","",VLOOKUP(AQ161,標準様式１シフト記号表!$C$6:$L$47,10,FALSE()))</f>
        <v/>
      </c>
      <c r="AR162" s="813" t="str">
        <f aca="false">IF(AR161="","",VLOOKUP(AR161,標準様式１シフト記号表!$C$6:$L$47,10,FALSE()))</f>
        <v/>
      </c>
      <c r="AS162" s="814" t="str">
        <f aca="false">IF(AS161="","",VLOOKUP(AS161,標準様式１シフト記号表!$C$6:$L$47,10,FALSE()))</f>
        <v/>
      </c>
      <c r="AT162" s="814" t="str">
        <f aca="false">IF(AT161="","",VLOOKUP(AT161,標準様式１シフト記号表!$C$6:$L$47,10,FALSE()))</f>
        <v/>
      </c>
      <c r="AU162" s="814" t="str">
        <f aca="false">IF(AU161="","",VLOOKUP(AU161,標準様式１シフト記号表!$C$6:$L$47,10,FALSE()))</f>
        <v/>
      </c>
      <c r="AV162" s="814" t="str">
        <f aca="false">IF(AV161="","",VLOOKUP(AV161,標準様式１シフト記号表!$C$6:$L$47,10,FALSE()))</f>
        <v/>
      </c>
      <c r="AW162" s="814" t="str">
        <f aca="false">IF(AW161="","",VLOOKUP(AW161,標準様式１シフト記号表!$C$6:$L$47,10,FALSE()))</f>
        <v/>
      </c>
      <c r="AX162" s="815" t="str">
        <f aca="false">IF(AX161="","",VLOOKUP(AX161,標準様式１シフト記号表!$C$6:$L$47,10,FALSE()))</f>
        <v/>
      </c>
      <c r="AY162" s="813" t="str">
        <f aca="false">IF(AY161="","",VLOOKUP(AY161,標準様式１シフト記号表!$C$6:$L$47,10,FALSE()))</f>
        <v/>
      </c>
      <c r="AZ162" s="814" t="str">
        <f aca="false">IF(AZ161="","",VLOOKUP(AZ161,標準様式１シフト記号表!$C$6:$L$47,10,FALSE()))</f>
        <v/>
      </c>
      <c r="BA162" s="814" t="str">
        <f aca="false">IF(BA161="","",VLOOKUP(BA161,標準様式１シフト記号表!$C$6:$L$47,10,FALSE()))</f>
        <v/>
      </c>
      <c r="BB162" s="845" t="n">
        <f aca="false">IF($BE$3="４週",SUM(W162:AX162),IF($BE$3="暦月",SUM(W162:BA162),""))</f>
        <v>0</v>
      </c>
      <c r="BC162" s="845"/>
      <c r="BD162" s="846" t="n">
        <f aca="false">IF($BE$3="４週",BB162/4,IF($BE$3="暦月",(BB162/($BE$8/7)),""))</f>
        <v>0</v>
      </c>
      <c r="BE162" s="846"/>
      <c r="BF162" s="842"/>
      <c r="BG162" s="842"/>
      <c r="BH162" s="842"/>
      <c r="BI162" s="842"/>
      <c r="BJ162" s="842"/>
    </row>
    <row r="163" customFormat="false" ht="20.25" hidden="false" customHeight="true" outlineLevel="0" collapsed="false">
      <c r="B163" s="779" t="n">
        <f aca="false">B161+1</f>
        <v>75</v>
      </c>
      <c r="C163" s="839"/>
      <c r="D163" s="839"/>
      <c r="E163" s="808"/>
      <c r="F163" s="809"/>
      <c r="G163" s="808"/>
      <c r="H163" s="809"/>
      <c r="I163" s="840"/>
      <c r="J163" s="840"/>
      <c r="K163" s="841"/>
      <c r="L163" s="841"/>
      <c r="M163" s="841"/>
      <c r="N163" s="841"/>
      <c r="O163" s="823"/>
      <c r="P163" s="823"/>
      <c r="Q163" s="823"/>
      <c r="R163" s="823"/>
      <c r="S163" s="823"/>
      <c r="T163" s="837" t="s">
        <v>693</v>
      </c>
      <c r="V163" s="838"/>
      <c r="W163" s="827"/>
      <c r="X163" s="828"/>
      <c r="Y163" s="828"/>
      <c r="Z163" s="828"/>
      <c r="AA163" s="828"/>
      <c r="AB163" s="828"/>
      <c r="AC163" s="829"/>
      <c r="AD163" s="827"/>
      <c r="AE163" s="828"/>
      <c r="AF163" s="828"/>
      <c r="AG163" s="828"/>
      <c r="AH163" s="828"/>
      <c r="AI163" s="828"/>
      <c r="AJ163" s="829"/>
      <c r="AK163" s="827"/>
      <c r="AL163" s="828"/>
      <c r="AM163" s="828"/>
      <c r="AN163" s="828"/>
      <c r="AO163" s="828"/>
      <c r="AP163" s="828"/>
      <c r="AQ163" s="829"/>
      <c r="AR163" s="827"/>
      <c r="AS163" s="828"/>
      <c r="AT163" s="828"/>
      <c r="AU163" s="828"/>
      <c r="AV163" s="828"/>
      <c r="AW163" s="828"/>
      <c r="AX163" s="829"/>
      <c r="AY163" s="827"/>
      <c r="AZ163" s="828"/>
      <c r="BA163" s="830"/>
      <c r="BB163" s="831"/>
      <c r="BC163" s="831"/>
      <c r="BD163" s="832"/>
      <c r="BE163" s="832"/>
      <c r="BF163" s="842"/>
      <c r="BG163" s="842"/>
      <c r="BH163" s="842"/>
      <c r="BI163" s="842"/>
      <c r="BJ163" s="842"/>
    </row>
    <row r="164" customFormat="false" ht="20.25" hidden="false" customHeight="true" outlineLevel="0" collapsed="false">
      <c r="B164" s="779"/>
      <c r="C164" s="839"/>
      <c r="D164" s="839"/>
      <c r="E164" s="843"/>
      <c r="F164" s="844" t="n">
        <f aca="false">C163</f>
        <v>0</v>
      </c>
      <c r="G164" s="843"/>
      <c r="H164" s="844" t="n">
        <f aca="false">I163</f>
        <v>0</v>
      </c>
      <c r="I164" s="840"/>
      <c r="J164" s="840"/>
      <c r="K164" s="841"/>
      <c r="L164" s="841"/>
      <c r="M164" s="841"/>
      <c r="N164" s="841"/>
      <c r="O164" s="823"/>
      <c r="P164" s="823"/>
      <c r="Q164" s="823"/>
      <c r="R164" s="823"/>
      <c r="S164" s="823"/>
      <c r="T164" s="834" t="s">
        <v>694</v>
      </c>
      <c r="U164" s="835"/>
      <c r="V164" s="836"/>
      <c r="W164" s="813" t="str">
        <f aca="false">IF(W163="","",VLOOKUP(W163,標準様式１シフト記号表!$C$6:$L$47,10,FALSE()))</f>
        <v/>
      </c>
      <c r="X164" s="814" t="str">
        <f aca="false">IF(X163="","",VLOOKUP(X163,標準様式１シフト記号表!$C$6:$L$47,10,FALSE()))</f>
        <v/>
      </c>
      <c r="Y164" s="814" t="str">
        <f aca="false">IF(Y163="","",VLOOKUP(Y163,標準様式１シフト記号表!$C$6:$L$47,10,FALSE()))</f>
        <v/>
      </c>
      <c r="Z164" s="814" t="str">
        <f aca="false">IF(Z163="","",VLOOKUP(Z163,標準様式１シフト記号表!$C$6:$L$47,10,FALSE()))</f>
        <v/>
      </c>
      <c r="AA164" s="814" t="str">
        <f aca="false">IF(AA163="","",VLOOKUP(AA163,標準様式１シフト記号表!$C$6:$L$47,10,FALSE()))</f>
        <v/>
      </c>
      <c r="AB164" s="814" t="str">
        <f aca="false">IF(AB163="","",VLOOKUP(AB163,標準様式１シフト記号表!$C$6:$L$47,10,FALSE()))</f>
        <v/>
      </c>
      <c r="AC164" s="815" t="str">
        <f aca="false">IF(AC163="","",VLOOKUP(AC163,標準様式１シフト記号表!$C$6:$L$47,10,FALSE()))</f>
        <v/>
      </c>
      <c r="AD164" s="813" t="str">
        <f aca="false">IF(AD163="","",VLOOKUP(AD163,標準様式１シフト記号表!$C$6:$L$47,10,FALSE()))</f>
        <v/>
      </c>
      <c r="AE164" s="814" t="str">
        <f aca="false">IF(AE163="","",VLOOKUP(AE163,標準様式１シフト記号表!$C$6:$L$47,10,FALSE()))</f>
        <v/>
      </c>
      <c r="AF164" s="814" t="str">
        <f aca="false">IF(AF163="","",VLOOKUP(AF163,標準様式１シフト記号表!$C$6:$L$47,10,FALSE()))</f>
        <v/>
      </c>
      <c r="AG164" s="814" t="str">
        <f aca="false">IF(AG163="","",VLOOKUP(AG163,標準様式１シフト記号表!$C$6:$L$47,10,FALSE()))</f>
        <v/>
      </c>
      <c r="AH164" s="814" t="str">
        <f aca="false">IF(AH163="","",VLOOKUP(AH163,標準様式１シフト記号表!$C$6:$L$47,10,FALSE()))</f>
        <v/>
      </c>
      <c r="AI164" s="814" t="str">
        <f aca="false">IF(AI163="","",VLOOKUP(AI163,標準様式１シフト記号表!$C$6:$L$47,10,FALSE()))</f>
        <v/>
      </c>
      <c r="AJ164" s="815" t="str">
        <f aca="false">IF(AJ163="","",VLOOKUP(AJ163,標準様式１シフト記号表!$C$6:$L$47,10,FALSE()))</f>
        <v/>
      </c>
      <c r="AK164" s="813" t="str">
        <f aca="false">IF(AK163="","",VLOOKUP(AK163,標準様式１シフト記号表!$C$6:$L$47,10,FALSE()))</f>
        <v/>
      </c>
      <c r="AL164" s="814" t="str">
        <f aca="false">IF(AL163="","",VLOOKUP(AL163,標準様式１シフト記号表!$C$6:$L$47,10,FALSE()))</f>
        <v/>
      </c>
      <c r="AM164" s="814" t="str">
        <f aca="false">IF(AM163="","",VLOOKUP(AM163,標準様式１シフト記号表!$C$6:$L$47,10,FALSE()))</f>
        <v/>
      </c>
      <c r="AN164" s="814" t="str">
        <f aca="false">IF(AN163="","",VLOOKUP(AN163,標準様式１シフト記号表!$C$6:$L$47,10,FALSE()))</f>
        <v/>
      </c>
      <c r="AO164" s="814" t="str">
        <f aca="false">IF(AO163="","",VLOOKUP(AO163,標準様式１シフト記号表!$C$6:$L$47,10,FALSE()))</f>
        <v/>
      </c>
      <c r="AP164" s="814" t="str">
        <f aca="false">IF(AP163="","",VLOOKUP(AP163,標準様式１シフト記号表!$C$6:$L$47,10,FALSE()))</f>
        <v/>
      </c>
      <c r="AQ164" s="815" t="str">
        <f aca="false">IF(AQ163="","",VLOOKUP(AQ163,標準様式１シフト記号表!$C$6:$L$47,10,FALSE()))</f>
        <v/>
      </c>
      <c r="AR164" s="813" t="str">
        <f aca="false">IF(AR163="","",VLOOKUP(AR163,標準様式１シフト記号表!$C$6:$L$47,10,FALSE()))</f>
        <v/>
      </c>
      <c r="AS164" s="814" t="str">
        <f aca="false">IF(AS163="","",VLOOKUP(AS163,標準様式１シフト記号表!$C$6:$L$47,10,FALSE()))</f>
        <v/>
      </c>
      <c r="AT164" s="814" t="str">
        <f aca="false">IF(AT163="","",VLOOKUP(AT163,標準様式１シフト記号表!$C$6:$L$47,10,FALSE()))</f>
        <v/>
      </c>
      <c r="AU164" s="814" t="str">
        <f aca="false">IF(AU163="","",VLOOKUP(AU163,標準様式１シフト記号表!$C$6:$L$47,10,FALSE()))</f>
        <v/>
      </c>
      <c r="AV164" s="814" t="str">
        <f aca="false">IF(AV163="","",VLOOKUP(AV163,標準様式１シフト記号表!$C$6:$L$47,10,FALSE()))</f>
        <v/>
      </c>
      <c r="AW164" s="814" t="str">
        <f aca="false">IF(AW163="","",VLOOKUP(AW163,標準様式１シフト記号表!$C$6:$L$47,10,FALSE()))</f>
        <v/>
      </c>
      <c r="AX164" s="815" t="str">
        <f aca="false">IF(AX163="","",VLOOKUP(AX163,標準様式１シフト記号表!$C$6:$L$47,10,FALSE()))</f>
        <v/>
      </c>
      <c r="AY164" s="813" t="str">
        <f aca="false">IF(AY163="","",VLOOKUP(AY163,標準様式１シフト記号表!$C$6:$L$47,10,FALSE()))</f>
        <v/>
      </c>
      <c r="AZ164" s="814" t="str">
        <f aca="false">IF(AZ163="","",VLOOKUP(AZ163,標準様式１シフト記号表!$C$6:$L$47,10,FALSE()))</f>
        <v/>
      </c>
      <c r="BA164" s="814" t="str">
        <f aca="false">IF(BA163="","",VLOOKUP(BA163,標準様式１シフト記号表!$C$6:$L$47,10,FALSE()))</f>
        <v/>
      </c>
      <c r="BB164" s="845" t="n">
        <f aca="false">IF($BE$3="４週",SUM(W164:AX164),IF($BE$3="暦月",SUM(W164:BA164),""))</f>
        <v>0</v>
      </c>
      <c r="BC164" s="845"/>
      <c r="BD164" s="846" t="n">
        <f aca="false">IF($BE$3="４週",BB164/4,IF($BE$3="暦月",(BB164/($BE$8/7)),""))</f>
        <v>0</v>
      </c>
      <c r="BE164" s="846"/>
      <c r="BF164" s="842"/>
      <c r="BG164" s="842"/>
      <c r="BH164" s="842"/>
      <c r="BI164" s="842"/>
      <c r="BJ164" s="842"/>
    </row>
    <row r="165" customFormat="false" ht="20.25" hidden="false" customHeight="true" outlineLevel="0" collapsed="false">
      <c r="B165" s="779" t="n">
        <f aca="false">B163+1</f>
        <v>76</v>
      </c>
      <c r="C165" s="839"/>
      <c r="D165" s="839"/>
      <c r="E165" s="808"/>
      <c r="F165" s="809"/>
      <c r="G165" s="808"/>
      <c r="H165" s="809"/>
      <c r="I165" s="840"/>
      <c r="J165" s="840"/>
      <c r="K165" s="841"/>
      <c r="L165" s="841"/>
      <c r="M165" s="841"/>
      <c r="N165" s="841"/>
      <c r="O165" s="823"/>
      <c r="P165" s="823"/>
      <c r="Q165" s="823"/>
      <c r="R165" s="823"/>
      <c r="S165" s="823"/>
      <c r="T165" s="837" t="s">
        <v>693</v>
      </c>
      <c r="V165" s="838"/>
      <c r="W165" s="827"/>
      <c r="X165" s="828"/>
      <c r="Y165" s="828"/>
      <c r="Z165" s="828"/>
      <c r="AA165" s="828"/>
      <c r="AB165" s="828"/>
      <c r="AC165" s="829"/>
      <c r="AD165" s="827"/>
      <c r="AE165" s="828"/>
      <c r="AF165" s="828"/>
      <c r="AG165" s="828"/>
      <c r="AH165" s="828"/>
      <c r="AI165" s="828"/>
      <c r="AJ165" s="829"/>
      <c r="AK165" s="827"/>
      <c r="AL165" s="828"/>
      <c r="AM165" s="828"/>
      <c r="AN165" s="828"/>
      <c r="AO165" s="828"/>
      <c r="AP165" s="828"/>
      <c r="AQ165" s="829"/>
      <c r="AR165" s="827"/>
      <c r="AS165" s="828"/>
      <c r="AT165" s="828"/>
      <c r="AU165" s="828"/>
      <c r="AV165" s="828"/>
      <c r="AW165" s="828"/>
      <c r="AX165" s="829"/>
      <c r="AY165" s="827"/>
      <c r="AZ165" s="828"/>
      <c r="BA165" s="830"/>
      <c r="BB165" s="831"/>
      <c r="BC165" s="831"/>
      <c r="BD165" s="832"/>
      <c r="BE165" s="832"/>
      <c r="BF165" s="842"/>
      <c r="BG165" s="842"/>
      <c r="BH165" s="842"/>
      <c r="BI165" s="842"/>
      <c r="BJ165" s="842"/>
    </row>
    <row r="166" customFormat="false" ht="20.25" hidden="false" customHeight="true" outlineLevel="0" collapsed="false">
      <c r="B166" s="779"/>
      <c r="C166" s="839"/>
      <c r="D166" s="839"/>
      <c r="E166" s="843"/>
      <c r="F166" s="844" t="n">
        <f aca="false">C165</f>
        <v>0</v>
      </c>
      <c r="G166" s="843"/>
      <c r="H166" s="844" t="n">
        <f aca="false">I165</f>
        <v>0</v>
      </c>
      <c r="I166" s="840"/>
      <c r="J166" s="840"/>
      <c r="K166" s="841"/>
      <c r="L166" s="841"/>
      <c r="M166" s="841"/>
      <c r="N166" s="841"/>
      <c r="O166" s="823"/>
      <c r="P166" s="823"/>
      <c r="Q166" s="823"/>
      <c r="R166" s="823"/>
      <c r="S166" s="823"/>
      <c r="T166" s="834" t="s">
        <v>694</v>
      </c>
      <c r="U166" s="835"/>
      <c r="V166" s="836"/>
      <c r="W166" s="813" t="str">
        <f aca="false">IF(W165="","",VLOOKUP(W165,標準様式１シフト記号表!$C$6:$L$47,10,FALSE()))</f>
        <v/>
      </c>
      <c r="X166" s="814" t="str">
        <f aca="false">IF(X165="","",VLOOKUP(X165,標準様式１シフト記号表!$C$6:$L$47,10,FALSE()))</f>
        <v/>
      </c>
      <c r="Y166" s="814" t="str">
        <f aca="false">IF(Y165="","",VLOOKUP(Y165,標準様式１シフト記号表!$C$6:$L$47,10,FALSE()))</f>
        <v/>
      </c>
      <c r="Z166" s="814" t="str">
        <f aca="false">IF(Z165="","",VLOOKUP(Z165,標準様式１シフト記号表!$C$6:$L$47,10,FALSE()))</f>
        <v/>
      </c>
      <c r="AA166" s="814" t="str">
        <f aca="false">IF(AA165="","",VLOOKUP(AA165,標準様式１シフト記号表!$C$6:$L$47,10,FALSE()))</f>
        <v/>
      </c>
      <c r="AB166" s="814" t="str">
        <f aca="false">IF(AB165="","",VLOOKUP(AB165,標準様式１シフト記号表!$C$6:$L$47,10,FALSE()))</f>
        <v/>
      </c>
      <c r="AC166" s="815" t="str">
        <f aca="false">IF(AC165="","",VLOOKUP(AC165,標準様式１シフト記号表!$C$6:$L$47,10,FALSE()))</f>
        <v/>
      </c>
      <c r="AD166" s="813" t="str">
        <f aca="false">IF(AD165="","",VLOOKUP(AD165,標準様式１シフト記号表!$C$6:$L$47,10,FALSE()))</f>
        <v/>
      </c>
      <c r="AE166" s="814" t="str">
        <f aca="false">IF(AE165="","",VLOOKUP(AE165,標準様式１シフト記号表!$C$6:$L$47,10,FALSE()))</f>
        <v/>
      </c>
      <c r="AF166" s="814" t="str">
        <f aca="false">IF(AF165="","",VLOOKUP(AF165,標準様式１シフト記号表!$C$6:$L$47,10,FALSE()))</f>
        <v/>
      </c>
      <c r="AG166" s="814" t="str">
        <f aca="false">IF(AG165="","",VLOOKUP(AG165,標準様式１シフト記号表!$C$6:$L$47,10,FALSE()))</f>
        <v/>
      </c>
      <c r="AH166" s="814" t="str">
        <f aca="false">IF(AH165="","",VLOOKUP(AH165,標準様式１シフト記号表!$C$6:$L$47,10,FALSE()))</f>
        <v/>
      </c>
      <c r="AI166" s="814" t="str">
        <f aca="false">IF(AI165="","",VLOOKUP(AI165,標準様式１シフト記号表!$C$6:$L$47,10,FALSE()))</f>
        <v/>
      </c>
      <c r="AJ166" s="815" t="str">
        <f aca="false">IF(AJ165="","",VLOOKUP(AJ165,標準様式１シフト記号表!$C$6:$L$47,10,FALSE()))</f>
        <v/>
      </c>
      <c r="AK166" s="813" t="str">
        <f aca="false">IF(AK165="","",VLOOKUP(AK165,標準様式１シフト記号表!$C$6:$L$47,10,FALSE()))</f>
        <v/>
      </c>
      <c r="AL166" s="814" t="str">
        <f aca="false">IF(AL165="","",VLOOKUP(AL165,標準様式１シフト記号表!$C$6:$L$47,10,FALSE()))</f>
        <v/>
      </c>
      <c r="AM166" s="814" t="str">
        <f aca="false">IF(AM165="","",VLOOKUP(AM165,標準様式１シフト記号表!$C$6:$L$47,10,FALSE()))</f>
        <v/>
      </c>
      <c r="AN166" s="814" t="str">
        <f aca="false">IF(AN165="","",VLOOKUP(AN165,標準様式１シフト記号表!$C$6:$L$47,10,FALSE()))</f>
        <v/>
      </c>
      <c r="AO166" s="814" t="str">
        <f aca="false">IF(AO165="","",VLOOKUP(AO165,標準様式１シフト記号表!$C$6:$L$47,10,FALSE()))</f>
        <v/>
      </c>
      <c r="AP166" s="814" t="str">
        <f aca="false">IF(AP165="","",VLOOKUP(AP165,標準様式１シフト記号表!$C$6:$L$47,10,FALSE()))</f>
        <v/>
      </c>
      <c r="AQ166" s="815" t="str">
        <f aca="false">IF(AQ165="","",VLOOKUP(AQ165,標準様式１シフト記号表!$C$6:$L$47,10,FALSE()))</f>
        <v/>
      </c>
      <c r="AR166" s="813" t="str">
        <f aca="false">IF(AR165="","",VLOOKUP(AR165,標準様式１シフト記号表!$C$6:$L$47,10,FALSE()))</f>
        <v/>
      </c>
      <c r="AS166" s="814" t="str">
        <f aca="false">IF(AS165="","",VLOOKUP(AS165,標準様式１シフト記号表!$C$6:$L$47,10,FALSE()))</f>
        <v/>
      </c>
      <c r="AT166" s="814" t="str">
        <f aca="false">IF(AT165="","",VLOOKUP(AT165,標準様式１シフト記号表!$C$6:$L$47,10,FALSE()))</f>
        <v/>
      </c>
      <c r="AU166" s="814" t="str">
        <f aca="false">IF(AU165="","",VLOOKUP(AU165,標準様式１シフト記号表!$C$6:$L$47,10,FALSE()))</f>
        <v/>
      </c>
      <c r="AV166" s="814" t="str">
        <f aca="false">IF(AV165="","",VLOOKUP(AV165,標準様式１シフト記号表!$C$6:$L$47,10,FALSE()))</f>
        <v/>
      </c>
      <c r="AW166" s="814" t="str">
        <f aca="false">IF(AW165="","",VLOOKUP(AW165,標準様式１シフト記号表!$C$6:$L$47,10,FALSE()))</f>
        <v/>
      </c>
      <c r="AX166" s="815" t="str">
        <f aca="false">IF(AX165="","",VLOOKUP(AX165,標準様式１シフト記号表!$C$6:$L$47,10,FALSE()))</f>
        <v/>
      </c>
      <c r="AY166" s="813" t="str">
        <f aca="false">IF(AY165="","",VLOOKUP(AY165,標準様式１シフト記号表!$C$6:$L$47,10,FALSE()))</f>
        <v/>
      </c>
      <c r="AZ166" s="814" t="str">
        <f aca="false">IF(AZ165="","",VLOOKUP(AZ165,標準様式１シフト記号表!$C$6:$L$47,10,FALSE()))</f>
        <v/>
      </c>
      <c r="BA166" s="814" t="str">
        <f aca="false">IF(BA165="","",VLOOKUP(BA165,標準様式１シフト記号表!$C$6:$L$47,10,FALSE()))</f>
        <v/>
      </c>
      <c r="BB166" s="845" t="n">
        <f aca="false">IF($BE$3="４週",SUM(W166:AX166),IF($BE$3="暦月",SUM(W166:BA166),""))</f>
        <v>0</v>
      </c>
      <c r="BC166" s="845"/>
      <c r="BD166" s="846" t="n">
        <f aca="false">IF($BE$3="４週",BB166/4,IF($BE$3="暦月",(BB166/($BE$8/7)),""))</f>
        <v>0</v>
      </c>
      <c r="BE166" s="846"/>
      <c r="BF166" s="842"/>
      <c r="BG166" s="842"/>
      <c r="BH166" s="842"/>
      <c r="BI166" s="842"/>
      <c r="BJ166" s="842"/>
    </row>
    <row r="167" customFormat="false" ht="20.25" hidden="false" customHeight="true" outlineLevel="0" collapsed="false">
      <c r="B167" s="779" t="n">
        <f aca="false">B165+1</f>
        <v>77</v>
      </c>
      <c r="C167" s="839"/>
      <c r="D167" s="839"/>
      <c r="E167" s="808"/>
      <c r="F167" s="809"/>
      <c r="G167" s="808"/>
      <c r="H167" s="809"/>
      <c r="I167" s="840"/>
      <c r="J167" s="840"/>
      <c r="K167" s="841"/>
      <c r="L167" s="841"/>
      <c r="M167" s="841"/>
      <c r="N167" s="841"/>
      <c r="O167" s="823"/>
      <c r="P167" s="823"/>
      <c r="Q167" s="823"/>
      <c r="R167" s="823"/>
      <c r="S167" s="823"/>
      <c r="T167" s="837" t="s">
        <v>693</v>
      </c>
      <c r="V167" s="838"/>
      <c r="W167" s="827"/>
      <c r="X167" s="828"/>
      <c r="Y167" s="828"/>
      <c r="Z167" s="828"/>
      <c r="AA167" s="828"/>
      <c r="AB167" s="828"/>
      <c r="AC167" s="829"/>
      <c r="AD167" s="827"/>
      <c r="AE167" s="828"/>
      <c r="AF167" s="828"/>
      <c r="AG167" s="828"/>
      <c r="AH167" s="828"/>
      <c r="AI167" s="828"/>
      <c r="AJ167" s="829"/>
      <c r="AK167" s="827"/>
      <c r="AL167" s="828"/>
      <c r="AM167" s="828"/>
      <c r="AN167" s="828"/>
      <c r="AO167" s="828"/>
      <c r="AP167" s="828"/>
      <c r="AQ167" s="829"/>
      <c r="AR167" s="827"/>
      <c r="AS167" s="828"/>
      <c r="AT167" s="828"/>
      <c r="AU167" s="828"/>
      <c r="AV167" s="828"/>
      <c r="AW167" s="828"/>
      <c r="AX167" s="829"/>
      <c r="AY167" s="827"/>
      <c r="AZ167" s="828"/>
      <c r="BA167" s="830"/>
      <c r="BB167" s="831"/>
      <c r="BC167" s="831"/>
      <c r="BD167" s="832"/>
      <c r="BE167" s="832"/>
      <c r="BF167" s="842"/>
      <c r="BG167" s="842"/>
      <c r="BH167" s="842"/>
      <c r="BI167" s="842"/>
      <c r="BJ167" s="842"/>
    </row>
    <row r="168" customFormat="false" ht="20.25" hidden="false" customHeight="true" outlineLevel="0" collapsed="false">
      <c r="B168" s="779"/>
      <c r="C168" s="839"/>
      <c r="D168" s="839"/>
      <c r="E168" s="843"/>
      <c r="F168" s="844" t="n">
        <f aca="false">C167</f>
        <v>0</v>
      </c>
      <c r="G168" s="843"/>
      <c r="H168" s="844" t="n">
        <f aca="false">I167</f>
        <v>0</v>
      </c>
      <c r="I168" s="840"/>
      <c r="J168" s="840"/>
      <c r="K168" s="841"/>
      <c r="L168" s="841"/>
      <c r="M168" s="841"/>
      <c r="N168" s="841"/>
      <c r="O168" s="823"/>
      <c r="P168" s="823"/>
      <c r="Q168" s="823"/>
      <c r="R168" s="823"/>
      <c r="S168" s="823"/>
      <c r="T168" s="834" t="s">
        <v>694</v>
      </c>
      <c r="U168" s="835"/>
      <c r="V168" s="836"/>
      <c r="W168" s="813" t="str">
        <f aca="false">IF(W167="","",VLOOKUP(W167,標準様式１シフト記号表!$C$6:$L$47,10,FALSE()))</f>
        <v/>
      </c>
      <c r="X168" s="814" t="str">
        <f aca="false">IF(X167="","",VLOOKUP(X167,標準様式１シフト記号表!$C$6:$L$47,10,FALSE()))</f>
        <v/>
      </c>
      <c r="Y168" s="814" t="str">
        <f aca="false">IF(Y167="","",VLOOKUP(Y167,標準様式１シフト記号表!$C$6:$L$47,10,FALSE()))</f>
        <v/>
      </c>
      <c r="Z168" s="814" t="str">
        <f aca="false">IF(Z167="","",VLOOKUP(Z167,標準様式１シフト記号表!$C$6:$L$47,10,FALSE()))</f>
        <v/>
      </c>
      <c r="AA168" s="814" t="str">
        <f aca="false">IF(AA167="","",VLOOKUP(AA167,標準様式１シフト記号表!$C$6:$L$47,10,FALSE()))</f>
        <v/>
      </c>
      <c r="AB168" s="814" t="str">
        <f aca="false">IF(AB167="","",VLOOKUP(AB167,標準様式１シフト記号表!$C$6:$L$47,10,FALSE()))</f>
        <v/>
      </c>
      <c r="AC168" s="815" t="str">
        <f aca="false">IF(AC167="","",VLOOKUP(AC167,標準様式１シフト記号表!$C$6:$L$47,10,FALSE()))</f>
        <v/>
      </c>
      <c r="AD168" s="813" t="str">
        <f aca="false">IF(AD167="","",VLOOKUP(AD167,標準様式１シフト記号表!$C$6:$L$47,10,FALSE()))</f>
        <v/>
      </c>
      <c r="AE168" s="814" t="str">
        <f aca="false">IF(AE167="","",VLOOKUP(AE167,標準様式１シフト記号表!$C$6:$L$47,10,FALSE()))</f>
        <v/>
      </c>
      <c r="AF168" s="814" t="str">
        <f aca="false">IF(AF167="","",VLOOKUP(AF167,標準様式１シフト記号表!$C$6:$L$47,10,FALSE()))</f>
        <v/>
      </c>
      <c r="AG168" s="814" t="str">
        <f aca="false">IF(AG167="","",VLOOKUP(AG167,標準様式１シフト記号表!$C$6:$L$47,10,FALSE()))</f>
        <v/>
      </c>
      <c r="AH168" s="814" t="str">
        <f aca="false">IF(AH167="","",VLOOKUP(AH167,標準様式１シフト記号表!$C$6:$L$47,10,FALSE()))</f>
        <v/>
      </c>
      <c r="AI168" s="814" t="str">
        <f aca="false">IF(AI167="","",VLOOKUP(AI167,標準様式１シフト記号表!$C$6:$L$47,10,FALSE()))</f>
        <v/>
      </c>
      <c r="AJ168" s="815" t="str">
        <f aca="false">IF(AJ167="","",VLOOKUP(AJ167,標準様式１シフト記号表!$C$6:$L$47,10,FALSE()))</f>
        <v/>
      </c>
      <c r="AK168" s="813" t="str">
        <f aca="false">IF(AK167="","",VLOOKUP(AK167,標準様式１シフト記号表!$C$6:$L$47,10,FALSE()))</f>
        <v/>
      </c>
      <c r="AL168" s="814" t="str">
        <f aca="false">IF(AL167="","",VLOOKUP(AL167,標準様式１シフト記号表!$C$6:$L$47,10,FALSE()))</f>
        <v/>
      </c>
      <c r="AM168" s="814" t="str">
        <f aca="false">IF(AM167="","",VLOOKUP(AM167,標準様式１シフト記号表!$C$6:$L$47,10,FALSE()))</f>
        <v/>
      </c>
      <c r="AN168" s="814" t="str">
        <f aca="false">IF(AN167="","",VLOOKUP(AN167,標準様式１シフト記号表!$C$6:$L$47,10,FALSE()))</f>
        <v/>
      </c>
      <c r="AO168" s="814" t="str">
        <f aca="false">IF(AO167="","",VLOOKUP(AO167,標準様式１シフト記号表!$C$6:$L$47,10,FALSE()))</f>
        <v/>
      </c>
      <c r="AP168" s="814" t="str">
        <f aca="false">IF(AP167="","",VLOOKUP(AP167,標準様式１シフト記号表!$C$6:$L$47,10,FALSE()))</f>
        <v/>
      </c>
      <c r="AQ168" s="815" t="str">
        <f aca="false">IF(AQ167="","",VLOOKUP(AQ167,標準様式１シフト記号表!$C$6:$L$47,10,FALSE()))</f>
        <v/>
      </c>
      <c r="AR168" s="813" t="str">
        <f aca="false">IF(AR167="","",VLOOKUP(AR167,標準様式１シフト記号表!$C$6:$L$47,10,FALSE()))</f>
        <v/>
      </c>
      <c r="AS168" s="814" t="str">
        <f aca="false">IF(AS167="","",VLOOKUP(AS167,標準様式１シフト記号表!$C$6:$L$47,10,FALSE()))</f>
        <v/>
      </c>
      <c r="AT168" s="814" t="str">
        <f aca="false">IF(AT167="","",VLOOKUP(AT167,標準様式１シフト記号表!$C$6:$L$47,10,FALSE()))</f>
        <v/>
      </c>
      <c r="AU168" s="814" t="str">
        <f aca="false">IF(AU167="","",VLOOKUP(AU167,標準様式１シフト記号表!$C$6:$L$47,10,FALSE()))</f>
        <v/>
      </c>
      <c r="AV168" s="814" t="str">
        <f aca="false">IF(AV167="","",VLOOKUP(AV167,標準様式１シフト記号表!$C$6:$L$47,10,FALSE()))</f>
        <v/>
      </c>
      <c r="AW168" s="814" t="str">
        <f aca="false">IF(AW167="","",VLOOKUP(AW167,標準様式１シフト記号表!$C$6:$L$47,10,FALSE()))</f>
        <v/>
      </c>
      <c r="AX168" s="815" t="str">
        <f aca="false">IF(AX167="","",VLOOKUP(AX167,標準様式１シフト記号表!$C$6:$L$47,10,FALSE()))</f>
        <v/>
      </c>
      <c r="AY168" s="813" t="str">
        <f aca="false">IF(AY167="","",VLOOKUP(AY167,標準様式１シフト記号表!$C$6:$L$47,10,FALSE()))</f>
        <v/>
      </c>
      <c r="AZ168" s="814" t="str">
        <f aca="false">IF(AZ167="","",VLOOKUP(AZ167,標準様式１シフト記号表!$C$6:$L$47,10,FALSE()))</f>
        <v/>
      </c>
      <c r="BA168" s="814" t="str">
        <f aca="false">IF(BA167="","",VLOOKUP(BA167,標準様式１シフト記号表!$C$6:$L$47,10,FALSE()))</f>
        <v/>
      </c>
      <c r="BB168" s="845" t="n">
        <f aca="false">IF($BE$3="４週",SUM(W168:AX168),IF($BE$3="暦月",SUM(W168:BA168),""))</f>
        <v>0</v>
      </c>
      <c r="BC168" s="845"/>
      <c r="BD168" s="846" t="n">
        <f aca="false">IF($BE$3="４週",BB168/4,IF($BE$3="暦月",(BB168/($BE$8/7)),""))</f>
        <v>0</v>
      </c>
      <c r="BE168" s="846"/>
      <c r="BF168" s="842"/>
      <c r="BG168" s="842"/>
      <c r="BH168" s="842"/>
      <c r="BI168" s="842"/>
      <c r="BJ168" s="842"/>
    </row>
    <row r="169" customFormat="false" ht="20.25" hidden="false" customHeight="true" outlineLevel="0" collapsed="false">
      <c r="B169" s="779" t="n">
        <f aca="false">B167+1</f>
        <v>78</v>
      </c>
      <c r="C169" s="839"/>
      <c r="D169" s="839"/>
      <c r="E169" s="808"/>
      <c r="F169" s="809"/>
      <c r="G169" s="808"/>
      <c r="H169" s="809"/>
      <c r="I169" s="840"/>
      <c r="J169" s="840"/>
      <c r="K169" s="841"/>
      <c r="L169" s="841"/>
      <c r="M169" s="841"/>
      <c r="N169" s="841"/>
      <c r="O169" s="823"/>
      <c r="P169" s="823"/>
      <c r="Q169" s="823"/>
      <c r="R169" s="823"/>
      <c r="S169" s="823"/>
      <c r="T169" s="837" t="s">
        <v>693</v>
      </c>
      <c r="V169" s="838"/>
      <c r="W169" s="827"/>
      <c r="X169" s="828"/>
      <c r="Y169" s="828"/>
      <c r="Z169" s="828"/>
      <c r="AA169" s="828"/>
      <c r="AB169" s="828"/>
      <c r="AC169" s="829"/>
      <c r="AD169" s="827"/>
      <c r="AE169" s="828"/>
      <c r="AF169" s="828"/>
      <c r="AG169" s="828"/>
      <c r="AH169" s="828"/>
      <c r="AI169" s="828"/>
      <c r="AJ169" s="829"/>
      <c r="AK169" s="827"/>
      <c r="AL169" s="828"/>
      <c r="AM169" s="828"/>
      <c r="AN169" s="828"/>
      <c r="AO169" s="828"/>
      <c r="AP169" s="828"/>
      <c r="AQ169" s="829"/>
      <c r="AR169" s="827"/>
      <c r="AS169" s="828"/>
      <c r="AT169" s="828"/>
      <c r="AU169" s="828"/>
      <c r="AV169" s="828"/>
      <c r="AW169" s="828"/>
      <c r="AX169" s="829"/>
      <c r="AY169" s="827"/>
      <c r="AZ169" s="828"/>
      <c r="BA169" s="830"/>
      <c r="BB169" s="831"/>
      <c r="BC169" s="831"/>
      <c r="BD169" s="832"/>
      <c r="BE169" s="832"/>
      <c r="BF169" s="842"/>
      <c r="BG169" s="842"/>
      <c r="BH169" s="842"/>
      <c r="BI169" s="842"/>
      <c r="BJ169" s="842"/>
    </row>
    <row r="170" customFormat="false" ht="20.25" hidden="false" customHeight="true" outlineLevel="0" collapsed="false">
      <c r="B170" s="779"/>
      <c r="C170" s="839"/>
      <c r="D170" s="839"/>
      <c r="E170" s="843"/>
      <c r="F170" s="844" t="n">
        <f aca="false">C169</f>
        <v>0</v>
      </c>
      <c r="G170" s="843"/>
      <c r="H170" s="844" t="n">
        <f aca="false">I169</f>
        <v>0</v>
      </c>
      <c r="I170" s="840"/>
      <c r="J170" s="840"/>
      <c r="K170" s="841"/>
      <c r="L170" s="841"/>
      <c r="M170" s="841"/>
      <c r="N170" s="841"/>
      <c r="O170" s="823"/>
      <c r="P170" s="823"/>
      <c r="Q170" s="823"/>
      <c r="R170" s="823"/>
      <c r="S170" s="823"/>
      <c r="T170" s="834" t="s">
        <v>694</v>
      </c>
      <c r="U170" s="835"/>
      <c r="V170" s="836"/>
      <c r="W170" s="813" t="str">
        <f aca="false">IF(W169="","",VLOOKUP(W169,標準様式１シフト記号表!$C$6:$L$47,10,FALSE()))</f>
        <v/>
      </c>
      <c r="X170" s="814" t="str">
        <f aca="false">IF(X169="","",VLOOKUP(X169,標準様式１シフト記号表!$C$6:$L$47,10,FALSE()))</f>
        <v/>
      </c>
      <c r="Y170" s="814" t="str">
        <f aca="false">IF(Y169="","",VLOOKUP(Y169,標準様式１シフト記号表!$C$6:$L$47,10,FALSE()))</f>
        <v/>
      </c>
      <c r="Z170" s="814" t="str">
        <f aca="false">IF(Z169="","",VLOOKUP(Z169,標準様式１シフト記号表!$C$6:$L$47,10,FALSE()))</f>
        <v/>
      </c>
      <c r="AA170" s="814" t="str">
        <f aca="false">IF(AA169="","",VLOOKUP(AA169,標準様式１シフト記号表!$C$6:$L$47,10,FALSE()))</f>
        <v/>
      </c>
      <c r="AB170" s="814" t="str">
        <f aca="false">IF(AB169="","",VLOOKUP(AB169,標準様式１シフト記号表!$C$6:$L$47,10,FALSE()))</f>
        <v/>
      </c>
      <c r="AC170" s="815" t="str">
        <f aca="false">IF(AC169="","",VLOOKUP(AC169,標準様式１シフト記号表!$C$6:$L$47,10,FALSE()))</f>
        <v/>
      </c>
      <c r="AD170" s="813" t="str">
        <f aca="false">IF(AD169="","",VLOOKUP(AD169,標準様式１シフト記号表!$C$6:$L$47,10,FALSE()))</f>
        <v/>
      </c>
      <c r="AE170" s="814" t="str">
        <f aca="false">IF(AE169="","",VLOOKUP(AE169,標準様式１シフト記号表!$C$6:$L$47,10,FALSE()))</f>
        <v/>
      </c>
      <c r="AF170" s="814" t="str">
        <f aca="false">IF(AF169="","",VLOOKUP(AF169,標準様式１シフト記号表!$C$6:$L$47,10,FALSE()))</f>
        <v/>
      </c>
      <c r="AG170" s="814" t="str">
        <f aca="false">IF(AG169="","",VLOOKUP(AG169,標準様式１シフト記号表!$C$6:$L$47,10,FALSE()))</f>
        <v/>
      </c>
      <c r="AH170" s="814" t="str">
        <f aca="false">IF(AH169="","",VLOOKUP(AH169,標準様式１シフト記号表!$C$6:$L$47,10,FALSE()))</f>
        <v/>
      </c>
      <c r="AI170" s="814" t="str">
        <f aca="false">IF(AI169="","",VLOOKUP(AI169,標準様式１シフト記号表!$C$6:$L$47,10,FALSE()))</f>
        <v/>
      </c>
      <c r="AJ170" s="815" t="str">
        <f aca="false">IF(AJ169="","",VLOOKUP(AJ169,標準様式１シフト記号表!$C$6:$L$47,10,FALSE()))</f>
        <v/>
      </c>
      <c r="AK170" s="813" t="str">
        <f aca="false">IF(AK169="","",VLOOKUP(AK169,標準様式１シフト記号表!$C$6:$L$47,10,FALSE()))</f>
        <v/>
      </c>
      <c r="AL170" s="814" t="str">
        <f aca="false">IF(AL169="","",VLOOKUP(AL169,標準様式１シフト記号表!$C$6:$L$47,10,FALSE()))</f>
        <v/>
      </c>
      <c r="AM170" s="814" t="str">
        <f aca="false">IF(AM169="","",VLOOKUP(AM169,標準様式１シフト記号表!$C$6:$L$47,10,FALSE()))</f>
        <v/>
      </c>
      <c r="AN170" s="814" t="str">
        <f aca="false">IF(AN169="","",VLOOKUP(AN169,標準様式１シフト記号表!$C$6:$L$47,10,FALSE()))</f>
        <v/>
      </c>
      <c r="AO170" s="814" t="str">
        <f aca="false">IF(AO169="","",VLOOKUP(AO169,標準様式１シフト記号表!$C$6:$L$47,10,FALSE()))</f>
        <v/>
      </c>
      <c r="AP170" s="814" t="str">
        <f aca="false">IF(AP169="","",VLOOKUP(AP169,標準様式１シフト記号表!$C$6:$L$47,10,FALSE()))</f>
        <v/>
      </c>
      <c r="AQ170" s="815" t="str">
        <f aca="false">IF(AQ169="","",VLOOKUP(AQ169,標準様式１シフト記号表!$C$6:$L$47,10,FALSE()))</f>
        <v/>
      </c>
      <c r="AR170" s="813" t="str">
        <f aca="false">IF(AR169="","",VLOOKUP(AR169,標準様式１シフト記号表!$C$6:$L$47,10,FALSE()))</f>
        <v/>
      </c>
      <c r="AS170" s="814" t="str">
        <f aca="false">IF(AS169="","",VLOOKUP(AS169,標準様式１シフト記号表!$C$6:$L$47,10,FALSE()))</f>
        <v/>
      </c>
      <c r="AT170" s="814" t="str">
        <f aca="false">IF(AT169="","",VLOOKUP(AT169,標準様式１シフト記号表!$C$6:$L$47,10,FALSE()))</f>
        <v/>
      </c>
      <c r="AU170" s="814" t="str">
        <f aca="false">IF(AU169="","",VLOOKUP(AU169,標準様式１シフト記号表!$C$6:$L$47,10,FALSE()))</f>
        <v/>
      </c>
      <c r="AV170" s="814" t="str">
        <f aca="false">IF(AV169="","",VLOOKUP(AV169,標準様式１シフト記号表!$C$6:$L$47,10,FALSE()))</f>
        <v/>
      </c>
      <c r="AW170" s="814" t="str">
        <f aca="false">IF(AW169="","",VLOOKUP(AW169,標準様式１シフト記号表!$C$6:$L$47,10,FALSE()))</f>
        <v/>
      </c>
      <c r="AX170" s="815" t="str">
        <f aca="false">IF(AX169="","",VLOOKUP(AX169,標準様式１シフト記号表!$C$6:$L$47,10,FALSE()))</f>
        <v/>
      </c>
      <c r="AY170" s="813" t="str">
        <f aca="false">IF(AY169="","",VLOOKUP(AY169,標準様式１シフト記号表!$C$6:$L$47,10,FALSE()))</f>
        <v/>
      </c>
      <c r="AZ170" s="814" t="str">
        <f aca="false">IF(AZ169="","",VLOOKUP(AZ169,標準様式１シフト記号表!$C$6:$L$47,10,FALSE()))</f>
        <v/>
      </c>
      <c r="BA170" s="814" t="str">
        <f aca="false">IF(BA169="","",VLOOKUP(BA169,標準様式１シフト記号表!$C$6:$L$47,10,FALSE()))</f>
        <v/>
      </c>
      <c r="BB170" s="845" t="n">
        <f aca="false">IF($BE$3="４週",SUM(W170:AX170),IF($BE$3="暦月",SUM(W170:BA170),""))</f>
        <v>0</v>
      </c>
      <c r="BC170" s="845"/>
      <c r="BD170" s="846" t="n">
        <f aca="false">IF($BE$3="４週",BB170/4,IF($BE$3="暦月",(BB170/($BE$8/7)),""))</f>
        <v>0</v>
      </c>
      <c r="BE170" s="846"/>
      <c r="BF170" s="842"/>
      <c r="BG170" s="842"/>
      <c r="BH170" s="842"/>
      <c r="BI170" s="842"/>
      <c r="BJ170" s="842"/>
    </row>
    <row r="171" customFormat="false" ht="20.25" hidden="false" customHeight="true" outlineLevel="0" collapsed="false">
      <c r="B171" s="779" t="n">
        <f aca="false">B169+1</f>
        <v>79</v>
      </c>
      <c r="C171" s="839"/>
      <c r="D171" s="839"/>
      <c r="E171" s="808"/>
      <c r="F171" s="809"/>
      <c r="G171" s="808"/>
      <c r="H171" s="809"/>
      <c r="I171" s="840"/>
      <c r="J171" s="840"/>
      <c r="K171" s="841"/>
      <c r="L171" s="841"/>
      <c r="M171" s="841"/>
      <c r="N171" s="841"/>
      <c r="O171" s="823"/>
      <c r="P171" s="823"/>
      <c r="Q171" s="823"/>
      <c r="R171" s="823"/>
      <c r="S171" s="823"/>
      <c r="T171" s="837" t="s">
        <v>693</v>
      </c>
      <c r="V171" s="838"/>
      <c r="W171" s="827"/>
      <c r="X171" s="828"/>
      <c r="Y171" s="828"/>
      <c r="Z171" s="828"/>
      <c r="AA171" s="828"/>
      <c r="AB171" s="828"/>
      <c r="AC171" s="829"/>
      <c r="AD171" s="827"/>
      <c r="AE171" s="828"/>
      <c r="AF171" s="828"/>
      <c r="AG171" s="828"/>
      <c r="AH171" s="828"/>
      <c r="AI171" s="828"/>
      <c r="AJ171" s="829"/>
      <c r="AK171" s="827"/>
      <c r="AL171" s="828"/>
      <c r="AM171" s="828"/>
      <c r="AN171" s="828"/>
      <c r="AO171" s="828"/>
      <c r="AP171" s="828"/>
      <c r="AQ171" s="829"/>
      <c r="AR171" s="827"/>
      <c r="AS171" s="828"/>
      <c r="AT171" s="828"/>
      <c r="AU171" s="828"/>
      <c r="AV171" s="828"/>
      <c r="AW171" s="828"/>
      <c r="AX171" s="829"/>
      <c r="AY171" s="827"/>
      <c r="AZ171" s="828"/>
      <c r="BA171" s="830"/>
      <c r="BB171" s="831"/>
      <c r="BC171" s="831"/>
      <c r="BD171" s="832"/>
      <c r="BE171" s="832"/>
      <c r="BF171" s="842"/>
      <c r="BG171" s="842"/>
      <c r="BH171" s="842"/>
      <c r="BI171" s="842"/>
      <c r="BJ171" s="842"/>
    </row>
    <row r="172" customFormat="false" ht="20.25" hidden="false" customHeight="true" outlineLevel="0" collapsed="false">
      <c r="B172" s="779"/>
      <c r="C172" s="839"/>
      <c r="D172" s="839"/>
      <c r="E172" s="843"/>
      <c r="F172" s="844" t="n">
        <f aca="false">C171</f>
        <v>0</v>
      </c>
      <c r="G172" s="843"/>
      <c r="H172" s="844" t="n">
        <f aca="false">I171</f>
        <v>0</v>
      </c>
      <c r="I172" s="840"/>
      <c r="J172" s="840"/>
      <c r="K172" s="841"/>
      <c r="L172" s="841"/>
      <c r="M172" s="841"/>
      <c r="N172" s="841"/>
      <c r="O172" s="823"/>
      <c r="P172" s="823"/>
      <c r="Q172" s="823"/>
      <c r="R172" s="823"/>
      <c r="S172" s="823"/>
      <c r="T172" s="834" t="s">
        <v>694</v>
      </c>
      <c r="U172" s="835"/>
      <c r="V172" s="836"/>
      <c r="W172" s="813" t="str">
        <f aca="false">IF(W171="","",VLOOKUP(W171,標準様式１シフト記号表!$C$6:$L$47,10,FALSE()))</f>
        <v/>
      </c>
      <c r="X172" s="814" t="str">
        <f aca="false">IF(X171="","",VLOOKUP(X171,標準様式１シフト記号表!$C$6:$L$47,10,FALSE()))</f>
        <v/>
      </c>
      <c r="Y172" s="814" t="str">
        <f aca="false">IF(Y171="","",VLOOKUP(Y171,標準様式１シフト記号表!$C$6:$L$47,10,FALSE()))</f>
        <v/>
      </c>
      <c r="Z172" s="814" t="str">
        <f aca="false">IF(Z171="","",VLOOKUP(Z171,標準様式１シフト記号表!$C$6:$L$47,10,FALSE()))</f>
        <v/>
      </c>
      <c r="AA172" s="814" t="str">
        <f aca="false">IF(AA171="","",VLOOKUP(AA171,標準様式１シフト記号表!$C$6:$L$47,10,FALSE()))</f>
        <v/>
      </c>
      <c r="AB172" s="814" t="str">
        <f aca="false">IF(AB171="","",VLOOKUP(AB171,標準様式１シフト記号表!$C$6:$L$47,10,FALSE()))</f>
        <v/>
      </c>
      <c r="AC172" s="815" t="str">
        <f aca="false">IF(AC171="","",VLOOKUP(AC171,標準様式１シフト記号表!$C$6:$L$47,10,FALSE()))</f>
        <v/>
      </c>
      <c r="AD172" s="813" t="str">
        <f aca="false">IF(AD171="","",VLOOKUP(AD171,標準様式１シフト記号表!$C$6:$L$47,10,FALSE()))</f>
        <v/>
      </c>
      <c r="AE172" s="814" t="str">
        <f aca="false">IF(AE171="","",VLOOKUP(AE171,標準様式１シフト記号表!$C$6:$L$47,10,FALSE()))</f>
        <v/>
      </c>
      <c r="AF172" s="814" t="str">
        <f aca="false">IF(AF171="","",VLOOKUP(AF171,標準様式１シフト記号表!$C$6:$L$47,10,FALSE()))</f>
        <v/>
      </c>
      <c r="AG172" s="814" t="str">
        <f aca="false">IF(AG171="","",VLOOKUP(AG171,標準様式１シフト記号表!$C$6:$L$47,10,FALSE()))</f>
        <v/>
      </c>
      <c r="AH172" s="814" t="str">
        <f aca="false">IF(AH171="","",VLOOKUP(AH171,標準様式１シフト記号表!$C$6:$L$47,10,FALSE()))</f>
        <v/>
      </c>
      <c r="AI172" s="814" t="str">
        <f aca="false">IF(AI171="","",VLOOKUP(AI171,標準様式１シフト記号表!$C$6:$L$47,10,FALSE()))</f>
        <v/>
      </c>
      <c r="AJ172" s="815" t="str">
        <f aca="false">IF(AJ171="","",VLOOKUP(AJ171,標準様式１シフト記号表!$C$6:$L$47,10,FALSE()))</f>
        <v/>
      </c>
      <c r="AK172" s="813" t="str">
        <f aca="false">IF(AK171="","",VLOOKUP(AK171,標準様式１シフト記号表!$C$6:$L$47,10,FALSE()))</f>
        <v/>
      </c>
      <c r="AL172" s="814" t="str">
        <f aca="false">IF(AL171="","",VLOOKUP(AL171,標準様式１シフト記号表!$C$6:$L$47,10,FALSE()))</f>
        <v/>
      </c>
      <c r="AM172" s="814" t="str">
        <f aca="false">IF(AM171="","",VLOOKUP(AM171,標準様式１シフト記号表!$C$6:$L$47,10,FALSE()))</f>
        <v/>
      </c>
      <c r="AN172" s="814" t="str">
        <f aca="false">IF(AN171="","",VLOOKUP(AN171,標準様式１シフト記号表!$C$6:$L$47,10,FALSE()))</f>
        <v/>
      </c>
      <c r="AO172" s="814" t="str">
        <f aca="false">IF(AO171="","",VLOOKUP(AO171,標準様式１シフト記号表!$C$6:$L$47,10,FALSE()))</f>
        <v/>
      </c>
      <c r="AP172" s="814" t="str">
        <f aca="false">IF(AP171="","",VLOOKUP(AP171,標準様式１シフト記号表!$C$6:$L$47,10,FALSE()))</f>
        <v/>
      </c>
      <c r="AQ172" s="815" t="str">
        <f aca="false">IF(AQ171="","",VLOOKUP(AQ171,標準様式１シフト記号表!$C$6:$L$47,10,FALSE()))</f>
        <v/>
      </c>
      <c r="AR172" s="813" t="str">
        <f aca="false">IF(AR171="","",VLOOKUP(AR171,標準様式１シフト記号表!$C$6:$L$47,10,FALSE()))</f>
        <v/>
      </c>
      <c r="AS172" s="814" t="str">
        <f aca="false">IF(AS171="","",VLOOKUP(AS171,標準様式１シフト記号表!$C$6:$L$47,10,FALSE()))</f>
        <v/>
      </c>
      <c r="AT172" s="814" t="str">
        <f aca="false">IF(AT171="","",VLOOKUP(AT171,標準様式１シフト記号表!$C$6:$L$47,10,FALSE()))</f>
        <v/>
      </c>
      <c r="AU172" s="814" t="str">
        <f aca="false">IF(AU171="","",VLOOKUP(AU171,標準様式１シフト記号表!$C$6:$L$47,10,FALSE()))</f>
        <v/>
      </c>
      <c r="AV172" s="814" t="str">
        <f aca="false">IF(AV171="","",VLOOKUP(AV171,標準様式１シフト記号表!$C$6:$L$47,10,FALSE()))</f>
        <v/>
      </c>
      <c r="AW172" s="814" t="str">
        <f aca="false">IF(AW171="","",VLOOKUP(AW171,標準様式１シフト記号表!$C$6:$L$47,10,FALSE()))</f>
        <v/>
      </c>
      <c r="AX172" s="815" t="str">
        <f aca="false">IF(AX171="","",VLOOKUP(AX171,標準様式１シフト記号表!$C$6:$L$47,10,FALSE()))</f>
        <v/>
      </c>
      <c r="AY172" s="813" t="str">
        <f aca="false">IF(AY171="","",VLOOKUP(AY171,標準様式１シフト記号表!$C$6:$L$47,10,FALSE()))</f>
        <v/>
      </c>
      <c r="AZ172" s="814" t="str">
        <f aca="false">IF(AZ171="","",VLOOKUP(AZ171,標準様式１シフト記号表!$C$6:$L$47,10,FALSE()))</f>
        <v/>
      </c>
      <c r="BA172" s="814" t="str">
        <f aca="false">IF(BA171="","",VLOOKUP(BA171,標準様式１シフト記号表!$C$6:$L$47,10,FALSE()))</f>
        <v/>
      </c>
      <c r="BB172" s="845" t="n">
        <f aca="false">IF($BE$3="４週",SUM(W172:AX172),IF($BE$3="暦月",SUM(W172:BA172),""))</f>
        <v>0</v>
      </c>
      <c r="BC172" s="845"/>
      <c r="BD172" s="846" t="n">
        <f aca="false">IF($BE$3="４週",BB172/4,IF($BE$3="暦月",(BB172/($BE$8/7)),""))</f>
        <v>0</v>
      </c>
      <c r="BE172" s="846"/>
      <c r="BF172" s="842"/>
      <c r="BG172" s="842"/>
      <c r="BH172" s="842"/>
      <c r="BI172" s="842"/>
      <c r="BJ172" s="842"/>
    </row>
    <row r="173" customFormat="false" ht="20.25" hidden="false" customHeight="true" outlineLevel="0" collapsed="false">
      <c r="B173" s="779" t="n">
        <f aca="false">B171+1</f>
        <v>80</v>
      </c>
      <c r="C173" s="839"/>
      <c r="D173" s="839"/>
      <c r="E173" s="808"/>
      <c r="F173" s="809"/>
      <c r="G173" s="808"/>
      <c r="H173" s="809"/>
      <c r="I173" s="840"/>
      <c r="J173" s="840"/>
      <c r="K173" s="841"/>
      <c r="L173" s="841"/>
      <c r="M173" s="841"/>
      <c r="N173" s="841"/>
      <c r="O173" s="823"/>
      <c r="P173" s="823"/>
      <c r="Q173" s="823"/>
      <c r="R173" s="823"/>
      <c r="S173" s="823"/>
      <c r="T173" s="837" t="s">
        <v>693</v>
      </c>
      <c r="V173" s="838"/>
      <c r="W173" s="827"/>
      <c r="X173" s="828"/>
      <c r="Y173" s="828"/>
      <c r="Z173" s="828"/>
      <c r="AA173" s="828"/>
      <c r="AB173" s="828"/>
      <c r="AC173" s="829"/>
      <c r="AD173" s="827"/>
      <c r="AE173" s="828"/>
      <c r="AF173" s="828"/>
      <c r="AG173" s="828"/>
      <c r="AH173" s="828"/>
      <c r="AI173" s="828"/>
      <c r="AJ173" s="829"/>
      <c r="AK173" s="827"/>
      <c r="AL173" s="828"/>
      <c r="AM173" s="828"/>
      <c r="AN173" s="828"/>
      <c r="AO173" s="828"/>
      <c r="AP173" s="828"/>
      <c r="AQ173" s="829"/>
      <c r="AR173" s="827"/>
      <c r="AS173" s="828"/>
      <c r="AT173" s="828"/>
      <c r="AU173" s="828"/>
      <c r="AV173" s="828"/>
      <c r="AW173" s="828"/>
      <c r="AX173" s="829"/>
      <c r="AY173" s="827"/>
      <c r="AZ173" s="828"/>
      <c r="BA173" s="830"/>
      <c r="BB173" s="831"/>
      <c r="BC173" s="831"/>
      <c r="BD173" s="832"/>
      <c r="BE173" s="832"/>
      <c r="BF173" s="842"/>
      <c r="BG173" s="842"/>
      <c r="BH173" s="842"/>
      <c r="BI173" s="842"/>
      <c r="BJ173" s="842"/>
    </row>
    <row r="174" customFormat="false" ht="20.25" hidden="false" customHeight="true" outlineLevel="0" collapsed="false">
      <c r="B174" s="779"/>
      <c r="C174" s="839"/>
      <c r="D174" s="839"/>
      <c r="E174" s="843"/>
      <c r="F174" s="844" t="n">
        <f aca="false">C173</f>
        <v>0</v>
      </c>
      <c r="G174" s="843"/>
      <c r="H174" s="844" t="n">
        <f aca="false">I173</f>
        <v>0</v>
      </c>
      <c r="I174" s="840"/>
      <c r="J174" s="840"/>
      <c r="K174" s="841"/>
      <c r="L174" s="841"/>
      <c r="M174" s="841"/>
      <c r="N174" s="841"/>
      <c r="O174" s="823"/>
      <c r="P174" s="823"/>
      <c r="Q174" s="823"/>
      <c r="R174" s="823"/>
      <c r="S174" s="823"/>
      <c r="T174" s="834" t="s">
        <v>694</v>
      </c>
      <c r="U174" s="835"/>
      <c r="V174" s="836"/>
      <c r="W174" s="813" t="str">
        <f aca="false">IF(W173="","",VLOOKUP(W173,標準様式１シフト記号表!$C$6:$L$47,10,FALSE()))</f>
        <v/>
      </c>
      <c r="X174" s="814" t="str">
        <f aca="false">IF(X173="","",VLOOKUP(X173,標準様式１シフト記号表!$C$6:$L$47,10,FALSE()))</f>
        <v/>
      </c>
      <c r="Y174" s="814" t="str">
        <f aca="false">IF(Y173="","",VLOOKUP(Y173,標準様式１シフト記号表!$C$6:$L$47,10,FALSE()))</f>
        <v/>
      </c>
      <c r="Z174" s="814" t="str">
        <f aca="false">IF(Z173="","",VLOOKUP(Z173,標準様式１シフト記号表!$C$6:$L$47,10,FALSE()))</f>
        <v/>
      </c>
      <c r="AA174" s="814" t="str">
        <f aca="false">IF(AA173="","",VLOOKUP(AA173,標準様式１シフト記号表!$C$6:$L$47,10,FALSE()))</f>
        <v/>
      </c>
      <c r="AB174" s="814" t="str">
        <f aca="false">IF(AB173="","",VLOOKUP(AB173,標準様式１シフト記号表!$C$6:$L$47,10,FALSE()))</f>
        <v/>
      </c>
      <c r="AC174" s="815" t="str">
        <f aca="false">IF(AC173="","",VLOOKUP(AC173,標準様式１シフト記号表!$C$6:$L$47,10,FALSE()))</f>
        <v/>
      </c>
      <c r="AD174" s="813" t="str">
        <f aca="false">IF(AD173="","",VLOOKUP(AD173,標準様式１シフト記号表!$C$6:$L$47,10,FALSE()))</f>
        <v/>
      </c>
      <c r="AE174" s="814" t="str">
        <f aca="false">IF(AE173="","",VLOOKUP(AE173,標準様式１シフト記号表!$C$6:$L$47,10,FALSE()))</f>
        <v/>
      </c>
      <c r="AF174" s="814" t="str">
        <f aca="false">IF(AF173="","",VLOOKUP(AF173,標準様式１シフト記号表!$C$6:$L$47,10,FALSE()))</f>
        <v/>
      </c>
      <c r="AG174" s="814" t="str">
        <f aca="false">IF(AG173="","",VLOOKUP(AG173,標準様式１シフト記号表!$C$6:$L$47,10,FALSE()))</f>
        <v/>
      </c>
      <c r="AH174" s="814" t="str">
        <f aca="false">IF(AH173="","",VLOOKUP(AH173,標準様式１シフト記号表!$C$6:$L$47,10,FALSE()))</f>
        <v/>
      </c>
      <c r="AI174" s="814" t="str">
        <f aca="false">IF(AI173="","",VLOOKUP(AI173,標準様式１シフト記号表!$C$6:$L$47,10,FALSE()))</f>
        <v/>
      </c>
      <c r="AJ174" s="815" t="str">
        <f aca="false">IF(AJ173="","",VLOOKUP(AJ173,標準様式１シフト記号表!$C$6:$L$47,10,FALSE()))</f>
        <v/>
      </c>
      <c r="AK174" s="813" t="str">
        <f aca="false">IF(AK173="","",VLOOKUP(AK173,標準様式１シフト記号表!$C$6:$L$47,10,FALSE()))</f>
        <v/>
      </c>
      <c r="AL174" s="814" t="str">
        <f aca="false">IF(AL173="","",VLOOKUP(AL173,標準様式１シフト記号表!$C$6:$L$47,10,FALSE()))</f>
        <v/>
      </c>
      <c r="AM174" s="814" t="str">
        <f aca="false">IF(AM173="","",VLOOKUP(AM173,標準様式１シフト記号表!$C$6:$L$47,10,FALSE()))</f>
        <v/>
      </c>
      <c r="AN174" s="814" t="str">
        <f aca="false">IF(AN173="","",VLOOKUP(AN173,標準様式１シフト記号表!$C$6:$L$47,10,FALSE()))</f>
        <v/>
      </c>
      <c r="AO174" s="814" t="str">
        <f aca="false">IF(AO173="","",VLOOKUP(AO173,標準様式１シフト記号表!$C$6:$L$47,10,FALSE()))</f>
        <v/>
      </c>
      <c r="AP174" s="814" t="str">
        <f aca="false">IF(AP173="","",VLOOKUP(AP173,標準様式１シフト記号表!$C$6:$L$47,10,FALSE()))</f>
        <v/>
      </c>
      <c r="AQ174" s="815" t="str">
        <f aca="false">IF(AQ173="","",VLOOKUP(AQ173,標準様式１シフト記号表!$C$6:$L$47,10,FALSE()))</f>
        <v/>
      </c>
      <c r="AR174" s="813" t="str">
        <f aca="false">IF(AR173="","",VLOOKUP(AR173,標準様式１シフト記号表!$C$6:$L$47,10,FALSE()))</f>
        <v/>
      </c>
      <c r="AS174" s="814" t="str">
        <f aca="false">IF(AS173="","",VLOOKUP(AS173,標準様式１シフト記号表!$C$6:$L$47,10,FALSE()))</f>
        <v/>
      </c>
      <c r="AT174" s="814" t="str">
        <f aca="false">IF(AT173="","",VLOOKUP(AT173,標準様式１シフト記号表!$C$6:$L$47,10,FALSE()))</f>
        <v/>
      </c>
      <c r="AU174" s="814" t="str">
        <f aca="false">IF(AU173="","",VLOOKUP(AU173,標準様式１シフト記号表!$C$6:$L$47,10,FALSE()))</f>
        <v/>
      </c>
      <c r="AV174" s="814" t="str">
        <f aca="false">IF(AV173="","",VLOOKUP(AV173,標準様式１シフト記号表!$C$6:$L$47,10,FALSE()))</f>
        <v/>
      </c>
      <c r="AW174" s="814" t="str">
        <f aca="false">IF(AW173="","",VLOOKUP(AW173,標準様式１シフト記号表!$C$6:$L$47,10,FALSE()))</f>
        <v/>
      </c>
      <c r="AX174" s="815" t="str">
        <f aca="false">IF(AX173="","",VLOOKUP(AX173,標準様式１シフト記号表!$C$6:$L$47,10,FALSE()))</f>
        <v/>
      </c>
      <c r="AY174" s="813" t="str">
        <f aca="false">IF(AY173="","",VLOOKUP(AY173,標準様式１シフト記号表!$C$6:$L$47,10,FALSE()))</f>
        <v/>
      </c>
      <c r="AZ174" s="814" t="str">
        <f aca="false">IF(AZ173="","",VLOOKUP(AZ173,標準様式１シフト記号表!$C$6:$L$47,10,FALSE()))</f>
        <v/>
      </c>
      <c r="BA174" s="814" t="str">
        <f aca="false">IF(BA173="","",VLOOKUP(BA173,標準様式１シフト記号表!$C$6:$L$47,10,FALSE()))</f>
        <v/>
      </c>
      <c r="BB174" s="845" t="n">
        <f aca="false">IF($BE$3="４週",SUM(W174:AX174),IF($BE$3="暦月",SUM(W174:BA174),""))</f>
        <v>0</v>
      </c>
      <c r="BC174" s="845"/>
      <c r="BD174" s="846" t="n">
        <f aca="false">IF($BE$3="４週",BB174/4,IF($BE$3="暦月",(BB174/($BE$8/7)),""))</f>
        <v>0</v>
      </c>
      <c r="BE174" s="846"/>
      <c r="BF174" s="842"/>
      <c r="BG174" s="842"/>
      <c r="BH174" s="842"/>
      <c r="BI174" s="842"/>
      <c r="BJ174" s="842"/>
    </row>
    <row r="175" customFormat="false" ht="20.25" hidden="false" customHeight="true" outlineLevel="0" collapsed="false">
      <c r="B175" s="779" t="n">
        <f aca="false">B173+1</f>
        <v>81</v>
      </c>
      <c r="C175" s="839"/>
      <c r="D175" s="839"/>
      <c r="E175" s="808"/>
      <c r="F175" s="809"/>
      <c r="G175" s="808"/>
      <c r="H175" s="809"/>
      <c r="I175" s="840"/>
      <c r="J175" s="840"/>
      <c r="K175" s="841"/>
      <c r="L175" s="841"/>
      <c r="M175" s="841"/>
      <c r="N175" s="841"/>
      <c r="O175" s="823"/>
      <c r="P175" s="823"/>
      <c r="Q175" s="823"/>
      <c r="R175" s="823"/>
      <c r="S175" s="823"/>
      <c r="T175" s="837" t="s">
        <v>693</v>
      </c>
      <c r="V175" s="838"/>
      <c r="W175" s="827"/>
      <c r="X175" s="828"/>
      <c r="Y175" s="828"/>
      <c r="Z175" s="828"/>
      <c r="AA175" s="828"/>
      <c r="AB175" s="828"/>
      <c r="AC175" s="829"/>
      <c r="AD175" s="827"/>
      <c r="AE175" s="828"/>
      <c r="AF175" s="828"/>
      <c r="AG175" s="828"/>
      <c r="AH175" s="828"/>
      <c r="AI175" s="828"/>
      <c r="AJ175" s="829"/>
      <c r="AK175" s="827"/>
      <c r="AL175" s="828"/>
      <c r="AM175" s="828"/>
      <c r="AN175" s="828"/>
      <c r="AO175" s="828"/>
      <c r="AP175" s="828"/>
      <c r="AQ175" s="829"/>
      <c r="AR175" s="827"/>
      <c r="AS175" s="828"/>
      <c r="AT175" s="828"/>
      <c r="AU175" s="828"/>
      <c r="AV175" s="828"/>
      <c r="AW175" s="828"/>
      <c r="AX175" s="829"/>
      <c r="AY175" s="827"/>
      <c r="AZ175" s="828"/>
      <c r="BA175" s="830"/>
      <c r="BB175" s="831"/>
      <c r="BC175" s="831"/>
      <c r="BD175" s="832"/>
      <c r="BE175" s="832"/>
      <c r="BF175" s="842"/>
      <c r="BG175" s="842"/>
      <c r="BH175" s="842"/>
      <c r="BI175" s="842"/>
      <c r="BJ175" s="842"/>
    </row>
    <row r="176" customFormat="false" ht="20.25" hidden="false" customHeight="true" outlineLevel="0" collapsed="false">
      <c r="B176" s="779"/>
      <c r="C176" s="839"/>
      <c r="D176" s="839"/>
      <c r="E176" s="843"/>
      <c r="F176" s="844" t="n">
        <f aca="false">C175</f>
        <v>0</v>
      </c>
      <c r="G176" s="843"/>
      <c r="H176" s="844" t="n">
        <f aca="false">I175</f>
        <v>0</v>
      </c>
      <c r="I176" s="840"/>
      <c r="J176" s="840"/>
      <c r="K176" s="841"/>
      <c r="L176" s="841"/>
      <c r="M176" s="841"/>
      <c r="N176" s="841"/>
      <c r="O176" s="823"/>
      <c r="P176" s="823"/>
      <c r="Q176" s="823"/>
      <c r="R176" s="823"/>
      <c r="S176" s="823"/>
      <c r="T176" s="834" t="s">
        <v>694</v>
      </c>
      <c r="U176" s="835"/>
      <c r="V176" s="836"/>
      <c r="W176" s="813" t="str">
        <f aca="false">IF(W175="","",VLOOKUP(W175,標準様式１シフト記号表!$C$6:$L$47,10,FALSE()))</f>
        <v/>
      </c>
      <c r="X176" s="814" t="str">
        <f aca="false">IF(X175="","",VLOOKUP(X175,標準様式１シフト記号表!$C$6:$L$47,10,FALSE()))</f>
        <v/>
      </c>
      <c r="Y176" s="814" t="str">
        <f aca="false">IF(Y175="","",VLOOKUP(Y175,標準様式１シフト記号表!$C$6:$L$47,10,FALSE()))</f>
        <v/>
      </c>
      <c r="Z176" s="814" t="str">
        <f aca="false">IF(Z175="","",VLOOKUP(Z175,標準様式１シフト記号表!$C$6:$L$47,10,FALSE()))</f>
        <v/>
      </c>
      <c r="AA176" s="814" t="str">
        <f aca="false">IF(AA175="","",VLOOKUP(AA175,標準様式１シフト記号表!$C$6:$L$47,10,FALSE()))</f>
        <v/>
      </c>
      <c r="AB176" s="814" t="str">
        <f aca="false">IF(AB175="","",VLOOKUP(AB175,標準様式１シフト記号表!$C$6:$L$47,10,FALSE()))</f>
        <v/>
      </c>
      <c r="AC176" s="815" t="str">
        <f aca="false">IF(AC175="","",VLOOKUP(AC175,標準様式１シフト記号表!$C$6:$L$47,10,FALSE()))</f>
        <v/>
      </c>
      <c r="AD176" s="813" t="str">
        <f aca="false">IF(AD175="","",VLOOKUP(AD175,標準様式１シフト記号表!$C$6:$L$47,10,FALSE()))</f>
        <v/>
      </c>
      <c r="AE176" s="814" t="str">
        <f aca="false">IF(AE175="","",VLOOKUP(AE175,標準様式１シフト記号表!$C$6:$L$47,10,FALSE()))</f>
        <v/>
      </c>
      <c r="AF176" s="814" t="str">
        <f aca="false">IF(AF175="","",VLOOKUP(AF175,標準様式１シフト記号表!$C$6:$L$47,10,FALSE()))</f>
        <v/>
      </c>
      <c r="AG176" s="814" t="str">
        <f aca="false">IF(AG175="","",VLOOKUP(AG175,標準様式１シフト記号表!$C$6:$L$47,10,FALSE()))</f>
        <v/>
      </c>
      <c r="AH176" s="814" t="str">
        <f aca="false">IF(AH175="","",VLOOKUP(AH175,標準様式１シフト記号表!$C$6:$L$47,10,FALSE()))</f>
        <v/>
      </c>
      <c r="AI176" s="814" t="str">
        <f aca="false">IF(AI175="","",VLOOKUP(AI175,標準様式１シフト記号表!$C$6:$L$47,10,FALSE()))</f>
        <v/>
      </c>
      <c r="AJ176" s="815" t="str">
        <f aca="false">IF(AJ175="","",VLOOKUP(AJ175,標準様式１シフト記号表!$C$6:$L$47,10,FALSE()))</f>
        <v/>
      </c>
      <c r="AK176" s="813" t="str">
        <f aca="false">IF(AK175="","",VLOOKUP(AK175,標準様式１シフト記号表!$C$6:$L$47,10,FALSE()))</f>
        <v/>
      </c>
      <c r="AL176" s="814" t="str">
        <f aca="false">IF(AL175="","",VLOOKUP(AL175,標準様式１シフト記号表!$C$6:$L$47,10,FALSE()))</f>
        <v/>
      </c>
      <c r="AM176" s="814" t="str">
        <f aca="false">IF(AM175="","",VLOOKUP(AM175,標準様式１シフト記号表!$C$6:$L$47,10,FALSE()))</f>
        <v/>
      </c>
      <c r="AN176" s="814" t="str">
        <f aca="false">IF(AN175="","",VLOOKUP(AN175,標準様式１シフト記号表!$C$6:$L$47,10,FALSE()))</f>
        <v/>
      </c>
      <c r="AO176" s="814" t="str">
        <f aca="false">IF(AO175="","",VLOOKUP(AO175,標準様式１シフト記号表!$C$6:$L$47,10,FALSE()))</f>
        <v/>
      </c>
      <c r="AP176" s="814" t="str">
        <f aca="false">IF(AP175="","",VLOOKUP(AP175,標準様式１シフト記号表!$C$6:$L$47,10,FALSE()))</f>
        <v/>
      </c>
      <c r="AQ176" s="815" t="str">
        <f aca="false">IF(AQ175="","",VLOOKUP(AQ175,標準様式１シフト記号表!$C$6:$L$47,10,FALSE()))</f>
        <v/>
      </c>
      <c r="AR176" s="813" t="str">
        <f aca="false">IF(AR175="","",VLOOKUP(AR175,標準様式１シフト記号表!$C$6:$L$47,10,FALSE()))</f>
        <v/>
      </c>
      <c r="AS176" s="814" t="str">
        <f aca="false">IF(AS175="","",VLOOKUP(AS175,標準様式１シフト記号表!$C$6:$L$47,10,FALSE()))</f>
        <v/>
      </c>
      <c r="AT176" s="814" t="str">
        <f aca="false">IF(AT175="","",VLOOKUP(AT175,標準様式１シフト記号表!$C$6:$L$47,10,FALSE()))</f>
        <v/>
      </c>
      <c r="AU176" s="814" t="str">
        <f aca="false">IF(AU175="","",VLOOKUP(AU175,標準様式１シフト記号表!$C$6:$L$47,10,FALSE()))</f>
        <v/>
      </c>
      <c r="AV176" s="814" t="str">
        <f aca="false">IF(AV175="","",VLOOKUP(AV175,標準様式１シフト記号表!$C$6:$L$47,10,FALSE()))</f>
        <v/>
      </c>
      <c r="AW176" s="814" t="str">
        <f aca="false">IF(AW175="","",VLOOKUP(AW175,標準様式１シフト記号表!$C$6:$L$47,10,FALSE()))</f>
        <v/>
      </c>
      <c r="AX176" s="815" t="str">
        <f aca="false">IF(AX175="","",VLOOKUP(AX175,標準様式１シフト記号表!$C$6:$L$47,10,FALSE()))</f>
        <v/>
      </c>
      <c r="AY176" s="813" t="str">
        <f aca="false">IF(AY175="","",VLOOKUP(AY175,標準様式１シフト記号表!$C$6:$L$47,10,FALSE()))</f>
        <v/>
      </c>
      <c r="AZ176" s="814" t="str">
        <f aca="false">IF(AZ175="","",VLOOKUP(AZ175,標準様式１シフト記号表!$C$6:$L$47,10,FALSE()))</f>
        <v/>
      </c>
      <c r="BA176" s="814" t="str">
        <f aca="false">IF(BA175="","",VLOOKUP(BA175,標準様式１シフト記号表!$C$6:$L$47,10,FALSE()))</f>
        <v/>
      </c>
      <c r="BB176" s="845" t="n">
        <f aca="false">IF($BE$3="４週",SUM(W176:AX176),IF($BE$3="暦月",SUM(W176:BA176),""))</f>
        <v>0</v>
      </c>
      <c r="BC176" s="845"/>
      <c r="BD176" s="846" t="n">
        <f aca="false">IF($BE$3="４週",BB176/4,IF($BE$3="暦月",(BB176/($BE$8/7)),""))</f>
        <v>0</v>
      </c>
      <c r="BE176" s="846"/>
      <c r="BF176" s="842"/>
      <c r="BG176" s="842"/>
      <c r="BH176" s="842"/>
      <c r="BI176" s="842"/>
      <c r="BJ176" s="842"/>
    </row>
    <row r="177" customFormat="false" ht="20.25" hidden="false" customHeight="true" outlineLevel="0" collapsed="false">
      <c r="B177" s="779" t="n">
        <f aca="false">B175+1</f>
        <v>82</v>
      </c>
      <c r="C177" s="839"/>
      <c r="D177" s="839"/>
      <c r="E177" s="808"/>
      <c r="F177" s="809"/>
      <c r="G177" s="808"/>
      <c r="H177" s="809"/>
      <c r="I177" s="840"/>
      <c r="J177" s="840"/>
      <c r="K177" s="841"/>
      <c r="L177" s="841"/>
      <c r="M177" s="841"/>
      <c r="N177" s="841"/>
      <c r="O177" s="823"/>
      <c r="P177" s="823"/>
      <c r="Q177" s="823"/>
      <c r="R177" s="823"/>
      <c r="S177" s="823"/>
      <c r="T177" s="837" t="s">
        <v>693</v>
      </c>
      <c r="V177" s="838"/>
      <c r="W177" s="827"/>
      <c r="X177" s="828"/>
      <c r="Y177" s="828"/>
      <c r="Z177" s="828"/>
      <c r="AA177" s="828"/>
      <c r="AB177" s="828"/>
      <c r="AC177" s="829"/>
      <c r="AD177" s="827"/>
      <c r="AE177" s="828"/>
      <c r="AF177" s="828"/>
      <c r="AG177" s="828"/>
      <c r="AH177" s="828"/>
      <c r="AI177" s="828"/>
      <c r="AJ177" s="829"/>
      <c r="AK177" s="827"/>
      <c r="AL177" s="828"/>
      <c r="AM177" s="828"/>
      <c r="AN177" s="828"/>
      <c r="AO177" s="828"/>
      <c r="AP177" s="828"/>
      <c r="AQ177" s="829"/>
      <c r="AR177" s="827"/>
      <c r="AS177" s="828"/>
      <c r="AT177" s="828"/>
      <c r="AU177" s="828"/>
      <c r="AV177" s="828"/>
      <c r="AW177" s="828"/>
      <c r="AX177" s="829"/>
      <c r="AY177" s="827"/>
      <c r="AZ177" s="828"/>
      <c r="BA177" s="830"/>
      <c r="BB177" s="831"/>
      <c r="BC177" s="831"/>
      <c r="BD177" s="832"/>
      <c r="BE177" s="832"/>
      <c r="BF177" s="842"/>
      <c r="BG177" s="842"/>
      <c r="BH177" s="842"/>
      <c r="BI177" s="842"/>
      <c r="BJ177" s="842"/>
    </row>
    <row r="178" customFormat="false" ht="20.25" hidden="false" customHeight="true" outlineLevel="0" collapsed="false">
      <c r="B178" s="779"/>
      <c r="C178" s="839"/>
      <c r="D178" s="839"/>
      <c r="E178" s="843"/>
      <c r="F178" s="844" t="n">
        <f aca="false">C177</f>
        <v>0</v>
      </c>
      <c r="G178" s="843"/>
      <c r="H178" s="844" t="n">
        <f aca="false">I177</f>
        <v>0</v>
      </c>
      <c r="I178" s="840"/>
      <c r="J178" s="840"/>
      <c r="K178" s="841"/>
      <c r="L178" s="841"/>
      <c r="M178" s="841"/>
      <c r="N178" s="841"/>
      <c r="O178" s="823"/>
      <c r="P178" s="823"/>
      <c r="Q178" s="823"/>
      <c r="R178" s="823"/>
      <c r="S178" s="823"/>
      <c r="T178" s="834" t="s">
        <v>694</v>
      </c>
      <c r="U178" s="835"/>
      <c r="V178" s="836"/>
      <c r="W178" s="813" t="str">
        <f aca="false">IF(W177="","",VLOOKUP(W177,標準様式１シフト記号表!$C$6:$L$47,10,FALSE()))</f>
        <v/>
      </c>
      <c r="X178" s="814" t="str">
        <f aca="false">IF(X177="","",VLOOKUP(X177,標準様式１シフト記号表!$C$6:$L$47,10,FALSE()))</f>
        <v/>
      </c>
      <c r="Y178" s="814" t="str">
        <f aca="false">IF(Y177="","",VLOOKUP(Y177,標準様式１シフト記号表!$C$6:$L$47,10,FALSE()))</f>
        <v/>
      </c>
      <c r="Z178" s="814" t="str">
        <f aca="false">IF(Z177="","",VLOOKUP(Z177,標準様式１シフト記号表!$C$6:$L$47,10,FALSE()))</f>
        <v/>
      </c>
      <c r="AA178" s="814" t="str">
        <f aca="false">IF(AA177="","",VLOOKUP(AA177,標準様式１シフト記号表!$C$6:$L$47,10,FALSE()))</f>
        <v/>
      </c>
      <c r="AB178" s="814" t="str">
        <f aca="false">IF(AB177="","",VLOOKUP(AB177,標準様式１シフト記号表!$C$6:$L$47,10,FALSE()))</f>
        <v/>
      </c>
      <c r="AC178" s="815" t="str">
        <f aca="false">IF(AC177="","",VLOOKUP(AC177,標準様式１シフト記号表!$C$6:$L$47,10,FALSE()))</f>
        <v/>
      </c>
      <c r="AD178" s="813" t="str">
        <f aca="false">IF(AD177="","",VLOOKUP(AD177,標準様式１シフト記号表!$C$6:$L$47,10,FALSE()))</f>
        <v/>
      </c>
      <c r="AE178" s="814" t="str">
        <f aca="false">IF(AE177="","",VLOOKUP(AE177,標準様式１シフト記号表!$C$6:$L$47,10,FALSE()))</f>
        <v/>
      </c>
      <c r="AF178" s="814" t="str">
        <f aca="false">IF(AF177="","",VLOOKUP(AF177,標準様式１シフト記号表!$C$6:$L$47,10,FALSE()))</f>
        <v/>
      </c>
      <c r="AG178" s="814" t="str">
        <f aca="false">IF(AG177="","",VLOOKUP(AG177,標準様式１シフト記号表!$C$6:$L$47,10,FALSE()))</f>
        <v/>
      </c>
      <c r="AH178" s="814" t="str">
        <f aca="false">IF(AH177="","",VLOOKUP(AH177,標準様式１シフト記号表!$C$6:$L$47,10,FALSE()))</f>
        <v/>
      </c>
      <c r="AI178" s="814" t="str">
        <f aca="false">IF(AI177="","",VLOOKUP(AI177,標準様式１シフト記号表!$C$6:$L$47,10,FALSE()))</f>
        <v/>
      </c>
      <c r="AJ178" s="815" t="str">
        <f aca="false">IF(AJ177="","",VLOOKUP(AJ177,標準様式１シフト記号表!$C$6:$L$47,10,FALSE()))</f>
        <v/>
      </c>
      <c r="AK178" s="813" t="str">
        <f aca="false">IF(AK177="","",VLOOKUP(AK177,標準様式１シフト記号表!$C$6:$L$47,10,FALSE()))</f>
        <v/>
      </c>
      <c r="AL178" s="814" t="str">
        <f aca="false">IF(AL177="","",VLOOKUP(AL177,標準様式１シフト記号表!$C$6:$L$47,10,FALSE()))</f>
        <v/>
      </c>
      <c r="AM178" s="814" t="str">
        <f aca="false">IF(AM177="","",VLOOKUP(AM177,標準様式１シフト記号表!$C$6:$L$47,10,FALSE()))</f>
        <v/>
      </c>
      <c r="AN178" s="814" t="str">
        <f aca="false">IF(AN177="","",VLOOKUP(AN177,標準様式１シフト記号表!$C$6:$L$47,10,FALSE()))</f>
        <v/>
      </c>
      <c r="AO178" s="814" t="str">
        <f aca="false">IF(AO177="","",VLOOKUP(AO177,標準様式１シフト記号表!$C$6:$L$47,10,FALSE()))</f>
        <v/>
      </c>
      <c r="AP178" s="814" t="str">
        <f aca="false">IF(AP177="","",VLOOKUP(AP177,標準様式１シフト記号表!$C$6:$L$47,10,FALSE()))</f>
        <v/>
      </c>
      <c r="AQ178" s="815" t="str">
        <f aca="false">IF(AQ177="","",VLOOKUP(AQ177,標準様式１シフト記号表!$C$6:$L$47,10,FALSE()))</f>
        <v/>
      </c>
      <c r="AR178" s="813" t="str">
        <f aca="false">IF(AR177="","",VLOOKUP(AR177,標準様式１シフト記号表!$C$6:$L$47,10,FALSE()))</f>
        <v/>
      </c>
      <c r="AS178" s="814" t="str">
        <f aca="false">IF(AS177="","",VLOOKUP(AS177,標準様式１シフト記号表!$C$6:$L$47,10,FALSE()))</f>
        <v/>
      </c>
      <c r="AT178" s="814" t="str">
        <f aca="false">IF(AT177="","",VLOOKUP(AT177,標準様式１シフト記号表!$C$6:$L$47,10,FALSE()))</f>
        <v/>
      </c>
      <c r="AU178" s="814" t="str">
        <f aca="false">IF(AU177="","",VLOOKUP(AU177,標準様式１シフト記号表!$C$6:$L$47,10,FALSE()))</f>
        <v/>
      </c>
      <c r="AV178" s="814" t="str">
        <f aca="false">IF(AV177="","",VLOOKUP(AV177,標準様式１シフト記号表!$C$6:$L$47,10,FALSE()))</f>
        <v/>
      </c>
      <c r="AW178" s="814" t="str">
        <f aca="false">IF(AW177="","",VLOOKUP(AW177,標準様式１シフト記号表!$C$6:$L$47,10,FALSE()))</f>
        <v/>
      </c>
      <c r="AX178" s="815" t="str">
        <f aca="false">IF(AX177="","",VLOOKUP(AX177,標準様式１シフト記号表!$C$6:$L$47,10,FALSE()))</f>
        <v/>
      </c>
      <c r="AY178" s="813" t="str">
        <f aca="false">IF(AY177="","",VLOOKUP(AY177,標準様式１シフト記号表!$C$6:$L$47,10,FALSE()))</f>
        <v/>
      </c>
      <c r="AZ178" s="814" t="str">
        <f aca="false">IF(AZ177="","",VLOOKUP(AZ177,標準様式１シフト記号表!$C$6:$L$47,10,FALSE()))</f>
        <v/>
      </c>
      <c r="BA178" s="814" t="str">
        <f aca="false">IF(BA177="","",VLOOKUP(BA177,標準様式１シフト記号表!$C$6:$L$47,10,FALSE()))</f>
        <v/>
      </c>
      <c r="BB178" s="845" t="n">
        <f aca="false">IF($BE$3="４週",SUM(W178:AX178),IF($BE$3="暦月",SUM(W178:BA178),""))</f>
        <v>0</v>
      </c>
      <c r="BC178" s="845"/>
      <c r="BD178" s="846" t="n">
        <f aca="false">IF($BE$3="４週",BB178/4,IF($BE$3="暦月",(BB178/($BE$8/7)),""))</f>
        <v>0</v>
      </c>
      <c r="BE178" s="846"/>
      <c r="BF178" s="842"/>
      <c r="BG178" s="842"/>
      <c r="BH178" s="842"/>
      <c r="BI178" s="842"/>
      <c r="BJ178" s="842"/>
    </row>
    <row r="179" customFormat="false" ht="20.25" hidden="false" customHeight="true" outlineLevel="0" collapsed="false">
      <c r="B179" s="779" t="n">
        <f aca="false">B177+1</f>
        <v>83</v>
      </c>
      <c r="C179" s="839"/>
      <c r="D179" s="839"/>
      <c r="E179" s="808"/>
      <c r="F179" s="809"/>
      <c r="G179" s="808"/>
      <c r="H179" s="809"/>
      <c r="I179" s="840"/>
      <c r="J179" s="840"/>
      <c r="K179" s="841"/>
      <c r="L179" s="841"/>
      <c r="M179" s="841"/>
      <c r="N179" s="841"/>
      <c r="O179" s="823"/>
      <c r="P179" s="823"/>
      <c r="Q179" s="823"/>
      <c r="R179" s="823"/>
      <c r="S179" s="823"/>
      <c r="T179" s="837" t="s">
        <v>693</v>
      </c>
      <c r="V179" s="838"/>
      <c r="W179" s="827"/>
      <c r="X179" s="828"/>
      <c r="Y179" s="828"/>
      <c r="Z179" s="828"/>
      <c r="AA179" s="828"/>
      <c r="AB179" s="828"/>
      <c r="AC179" s="829"/>
      <c r="AD179" s="827"/>
      <c r="AE179" s="828"/>
      <c r="AF179" s="828"/>
      <c r="AG179" s="828"/>
      <c r="AH179" s="828"/>
      <c r="AI179" s="828"/>
      <c r="AJ179" s="829"/>
      <c r="AK179" s="827"/>
      <c r="AL179" s="828"/>
      <c r="AM179" s="828"/>
      <c r="AN179" s="828"/>
      <c r="AO179" s="828"/>
      <c r="AP179" s="828"/>
      <c r="AQ179" s="829"/>
      <c r="AR179" s="827"/>
      <c r="AS179" s="828"/>
      <c r="AT179" s="828"/>
      <c r="AU179" s="828"/>
      <c r="AV179" s="828"/>
      <c r="AW179" s="828"/>
      <c r="AX179" s="829"/>
      <c r="AY179" s="827"/>
      <c r="AZ179" s="828"/>
      <c r="BA179" s="830"/>
      <c r="BB179" s="831"/>
      <c r="BC179" s="831"/>
      <c r="BD179" s="832"/>
      <c r="BE179" s="832"/>
      <c r="BF179" s="842"/>
      <c r="BG179" s="842"/>
      <c r="BH179" s="842"/>
      <c r="BI179" s="842"/>
      <c r="BJ179" s="842"/>
    </row>
    <row r="180" customFormat="false" ht="20.25" hidden="false" customHeight="true" outlineLevel="0" collapsed="false">
      <c r="B180" s="779"/>
      <c r="C180" s="839"/>
      <c r="D180" s="839"/>
      <c r="E180" s="843"/>
      <c r="F180" s="844" t="n">
        <f aca="false">C179</f>
        <v>0</v>
      </c>
      <c r="G180" s="843"/>
      <c r="H180" s="844" t="n">
        <f aca="false">I179</f>
        <v>0</v>
      </c>
      <c r="I180" s="840"/>
      <c r="J180" s="840"/>
      <c r="K180" s="841"/>
      <c r="L180" s="841"/>
      <c r="M180" s="841"/>
      <c r="N180" s="841"/>
      <c r="O180" s="823"/>
      <c r="P180" s="823"/>
      <c r="Q180" s="823"/>
      <c r="R180" s="823"/>
      <c r="S180" s="823"/>
      <c r="T180" s="834" t="s">
        <v>694</v>
      </c>
      <c r="U180" s="835"/>
      <c r="V180" s="836"/>
      <c r="W180" s="813" t="str">
        <f aca="false">IF(W179="","",VLOOKUP(W179,標準様式１シフト記号表!$C$6:$L$47,10,FALSE()))</f>
        <v/>
      </c>
      <c r="X180" s="814" t="str">
        <f aca="false">IF(X179="","",VLOOKUP(X179,標準様式１シフト記号表!$C$6:$L$47,10,FALSE()))</f>
        <v/>
      </c>
      <c r="Y180" s="814" t="str">
        <f aca="false">IF(Y179="","",VLOOKUP(Y179,標準様式１シフト記号表!$C$6:$L$47,10,FALSE()))</f>
        <v/>
      </c>
      <c r="Z180" s="814" t="str">
        <f aca="false">IF(Z179="","",VLOOKUP(Z179,標準様式１シフト記号表!$C$6:$L$47,10,FALSE()))</f>
        <v/>
      </c>
      <c r="AA180" s="814" t="str">
        <f aca="false">IF(AA179="","",VLOOKUP(AA179,標準様式１シフト記号表!$C$6:$L$47,10,FALSE()))</f>
        <v/>
      </c>
      <c r="AB180" s="814" t="str">
        <f aca="false">IF(AB179="","",VLOOKUP(AB179,標準様式１シフト記号表!$C$6:$L$47,10,FALSE()))</f>
        <v/>
      </c>
      <c r="AC180" s="815" t="str">
        <f aca="false">IF(AC179="","",VLOOKUP(AC179,標準様式１シフト記号表!$C$6:$L$47,10,FALSE()))</f>
        <v/>
      </c>
      <c r="AD180" s="813" t="str">
        <f aca="false">IF(AD179="","",VLOOKUP(AD179,標準様式１シフト記号表!$C$6:$L$47,10,FALSE()))</f>
        <v/>
      </c>
      <c r="AE180" s="814" t="str">
        <f aca="false">IF(AE179="","",VLOOKUP(AE179,標準様式１シフト記号表!$C$6:$L$47,10,FALSE()))</f>
        <v/>
      </c>
      <c r="AF180" s="814" t="str">
        <f aca="false">IF(AF179="","",VLOOKUP(AF179,標準様式１シフト記号表!$C$6:$L$47,10,FALSE()))</f>
        <v/>
      </c>
      <c r="AG180" s="814" t="str">
        <f aca="false">IF(AG179="","",VLOOKUP(AG179,標準様式１シフト記号表!$C$6:$L$47,10,FALSE()))</f>
        <v/>
      </c>
      <c r="AH180" s="814" t="str">
        <f aca="false">IF(AH179="","",VLOOKUP(AH179,標準様式１シフト記号表!$C$6:$L$47,10,FALSE()))</f>
        <v/>
      </c>
      <c r="AI180" s="814" t="str">
        <f aca="false">IF(AI179="","",VLOOKUP(AI179,標準様式１シフト記号表!$C$6:$L$47,10,FALSE()))</f>
        <v/>
      </c>
      <c r="AJ180" s="815" t="str">
        <f aca="false">IF(AJ179="","",VLOOKUP(AJ179,標準様式１シフト記号表!$C$6:$L$47,10,FALSE()))</f>
        <v/>
      </c>
      <c r="AK180" s="813" t="str">
        <f aca="false">IF(AK179="","",VLOOKUP(AK179,標準様式１シフト記号表!$C$6:$L$47,10,FALSE()))</f>
        <v/>
      </c>
      <c r="AL180" s="814" t="str">
        <f aca="false">IF(AL179="","",VLOOKUP(AL179,標準様式１シフト記号表!$C$6:$L$47,10,FALSE()))</f>
        <v/>
      </c>
      <c r="AM180" s="814" t="str">
        <f aca="false">IF(AM179="","",VLOOKUP(AM179,標準様式１シフト記号表!$C$6:$L$47,10,FALSE()))</f>
        <v/>
      </c>
      <c r="AN180" s="814" t="str">
        <f aca="false">IF(AN179="","",VLOOKUP(AN179,標準様式１シフト記号表!$C$6:$L$47,10,FALSE()))</f>
        <v/>
      </c>
      <c r="AO180" s="814" t="str">
        <f aca="false">IF(AO179="","",VLOOKUP(AO179,標準様式１シフト記号表!$C$6:$L$47,10,FALSE()))</f>
        <v/>
      </c>
      <c r="AP180" s="814" t="str">
        <f aca="false">IF(AP179="","",VLOOKUP(AP179,標準様式１シフト記号表!$C$6:$L$47,10,FALSE()))</f>
        <v/>
      </c>
      <c r="AQ180" s="815" t="str">
        <f aca="false">IF(AQ179="","",VLOOKUP(AQ179,標準様式１シフト記号表!$C$6:$L$47,10,FALSE()))</f>
        <v/>
      </c>
      <c r="AR180" s="813" t="str">
        <f aca="false">IF(AR179="","",VLOOKUP(AR179,標準様式１シフト記号表!$C$6:$L$47,10,FALSE()))</f>
        <v/>
      </c>
      <c r="AS180" s="814" t="str">
        <f aca="false">IF(AS179="","",VLOOKUP(AS179,標準様式１シフト記号表!$C$6:$L$47,10,FALSE()))</f>
        <v/>
      </c>
      <c r="AT180" s="814" t="str">
        <f aca="false">IF(AT179="","",VLOOKUP(AT179,標準様式１シフト記号表!$C$6:$L$47,10,FALSE()))</f>
        <v/>
      </c>
      <c r="AU180" s="814" t="str">
        <f aca="false">IF(AU179="","",VLOOKUP(AU179,標準様式１シフト記号表!$C$6:$L$47,10,FALSE()))</f>
        <v/>
      </c>
      <c r="AV180" s="814" t="str">
        <f aca="false">IF(AV179="","",VLOOKUP(AV179,標準様式１シフト記号表!$C$6:$L$47,10,FALSE()))</f>
        <v/>
      </c>
      <c r="AW180" s="814" t="str">
        <f aca="false">IF(AW179="","",VLOOKUP(AW179,標準様式１シフト記号表!$C$6:$L$47,10,FALSE()))</f>
        <v/>
      </c>
      <c r="AX180" s="815" t="str">
        <f aca="false">IF(AX179="","",VLOOKUP(AX179,標準様式１シフト記号表!$C$6:$L$47,10,FALSE()))</f>
        <v/>
      </c>
      <c r="AY180" s="813" t="str">
        <f aca="false">IF(AY179="","",VLOOKUP(AY179,標準様式１シフト記号表!$C$6:$L$47,10,FALSE()))</f>
        <v/>
      </c>
      <c r="AZ180" s="814" t="str">
        <f aca="false">IF(AZ179="","",VLOOKUP(AZ179,標準様式１シフト記号表!$C$6:$L$47,10,FALSE()))</f>
        <v/>
      </c>
      <c r="BA180" s="814" t="str">
        <f aca="false">IF(BA179="","",VLOOKUP(BA179,標準様式１シフト記号表!$C$6:$L$47,10,FALSE()))</f>
        <v/>
      </c>
      <c r="BB180" s="845" t="n">
        <f aca="false">IF($BE$3="４週",SUM(W180:AX180),IF($BE$3="暦月",SUM(W180:BA180),""))</f>
        <v>0</v>
      </c>
      <c r="BC180" s="845"/>
      <c r="BD180" s="846" t="n">
        <f aca="false">IF($BE$3="４週",BB180/4,IF($BE$3="暦月",(BB180/($BE$8/7)),""))</f>
        <v>0</v>
      </c>
      <c r="BE180" s="846"/>
      <c r="BF180" s="842"/>
      <c r="BG180" s="842"/>
      <c r="BH180" s="842"/>
      <c r="BI180" s="842"/>
      <c r="BJ180" s="842"/>
    </row>
    <row r="181" customFormat="false" ht="20.25" hidden="false" customHeight="true" outlineLevel="0" collapsed="false">
      <c r="B181" s="779" t="n">
        <f aca="false">B179+1</f>
        <v>84</v>
      </c>
      <c r="C181" s="839"/>
      <c r="D181" s="839"/>
      <c r="E181" s="808"/>
      <c r="F181" s="809"/>
      <c r="G181" s="808"/>
      <c r="H181" s="809"/>
      <c r="I181" s="840"/>
      <c r="J181" s="840"/>
      <c r="K181" s="841"/>
      <c r="L181" s="841"/>
      <c r="M181" s="841"/>
      <c r="N181" s="841"/>
      <c r="O181" s="823"/>
      <c r="P181" s="823"/>
      <c r="Q181" s="823"/>
      <c r="R181" s="823"/>
      <c r="S181" s="823"/>
      <c r="T181" s="837" t="s">
        <v>693</v>
      </c>
      <c r="V181" s="838"/>
      <c r="W181" s="827"/>
      <c r="X181" s="828"/>
      <c r="Y181" s="828"/>
      <c r="Z181" s="828"/>
      <c r="AA181" s="828"/>
      <c r="AB181" s="828"/>
      <c r="AC181" s="829"/>
      <c r="AD181" s="827"/>
      <c r="AE181" s="828"/>
      <c r="AF181" s="828"/>
      <c r="AG181" s="828"/>
      <c r="AH181" s="828"/>
      <c r="AI181" s="828"/>
      <c r="AJ181" s="829"/>
      <c r="AK181" s="827"/>
      <c r="AL181" s="828"/>
      <c r="AM181" s="828"/>
      <c r="AN181" s="828"/>
      <c r="AO181" s="828"/>
      <c r="AP181" s="828"/>
      <c r="AQ181" s="829"/>
      <c r="AR181" s="827"/>
      <c r="AS181" s="828"/>
      <c r="AT181" s="828"/>
      <c r="AU181" s="828"/>
      <c r="AV181" s="828"/>
      <c r="AW181" s="828"/>
      <c r="AX181" s="829"/>
      <c r="AY181" s="827"/>
      <c r="AZ181" s="828"/>
      <c r="BA181" s="830"/>
      <c r="BB181" s="831"/>
      <c r="BC181" s="831"/>
      <c r="BD181" s="832"/>
      <c r="BE181" s="832"/>
      <c r="BF181" s="842"/>
      <c r="BG181" s="842"/>
      <c r="BH181" s="842"/>
      <c r="BI181" s="842"/>
      <c r="BJ181" s="842"/>
    </row>
    <row r="182" customFormat="false" ht="20.25" hidden="false" customHeight="true" outlineLevel="0" collapsed="false">
      <c r="B182" s="779"/>
      <c r="C182" s="839"/>
      <c r="D182" s="839"/>
      <c r="E182" s="843"/>
      <c r="F182" s="844" t="n">
        <f aca="false">C181</f>
        <v>0</v>
      </c>
      <c r="G182" s="843"/>
      <c r="H182" s="844" t="n">
        <f aca="false">I181</f>
        <v>0</v>
      </c>
      <c r="I182" s="840"/>
      <c r="J182" s="840"/>
      <c r="K182" s="841"/>
      <c r="L182" s="841"/>
      <c r="M182" s="841"/>
      <c r="N182" s="841"/>
      <c r="O182" s="823"/>
      <c r="P182" s="823"/>
      <c r="Q182" s="823"/>
      <c r="R182" s="823"/>
      <c r="S182" s="823"/>
      <c r="T182" s="834" t="s">
        <v>694</v>
      </c>
      <c r="U182" s="835"/>
      <c r="V182" s="836"/>
      <c r="W182" s="813" t="str">
        <f aca="false">IF(W181="","",VLOOKUP(W181,標準様式１シフト記号表!$C$6:$L$47,10,FALSE()))</f>
        <v/>
      </c>
      <c r="X182" s="814" t="str">
        <f aca="false">IF(X181="","",VLOOKUP(X181,標準様式１シフト記号表!$C$6:$L$47,10,FALSE()))</f>
        <v/>
      </c>
      <c r="Y182" s="814" t="str">
        <f aca="false">IF(Y181="","",VLOOKUP(Y181,標準様式１シフト記号表!$C$6:$L$47,10,FALSE()))</f>
        <v/>
      </c>
      <c r="Z182" s="814" t="str">
        <f aca="false">IF(Z181="","",VLOOKUP(Z181,標準様式１シフト記号表!$C$6:$L$47,10,FALSE()))</f>
        <v/>
      </c>
      <c r="AA182" s="814" t="str">
        <f aca="false">IF(AA181="","",VLOOKUP(AA181,標準様式１シフト記号表!$C$6:$L$47,10,FALSE()))</f>
        <v/>
      </c>
      <c r="AB182" s="814" t="str">
        <f aca="false">IF(AB181="","",VLOOKUP(AB181,標準様式１シフト記号表!$C$6:$L$47,10,FALSE()))</f>
        <v/>
      </c>
      <c r="AC182" s="815" t="str">
        <f aca="false">IF(AC181="","",VLOOKUP(AC181,標準様式１シフト記号表!$C$6:$L$47,10,FALSE()))</f>
        <v/>
      </c>
      <c r="AD182" s="813" t="str">
        <f aca="false">IF(AD181="","",VLOOKUP(AD181,標準様式１シフト記号表!$C$6:$L$47,10,FALSE()))</f>
        <v/>
      </c>
      <c r="AE182" s="814" t="str">
        <f aca="false">IF(AE181="","",VLOOKUP(AE181,標準様式１シフト記号表!$C$6:$L$47,10,FALSE()))</f>
        <v/>
      </c>
      <c r="AF182" s="814" t="str">
        <f aca="false">IF(AF181="","",VLOOKUP(AF181,標準様式１シフト記号表!$C$6:$L$47,10,FALSE()))</f>
        <v/>
      </c>
      <c r="AG182" s="814" t="str">
        <f aca="false">IF(AG181="","",VLOOKUP(AG181,標準様式１シフト記号表!$C$6:$L$47,10,FALSE()))</f>
        <v/>
      </c>
      <c r="AH182" s="814" t="str">
        <f aca="false">IF(AH181="","",VLOOKUP(AH181,標準様式１シフト記号表!$C$6:$L$47,10,FALSE()))</f>
        <v/>
      </c>
      <c r="AI182" s="814" t="str">
        <f aca="false">IF(AI181="","",VLOOKUP(AI181,標準様式１シフト記号表!$C$6:$L$47,10,FALSE()))</f>
        <v/>
      </c>
      <c r="AJ182" s="815" t="str">
        <f aca="false">IF(AJ181="","",VLOOKUP(AJ181,標準様式１シフト記号表!$C$6:$L$47,10,FALSE()))</f>
        <v/>
      </c>
      <c r="AK182" s="813" t="str">
        <f aca="false">IF(AK181="","",VLOOKUP(AK181,標準様式１シフト記号表!$C$6:$L$47,10,FALSE()))</f>
        <v/>
      </c>
      <c r="AL182" s="814" t="str">
        <f aca="false">IF(AL181="","",VLOOKUP(AL181,標準様式１シフト記号表!$C$6:$L$47,10,FALSE()))</f>
        <v/>
      </c>
      <c r="AM182" s="814" t="str">
        <f aca="false">IF(AM181="","",VLOOKUP(AM181,標準様式１シフト記号表!$C$6:$L$47,10,FALSE()))</f>
        <v/>
      </c>
      <c r="AN182" s="814" t="str">
        <f aca="false">IF(AN181="","",VLOOKUP(AN181,標準様式１シフト記号表!$C$6:$L$47,10,FALSE()))</f>
        <v/>
      </c>
      <c r="AO182" s="814" t="str">
        <f aca="false">IF(AO181="","",VLOOKUP(AO181,標準様式１シフト記号表!$C$6:$L$47,10,FALSE()))</f>
        <v/>
      </c>
      <c r="AP182" s="814" t="str">
        <f aca="false">IF(AP181="","",VLOOKUP(AP181,標準様式１シフト記号表!$C$6:$L$47,10,FALSE()))</f>
        <v/>
      </c>
      <c r="AQ182" s="815" t="str">
        <f aca="false">IF(AQ181="","",VLOOKUP(AQ181,標準様式１シフト記号表!$C$6:$L$47,10,FALSE()))</f>
        <v/>
      </c>
      <c r="AR182" s="813" t="str">
        <f aca="false">IF(AR181="","",VLOOKUP(AR181,標準様式１シフト記号表!$C$6:$L$47,10,FALSE()))</f>
        <v/>
      </c>
      <c r="AS182" s="814" t="str">
        <f aca="false">IF(AS181="","",VLOOKUP(AS181,標準様式１シフト記号表!$C$6:$L$47,10,FALSE()))</f>
        <v/>
      </c>
      <c r="AT182" s="814" t="str">
        <f aca="false">IF(AT181="","",VLOOKUP(AT181,標準様式１シフト記号表!$C$6:$L$47,10,FALSE()))</f>
        <v/>
      </c>
      <c r="AU182" s="814" t="str">
        <f aca="false">IF(AU181="","",VLOOKUP(AU181,標準様式１シフト記号表!$C$6:$L$47,10,FALSE()))</f>
        <v/>
      </c>
      <c r="AV182" s="814" t="str">
        <f aca="false">IF(AV181="","",VLOOKUP(AV181,標準様式１シフト記号表!$C$6:$L$47,10,FALSE()))</f>
        <v/>
      </c>
      <c r="AW182" s="814" t="str">
        <f aca="false">IF(AW181="","",VLOOKUP(AW181,標準様式１シフト記号表!$C$6:$L$47,10,FALSE()))</f>
        <v/>
      </c>
      <c r="AX182" s="815" t="str">
        <f aca="false">IF(AX181="","",VLOOKUP(AX181,標準様式１シフト記号表!$C$6:$L$47,10,FALSE()))</f>
        <v/>
      </c>
      <c r="AY182" s="813" t="str">
        <f aca="false">IF(AY181="","",VLOOKUP(AY181,標準様式１シフト記号表!$C$6:$L$47,10,FALSE()))</f>
        <v/>
      </c>
      <c r="AZ182" s="814" t="str">
        <f aca="false">IF(AZ181="","",VLOOKUP(AZ181,標準様式１シフト記号表!$C$6:$L$47,10,FALSE()))</f>
        <v/>
      </c>
      <c r="BA182" s="814" t="str">
        <f aca="false">IF(BA181="","",VLOOKUP(BA181,標準様式１シフト記号表!$C$6:$L$47,10,FALSE()))</f>
        <v/>
      </c>
      <c r="BB182" s="845" t="n">
        <f aca="false">IF($BE$3="４週",SUM(W182:AX182),IF($BE$3="暦月",SUM(W182:BA182),""))</f>
        <v>0</v>
      </c>
      <c r="BC182" s="845"/>
      <c r="BD182" s="846" t="n">
        <f aca="false">IF($BE$3="４週",BB182/4,IF($BE$3="暦月",(BB182/($BE$8/7)),""))</f>
        <v>0</v>
      </c>
      <c r="BE182" s="846"/>
      <c r="BF182" s="842"/>
      <c r="BG182" s="842"/>
      <c r="BH182" s="842"/>
      <c r="BI182" s="842"/>
      <c r="BJ182" s="842"/>
    </row>
    <row r="183" customFormat="false" ht="20.25" hidden="false" customHeight="true" outlineLevel="0" collapsed="false">
      <c r="B183" s="779" t="n">
        <f aca="false">B181+1</f>
        <v>85</v>
      </c>
      <c r="C183" s="839"/>
      <c r="D183" s="839"/>
      <c r="E183" s="808"/>
      <c r="F183" s="809"/>
      <c r="G183" s="808"/>
      <c r="H183" s="809"/>
      <c r="I183" s="840"/>
      <c r="J183" s="840"/>
      <c r="K183" s="841"/>
      <c r="L183" s="841"/>
      <c r="M183" s="841"/>
      <c r="N183" s="841"/>
      <c r="O183" s="823"/>
      <c r="P183" s="823"/>
      <c r="Q183" s="823"/>
      <c r="R183" s="823"/>
      <c r="S183" s="823"/>
      <c r="T183" s="837" t="s">
        <v>693</v>
      </c>
      <c r="V183" s="838"/>
      <c r="W183" s="827"/>
      <c r="X183" s="828"/>
      <c r="Y183" s="828"/>
      <c r="Z183" s="828"/>
      <c r="AA183" s="828"/>
      <c r="AB183" s="828"/>
      <c r="AC183" s="829"/>
      <c r="AD183" s="827"/>
      <c r="AE183" s="828"/>
      <c r="AF183" s="828"/>
      <c r="AG183" s="828"/>
      <c r="AH183" s="828"/>
      <c r="AI183" s="828"/>
      <c r="AJ183" s="829"/>
      <c r="AK183" s="827"/>
      <c r="AL183" s="828"/>
      <c r="AM183" s="828"/>
      <c r="AN183" s="828"/>
      <c r="AO183" s="828"/>
      <c r="AP183" s="828"/>
      <c r="AQ183" s="829"/>
      <c r="AR183" s="827"/>
      <c r="AS183" s="828"/>
      <c r="AT183" s="828"/>
      <c r="AU183" s="828"/>
      <c r="AV183" s="828"/>
      <c r="AW183" s="828"/>
      <c r="AX183" s="829"/>
      <c r="AY183" s="827"/>
      <c r="AZ183" s="828"/>
      <c r="BA183" s="830"/>
      <c r="BB183" s="831"/>
      <c r="BC183" s="831"/>
      <c r="BD183" s="832"/>
      <c r="BE183" s="832"/>
      <c r="BF183" s="842"/>
      <c r="BG183" s="842"/>
      <c r="BH183" s="842"/>
      <c r="BI183" s="842"/>
      <c r="BJ183" s="842"/>
    </row>
    <row r="184" customFormat="false" ht="20.25" hidden="false" customHeight="true" outlineLevel="0" collapsed="false">
      <c r="B184" s="779"/>
      <c r="C184" s="839"/>
      <c r="D184" s="839"/>
      <c r="E184" s="843"/>
      <c r="F184" s="844" t="n">
        <f aca="false">C183</f>
        <v>0</v>
      </c>
      <c r="G184" s="843"/>
      <c r="H184" s="844" t="n">
        <f aca="false">I183</f>
        <v>0</v>
      </c>
      <c r="I184" s="840"/>
      <c r="J184" s="840"/>
      <c r="K184" s="841"/>
      <c r="L184" s="841"/>
      <c r="M184" s="841"/>
      <c r="N184" s="841"/>
      <c r="O184" s="823"/>
      <c r="P184" s="823"/>
      <c r="Q184" s="823"/>
      <c r="R184" s="823"/>
      <c r="S184" s="823"/>
      <c r="T184" s="834" t="s">
        <v>694</v>
      </c>
      <c r="U184" s="835"/>
      <c r="V184" s="836"/>
      <c r="W184" s="813" t="str">
        <f aca="false">IF(W183="","",VLOOKUP(W183,標準様式１シフト記号表!$C$6:$L$47,10,FALSE()))</f>
        <v/>
      </c>
      <c r="X184" s="814" t="str">
        <f aca="false">IF(X183="","",VLOOKUP(X183,標準様式１シフト記号表!$C$6:$L$47,10,FALSE()))</f>
        <v/>
      </c>
      <c r="Y184" s="814" t="str">
        <f aca="false">IF(Y183="","",VLOOKUP(Y183,標準様式１シフト記号表!$C$6:$L$47,10,FALSE()))</f>
        <v/>
      </c>
      <c r="Z184" s="814" t="str">
        <f aca="false">IF(Z183="","",VLOOKUP(Z183,標準様式１シフト記号表!$C$6:$L$47,10,FALSE()))</f>
        <v/>
      </c>
      <c r="AA184" s="814" t="str">
        <f aca="false">IF(AA183="","",VLOOKUP(AA183,標準様式１シフト記号表!$C$6:$L$47,10,FALSE()))</f>
        <v/>
      </c>
      <c r="AB184" s="814" t="str">
        <f aca="false">IF(AB183="","",VLOOKUP(AB183,標準様式１シフト記号表!$C$6:$L$47,10,FALSE()))</f>
        <v/>
      </c>
      <c r="AC184" s="815" t="str">
        <f aca="false">IF(AC183="","",VLOOKUP(AC183,標準様式１シフト記号表!$C$6:$L$47,10,FALSE()))</f>
        <v/>
      </c>
      <c r="AD184" s="813" t="str">
        <f aca="false">IF(AD183="","",VLOOKUP(AD183,標準様式１シフト記号表!$C$6:$L$47,10,FALSE()))</f>
        <v/>
      </c>
      <c r="AE184" s="814" t="str">
        <f aca="false">IF(AE183="","",VLOOKUP(AE183,標準様式１シフト記号表!$C$6:$L$47,10,FALSE()))</f>
        <v/>
      </c>
      <c r="AF184" s="814" t="str">
        <f aca="false">IF(AF183="","",VLOOKUP(AF183,標準様式１シフト記号表!$C$6:$L$47,10,FALSE()))</f>
        <v/>
      </c>
      <c r="AG184" s="814" t="str">
        <f aca="false">IF(AG183="","",VLOOKUP(AG183,標準様式１シフト記号表!$C$6:$L$47,10,FALSE()))</f>
        <v/>
      </c>
      <c r="AH184" s="814" t="str">
        <f aca="false">IF(AH183="","",VLOOKUP(AH183,標準様式１シフト記号表!$C$6:$L$47,10,FALSE()))</f>
        <v/>
      </c>
      <c r="AI184" s="814" t="str">
        <f aca="false">IF(AI183="","",VLOOKUP(AI183,標準様式１シフト記号表!$C$6:$L$47,10,FALSE()))</f>
        <v/>
      </c>
      <c r="AJ184" s="815" t="str">
        <f aca="false">IF(AJ183="","",VLOOKUP(AJ183,標準様式１シフト記号表!$C$6:$L$47,10,FALSE()))</f>
        <v/>
      </c>
      <c r="AK184" s="813" t="str">
        <f aca="false">IF(AK183="","",VLOOKUP(AK183,標準様式１シフト記号表!$C$6:$L$47,10,FALSE()))</f>
        <v/>
      </c>
      <c r="AL184" s="814" t="str">
        <f aca="false">IF(AL183="","",VLOOKUP(AL183,標準様式１シフト記号表!$C$6:$L$47,10,FALSE()))</f>
        <v/>
      </c>
      <c r="AM184" s="814" t="str">
        <f aca="false">IF(AM183="","",VLOOKUP(AM183,標準様式１シフト記号表!$C$6:$L$47,10,FALSE()))</f>
        <v/>
      </c>
      <c r="AN184" s="814" t="str">
        <f aca="false">IF(AN183="","",VLOOKUP(AN183,標準様式１シフト記号表!$C$6:$L$47,10,FALSE()))</f>
        <v/>
      </c>
      <c r="AO184" s="814" t="str">
        <f aca="false">IF(AO183="","",VLOOKUP(AO183,標準様式１シフト記号表!$C$6:$L$47,10,FALSE()))</f>
        <v/>
      </c>
      <c r="AP184" s="814" t="str">
        <f aca="false">IF(AP183="","",VLOOKUP(AP183,標準様式１シフト記号表!$C$6:$L$47,10,FALSE()))</f>
        <v/>
      </c>
      <c r="AQ184" s="815" t="str">
        <f aca="false">IF(AQ183="","",VLOOKUP(AQ183,標準様式１シフト記号表!$C$6:$L$47,10,FALSE()))</f>
        <v/>
      </c>
      <c r="AR184" s="813" t="str">
        <f aca="false">IF(AR183="","",VLOOKUP(AR183,標準様式１シフト記号表!$C$6:$L$47,10,FALSE()))</f>
        <v/>
      </c>
      <c r="AS184" s="814" t="str">
        <f aca="false">IF(AS183="","",VLOOKUP(AS183,標準様式１シフト記号表!$C$6:$L$47,10,FALSE()))</f>
        <v/>
      </c>
      <c r="AT184" s="814" t="str">
        <f aca="false">IF(AT183="","",VLOOKUP(AT183,標準様式１シフト記号表!$C$6:$L$47,10,FALSE()))</f>
        <v/>
      </c>
      <c r="AU184" s="814" t="str">
        <f aca="false">IF(AU183="","",VLOOKUP(AU183,標準様式１シフト記号表!$C$6:$L$47,10,FALSE()))</f>
        <v/>
      </c>
      <c r="AV184" s="814" t="str">
        <f aca="false">IF(AV183="","",VLOOKUP(AV183,標準様式１シフト記号表!$C$6:$L$47,10,FALSE()))</f>
        <v/>
      </c>
      <c r="AW184" s="814" t="str">
        <f aca="false">IF(AW183="","",VLOOKUP(AW183,標準様式１シフト記号表!$C$6:$L$47,10,FALSE()))</f>
        <v/>
      </c>
      <c r="AX184" s="815" t="str">
        <f aca="false">IF(AX183="","",VLOOKUP(AX183,標準様式１シフト記号表!$C$6:$L$47,10,FALSE()))</f>
        <v/>
      </c>
      <c r="AY184" s="813" t="str">
        <f aca="false">IF(AY183="","",VLOOKUP(AY183,標準様式１シフト記号表!$C$6:$L$47,10,FALSE()))</f>
        <v/>
      </c>
      <c r="AZ184" s="814" t="str">
        <f aca="false">IF(AZ183="","",VLOOKUP(AZ183,標準様式１シフト記号表!$C$6:$L$47,10,FALSE()))</f>
        <v/>
      </c>
      <c r="BA184" s="814" t="str">
        <f aca="false">IF(BA183="","",VLOOKUP(BA183,標準様式１シフト記号表!$C$6:$L$47,10,FALSE()))</f>
        <v/>
      </c>
      <c r="BB184" s="845" t="n">
        <f aca="false">IF($BE$3="４週",SUM(W184:AX184),IF($BE$3="暦月",SUM(W184:BA184),""))</f>
        <v>0</v>
      </c>
      <c r="BC184" s="845"/>
      <c r="BD184" s="846" t="n">
        <f aca="false">IF($BE$3="４週",BB184/4,IF($BE$3="暦月",(BB184/($BE$8/7)),""))</f>
        <v>0</v>
      </c>
      <c r="BE184" s="846"/>
      <c r="BF184" s="842"/>
      <c r="BG184" s="842"/>
      <c r="BH184" s="842"/>
      <c r="BI184" s="842"/>
      <c r="BJ184" s="842"/>
    </row>
    <row r="185" customFormat="false" ht="20.25" hidden="false" customHeight="true" outlineLevel="0" collapsed="false">
      <c r="B185" s="779" t="n">
        <f aca="false">B183+1</f>
        <v>86</v>
      </c>
      <c r="C185" s="839"/>
      <c r="D185" s="839"/>
      <c r="E185" s="808"/>
      <c r="F185" s="809"/>
      <c r="G185" s="808"/>
      <c r="H185" s="809"/>
      <c r="I185" s="840"/>
      <c r="J185" s="840"/>
      <c r="K185" s="841"/>
      <c r="L185" s="841"/>
      <c r="M185" s="841"/>
      <c r="N185" s="841"/>
      <c r="O185" s="823"/>
      <c r="P185" s="823"/>
      <c r="Q185" s="823"/>
      <c r="R185" s="823"/>
      <c r="S185" s="823"/>
      <c r="T185" s="837" t="s">
        <v>693</v>
      </c>
      <c r="V185" s="838"/>
      <c r="W185" s="827"/>
      <c r="X185" s="828"/>
      <c r="Y185" s="828"/>
      <c r="Z185" s="828"/>
      <c r="AA185" s="828"/>
      <c r="AB185" s="828"/>
      <c r="AC185" s="829"/>
      <c r="AD185" s="827"/>
      <c r="AE185" s="828"/>
      <c r="AF185" s="828"/>
      <c r="AG185" s="828"/>
      <c r="AH185" s="828"/>
      <c r="AI185" s="828"/>
      <c r="AJ185" s="829"/>
      <c r="AK185" s="827"/>
      <c r="AL185" s="828"/>
      <c r="AM185" s="828"/>
      <c r="AN185" s="828"/>
      <c r="AO185" s="828"/>
      <c r="AP185" s="828"/>
      <c r="AQ185" s="829"/>
      <c r="AR185" s="827"/>
      <c r="AS185" s="828"/>
      <c r="AT185" s="828"/>
      <c r="AU185" s="828"/>
      <c r="AV185" s="828"/>
      <c r="AW185" s="828"/>
      <c r="AX185" s="829"/>
      <c r="AY185" s="827"/>
      <c r="AZ185" s="828"/>
      <c r="BA185" s="830"/>
      <c r="BB185" s="831"/>
      <c r="BC185" s="831"/>
      <c r="BD185" s="832"/>
      <c r="BE185" s="832"/>
      <c r="BF185" s="842"/>
      <c r="BG185" s="842"/>
      <c r="BH185" s="842"/>
      <c r="BI185" s="842"/>
      <c r="BJ185" s="842"/>
    </row>
    <row r="186" customFormat="false" ht="20.25" hidden="false" customHeight="true" outlineLevel="0" collapsed="false">
      <c r="B186" s="779"/>
      <c r="C186" s="839"/>
      <c r="D186" s="839"/>
      <c r="E186" s="843"/>
      <c r="F186" s="844" t="n">
        <f aca="false">C185</f>
        <v>0</v>
      </c>
      <c r="G186" s="843"/>
      <c r="H186" s="844" t="n">
        <f aca="false">I185</f>
        <v>0</v>
      </c>
      <c r="I186" s="840"/>
      <c r="J186" s="840"/>
      <c r="K186" s="841"/>
      <c r="L186" s="841"/>
      <c r="M186" s="841"/>
      <c r="N186" s="841"/>
      <c r="O186" s="823"/>
      <c r="P186" s="823"/>
      <c r="Q186" s="823"/>
      <c r="R186" s="823"/>
      <c r="S186" s="823"/>
      <c r="T186" s="834" t="s">
        <v>694</v>
      </c>
      <c r="U186" s="835"/>
      <c r="V186" s="836"/>
      <c r="W186" s="813" t="str">
        <f aca="false">IF(W185="","",VLOOKUP(W185,標準様式１シフト記号表!$C$6:$L$47,10,FALSE()))</f>
        <v/>
      </c>
      <c r="X186" s="814" t="str">
        <f aca="false">IF(X185="","",VLOOKUP(X185,標準様式１シフト記号表!$C$6:$L$47,10,FALSE()))</f>
        <v/>
      </c>
      <c r="Y186" s="814" t="str">
        <f aca="false">IF(Y185="","",VLOOKUP(Y185,標準様式１シフト記号表!$C$6:$L$47,10,FALSE()))</f>
        <v/>
      </c>
      <c r="Z186" s="814" t="str">
        <f aca="false">IF(Z185="","",VLOOKUP(Z185,標準様式１シフト記号表!$C$6:$L$47,10,FALSE()))</f>
        <v/>
      </c>
      <c r="AA186" s="814" t="str">
        <f aca="false">IF(AA185="","",VLOOKUP(AA185,標準様式１シフト記号表!$C$6:$L$47,10,FALSE()))</f>
        <v/>
      </c>
      <c r="AB186" s="814" t="str">
        <f aca="false">IF(AB185="","",VLOOKUP(AB185,標準様式１シフト記号表!$C$6:$L$47,10,FALSE()))</f>
        <v/>
      </c>
      <c r="AC186" s="815" t="str">
        <f aca="false">IF(AC185="","",VLOOKUP(AC185,標準様式１シフト記号表!$C$6:$L$47,10,FALSE()))</f>
        <v/>
      </c>
      <c r="AD186" s="813" t="str">
        <f aca="false">IF(AD185="","",VLOOKUP(AD185,標準様式１シフト記号表!$C$6:$L$47,10,FALSE()))</f>
        <v/>
      </c>
      <c r="AE186" s="814" t="str">
        <f aca="false">IF(AE185="","",VLOOKUP(AE185,標準様式１シフト記号表!$C$6:$L$47,10,FALSE()))</f>
        <v/>
      </c>
      <c r="AF186" s="814" t="str">
        <f aca="false">IF(AF185="","",VLOOKUP(AF185,標準様式１シフト記号表!$C$6:$L$47,10,FALSE()))</f>
        <v/>
      </c>
      <c r="AG186" s="814" t="str">
        <f aca="false">IF(AG185="","",VLOOKUP(AG185,標準様式１シフト記号表!$C$6:$L$47,10,FALSE()))</f>
        <v/>
      </c>
      <c r="AH186" s="814" t="str">
        <f aca="false">IF(AH185="","",VLOOKUP(AH185,標準様式１シフト記号表!$C$6:$L$47,10,FALSE()))</f>
        <v/>
      </c>
      <c r="AI186" s="814" t="str">
        <f aca="false">IF(AI185="","",VLOOKUP(AI185,標準様式１シフト記号表!$C$6:$L$47,10,FALSE()))</f>
        <v/>
      </c>
      <c r="AJ186" s="815" t="str">
        <f aca="false">IF(AJ185="","",VLOOKUP(AJ185,標準様式１シフト記号表!$C$6:$L$47,10,FALSE()))</f>
        <v/>
      </c>
      <c r="AK186" s="813" t="str">
        <f aca="false">IF(AK185="","",VLOOKUP(AK185,標準様式１シフト記号表!$C$6:$L$47,10,FALSE()))</f>
        <v/>
      </c>
      <c r="AL186" s="814" t="str">
        <f aca="false">IF(AL185="","",VLOOKUP(AL185,標準様式１シフト記号表!$C$6:$L$47,10,FALSE()))</f>
        <v/>
      </c>
      <c r="AM186" s="814" t="str">
        <f aca="false">IF(AM185="","",VLOOKUP(AM185,標準様式１シフト記号表!$C$6:$L$47,10,FALSE()))</f>
        <v/>
      </c>
      <c r="AN186" s="814" t="str">
        <f aca="false">IF(AN185="","",VLOOKUP(AN185,標準様式１シフト記号表!$C$6:$L$47,10,FALSE()))</f>
        <v/>
      </c>
      <c r="AO186" s="814" t="str">
        <f aca="false">IF(AO185="","",VLOOKUP(AO185,標準様式１シフト記号表!$C$6:$L$47,10,FALSE()))</f>
        <v/>
      </c>
      <c r="AP186" s="814" t="str">
        <f aca="false">IF(AP185="","",VLOOKUP(AP185,標準様式１シフト記号表!$C$6:$L$47,10,FALSE()))</f>
        <v/>
      </c>
      <c r="AQ186" s="815" t="str">
        <f aca="false">IF(AQ185="","",VLOOKUP(AQ185,標準様式１シフト記号表!$C$6:$L$47,10,FALSE()))</f>
        <v/>
      </c>
      <c r="AR186" s="813" t="str">
        <f aca="false">IF(AR185="","",VLOOKUP(AR185,標準様式１シフト記号表!$C$6:$L$47,10,FALSE()))</f>
        <v/>
      </c>
      <c r="AS186" s="814" t="str">
        <f aca="false">IF(AS185="","",VLOOKUP(AS185,標準様式１シフト記号表!$C$6:$L$47,10,FALSE()))</f>
        <v/>
      </c>
      <c r="AT186" s="814" t="str">
        <f aca="false">IF(AT185="","",VLOOKUP(AT185,標準様式１シフト記号表!$C$6:$L$47,10,FALSE()))</f>
        <v/>
      </c>
      <c r="AU186" s="814" t="str">
        <f aca="false">IF(AU185="","",VLOOKUP(AU185,標準様式１シフト記号表!$C$6:$L$47,10,FALSE()))</f>
        <v/>
      </c>
      <c r="AV186" s="814" t="str">
        <f aca="false">IF(AV185="","",VLOOKUP(AV185,標準様式１シフト記号表!$C$6:$L$47,10,FALSE()))</f>
        <v/>
      </c>
      <c r="AW186" s="814" t="str">
        <f aca="false">IF(AW185="","",VLOOKUP(AW185,標準様式１シフト記号表!$C$6:$L$47,10,FALSE()))</f>
        <v/>
      </c>
      <c r="AX186" s="815" t="str">
        <f aca="false">IF(AX185="","",VLOOKUP(AX185,標準様式１シフト記号表!$C$6:$L$47,10,FALSE()))</f>
        <v/>
      </c>
      <c r="AY186" s="813" t="str">
        <f aca="false">IF(AY185="","",VLOOKUP(AY185,標準様式１シフト記号表!$C$6:$L$47,10,FALSE()))</f>
        <v/>
      </c>
      <c r="AZ186" s="814" t="str">
        <f aca="false">IF(AZ185="","",VLOOKUP(AZ185,標準様式１シフト記号表!$C$6:$L$47,10,FALSE()))</f>
        <v/>
      </c>
      <c r="BA186" s="814" t="str">
        <f aca="false">IF(BA185="","",VLOOKUP(BA185,標準様式１シフト記号表!$C$6:$L$47,10,FALSE()))</f>
        <v/>
      </c>
      <c r="BB186" s="845" t="n">
        <f aca="false">IF($BE$3="４週",SUM(W186:AX186),IF($BE$3="暦月",SUM(W186:BA186),""))</f>
        <v>0</v>
      </c>
      <c r="BC186" s="845"/>
      <c r="BD186" s="846" t="n">
        <f aca="false">IF($BE$3="４週",BB186/4,IF($BE$3="暦月",(BB186/($BE$8/7)),""))</f>
        <v>0</v>
      </c>
      <c r="BE186" s="846"/>
      <c r="BF186" s="842"/>
      <c r="BG186" s="842"/>
      <c r="BH186" s="842"/>
      <c r="BI186" s="842"/>
      <c r="BJ186" s="842"/>
    </row>
    <row r="187" customFormat="false" ht="20.25" hidden="false" customHeight="true" outlineLevel="0" collapsed="false">
      <c r="B187" s="779" t="n">
        <f aca="false">B185+1</f>
        <v>87</v>
      </c>
      <c r="C187" s="839"/>
      <c r="D187" s="839"/>
      <c r="E187" s="808"/>
      <c r="F187" s="809"/>
      <c r="G187" s="808"/>
      <c r="H187" s="809"/>
      <c r="I187" s="840"/>
      <c r="J187" s="840"/>
      <c r="K187" s="841"/>
      <c r="L187" s="841"/>
      <c r="M187" s="841"/>
      <c r="N187" s="841"/>
      <c r="O187" s="823"/>
      <c r="P187" s="823"/>
      <c r="Q187" s="823"/>
      <c r="R187" s="823"/>
      <c r="S187" s="823"/>
      <c r="T187" s="837" t="s">
        <v>693</v>
      </c>
      <c r="V187" s="838"/>
      <c r="W187" s="827"/>
      <c r="X187" s="828"/>
      <c r="Y187" s="828"/>
      <c r="Z187" s="828"/>
      <c r="AA187" s="828"/>
      <c r="AB187" s="828"/>
      <c r="AC187" s="829"/>
      <c r="AD187" s="827"/>
      <c r="AE187" s="828"/>
      <c r="AF187" s="828"/>
      <c r="AG187" s="828"/>
      <c r="AH187" s="828"/>
      <c r="AI187" s="828"/>
      <c r="AJ187" s="829"/>
      <c r="AK187" s="827"/>
      <c r="AL187" s="828"/>
      <c r="AM187" s="828"/>
      <c r="AN187" s="828"/>
      <c r="AO187" s="828"/>
      <c r="AP187" s="828"/>
      <c r="AQ187" s="829"/>
      <c r="AR187" s="827"/>
      <c r="AS187" s="828"/>
      <c r="AT187" s="828"/>
      <c r="AU187" s="828"/>
      <c r="AV187" s="828"/>
      <c r="AW187" s="828"/>
      <c r="AX187" s="829"/>
      <c r="AY187" s="827"/>
      <c r="AZ187" s="828"/>
      <c r="BA187" s="830"/>
      <c r="BB187" s="831"/>
      <c r="BC187" s="831"/>
      <c r="BD187" s="832"/>
      <c r="BE187" s="832"/>
      <c r="BF187" s="842"/>
      <c r="BG187" s="842"/>
      <c r="BH187" s="842"/>
      <c r="BI187" s="842"/>
      <c r="BJ187" s="842"/>
    </row>
    <row r="188" customFormat="false" ht="20.25" hidden="false" customHeight="true" outlineLevel="0" collapsed="false">
      <c r="B188" s="779"/>
      <c r="C188" s="839"/>
      <c r="D188" s="839"/>
      <c r="E188" s="843"/>
      <c r="F188" s="844" t="n">
        <f aca="false">C187</f>
        <v>0</v>
      </c>
      <c r="G188" s="843"/>
      <c r="H188" s="844" t="n">
        <f aca="false">I187</f>
        <v>0</v>
      </c>
      <c r="I188" s="840"/>
      <c r="J188" s="840"/>
      <c r="K188" s="841"/>
      <c r="L188" s="841"/>
      <c r="M188" s="841"/>
      <c r="N188" s="841"/>
      <c r="O188" s="823"/>
      <c r="P188" s="823"/>
      <c r="Q188" s="823"/>
      <c r="R188" s="823"/>
      <c r="S188" s="823"/>
      <c r="T188" s="834" t="s">
        <v>694</v>
      </c>
      <c r="U188" s="835"/>
      <c r="V188" s="836"/>
      <c r="W188" s="813" t="str">
        <f aca="false">IF(W187="","",VLOOKUP(W187,標準様式１シフト記号表!$C$6:$L$47,10,FALSE()))</f>
        <v/>
      </c>
      <c r="X188" s="814" t="str">
        <f aca="false">IF(X187="","",VLOOKUP(X187,標準様式１シフト記号表!$C$6:$L$47,10,FALSE()))</f>
        <v/>
      </c>
      <c r="Y188" s="814" t="str">
        <f aca="false">IF(Y187="","",VLOOKUP(Y187,標準様式１シフト記号表!$C$6:$L$47,10,FALSE()))</f>
        <v/>
      </c>
      <c r="Z188" s="814" t="str">
        <f aca="false">IF(Z187="","",VLOOKUP(Z187,標準様式１シフト記号表!$C$6:$L$47,10,FALSE()))</f>
        <v/>
      </c>
      <c r="AA188" s="814" t="str">
        <f aca="false">IF(AA187="","",VLOOKUP(AA187,標準様式１シフト記号表!$C$6:$L$47,10,FALSE()))</f>
        <v/>
      </c>
      <c r="AB188" s="814" t="str">
        <f aca="false">IF(AB187="","",VLOOKUP(AB187,標準様式１シフト記号表!$C$6:$L$47,10,FALSE()))</f>
        <v/>
      </c>
      <c r="AC188" s="815" t="str">
        <f aca="false">IF(AC187="","",VLOOKUP(AC187,標準様式１シフト記号表!$C$6:$L$47,10,FALSE()))</f>
        <v/>
      </c>
      <c r="AD188" s="813" t="str">
        <f aca="false">IF(AD187="","",VLOOKUP(AD187,標準様式１シフト記号表!$C$6:$L$47,10,FALSE()))</f>
        <v/>
      </c>
      <c r="AE188" s="814" t="str">
        <f aca="false">IF(AE187="","",VLOOKUP(AE187,標準様式１シフト記号表!$C$6:$L$47,10,FALSE()))</f>
        <v/>
      </c>
      <c r="AF188" s="814" t="str">
        <f aca="false">IF(AF187="","",VLOOKUP(AF187,標準様式１シフト記号表!$C$6:$L$47,10,FALSE()))</f>
        <v/>
      </c>
      <c r="AG188" s="814" t="str">
        <f aca="false">IF(AG187="","",VLOOKUP(AG187,標準様式１シフト記号表!$C$6:$L$47,10,FALSE()))</f>
        <v/>
      </c>
      <c r="AH188" s="814" t="str">
        <f aca="false">IF(AH187="","",VLOOKUP(AH187,標準様式１シフト記号表!$C$6:$L$47,10,FALSE()))</f>
        <v/>
      </c>
      <c r="AI188" s="814" t="str">
        <f aca="false">IF(AI187="","",VLOOKUP(AI187,標準様式１シフト記号表!$C$6:$L$47,10,FALSE()))</f>
        <v/>
      </c>
      <c r="AJ188" s="815" t="str">
        <f aca="false">IF(AJ187="","",VLOOKUP(AJ187,標準様式１シフト記号表!$C$6:$L$47,10,FALSE()))</f>
        <v/>
      </c>
      <c r="AK188" s="813" t="str">
        <f aca="false">IF(AK187="","",VLOOKUP(AK187,標準様式１シフト記号表!$C$6:$L$47,10,FALSE()))</f>
        <v/>
      </c>
      <c r="AL188" s="814" t="str">
        <f aca="false">IF(AL187="","",VLOOKUP(AL187,標準様式１シフト記号表!$C$6:$L$47,10,FALSE()))</f>
        <v/>
      </c>
      <c r="AM188" s="814" t="str">
        <f aca="false">IF(AM187="","",VLOOKUP(AM187,標準様式１シフト記号表!$C$6:$L$47,10,FALSE()))</f>
        <v/>
      </c>
      <c r="AN188" s="814" t="str">
        <f aca="false">IF(AN187="","",VLOOKUP(AN187,標準様式１シフト記号表!$C$6:$L$47,10,FALSE()))</f>
        <v/>
      </c>
      <c r="AO188" s="814" t="str">
        <f aca="false">IF(AO187="","",VLOOKUP(AO187,標準様式１シフト記号表!$C$6:$L$47,10,FALSE()))</f>
        <v/>
      </c>
      <c r="AP188" s="814" t="str">
        <f aca="false">IF(AP187="","",VLOOKUP(AP187,標準様式１シフト記号表!$C$6:$L$47,10,FALSE()))</f>
        <v/>
      </c>
      <c r="AQ188" s="815" t="str">
        <f aca="false">IF(AQ187="","",VLOOKUP(AQ187,標準様式１シフト記号表!$C$6:$L$47,10,FALSE()))</f>
        <v/>
      </c>
      <c r="AR188" s="813" t="str">
        <f aca="false">IF(AR187="","",VLOOKUP(AR187,標準様式１シフト記号表!$C$6:$L$47,10,FALSE()))</f>
        <v/>
      </c>
      <c r="AS188" s="814" t="str">
        <f aca="false">IF(AS187="","",VLOOKUP(AS187,標準様式１シフト記号表!$C$6:$L$47,10,FALSE()))</f>
        <v/>
      </c>
      <c r="AT188" s="814" t="str">
        <f aca="false">IF(AT187="","",VLOOKUP(AT187,標準様式１シフト記号表!$C$6:$L$47,10,FALSE()))</f>
        <v/>
      </c>
      <c r="AU188" s="814" t="str">
        <f aca="false">IF(AU187="","",VLOOKUP(AU187,標準様式１シフト記号表!$C$6:$L$47,10,FALSE()))</f>
        <v/>
      </c>
      <c r="AV188" s="814" t="str">
        <f aca="false">IF(AV187="","",VLOOKUP(AV187,標準様式１シフト記号表!$C$6:$L$47,10,FALSE()))</f>
        <v/>
      </c>
      <c r="AW188" s="814" t="str">
        <f aca="false">IF(AW187="","",VLOOKUP(AW187,標準様式１シフト記号表!$C$6:$L$47,10,FALSE()))</f>
        <v/>
      </c>
      <c r="AX188" s="815" t="str">
        <f aca="false">IF(AX187="","",VLOOKUP(AX187,標準様式１シフト記号表!$C$6:$L$47,10,FALSE()))</f>
        <v/>
      </c>
      <c r="AY188" s="813" t="str">
        <f aca="false">IF(AY187="","",VLOOKUP(AY187,標準様式１シフト記号表!$C$6:$L$47,10,FALSE()))</f>
        <v/>
      </c>
      <c r="AZ188" s="814" t="str">
        <f aca="false">IF(AZ187="","",VLOOKUP(AZ187,標準様式１シフト記号表!$C$6:$L$47,10,FALSE()))</f>
        <v/>
      </c>
      <c r="BA188" s="814" t="str">
        <f aca="false">IF(BA187="","",VLOOKUP(BA187,標準様式１シフト記号表!$C$6:$L$47,10,FALSE()))</f>
        <v/>
      </c>
      <c r="BB188" s="845" t="n">
        <f aca="false">IF($BE$3="４週",SUM(W188:AX188),IF($BE$3="暦月",SUM(W188:BA188),""))</f>
        <v>0</v>
      </c>
      <c r="BC188" s="845"/>
      <c r="BD188" s="846" t="n">
        <f aca="false">IF($BE$3="４週",BB188/4,IF($BE$3="暦月",(BB188/($BE$8/7)),""))</f>
        <v>0</v>
      </c>
      <c r="BE188" s="846"/>
      <c r="BF188" s="842"/>
      <c r="BG188" s="842"/>
      <c r="BH188" s="842"/>
      <c r="BI188" s="842"/>
      <c r="BJ188" s="842"/>
    </row>
    <row r="189" customFormat="false" ht="20.25" hidden="false" customHeight="true" outlineLevel="0" collapsed="false">
      <c r="B189" s="779" t="n">
        <f aca="false">B187+1</f>
        <v>88</v>
      </c>
      <c r="C189" s="839"/>
      <c r="D189" s="839"/>
      <c r="E189" s="808"/>
      <c r="F189" s="809"/>
      <c r="G189" s="808"/>
      <c r="H189" s="809"/>
      <c r="I189" s="840"/>
      <c r="J189" s="840"/>
      <c r="K189" s="841"/>
      <c r="L189" s="841"/>
      <c r="M189" s="841"/>
      <c r="N189" s="841"/>
      <c r="O189" s="823"/>
      <c r="P189" s="823"/>
      <c r="Q189" s="823"/>
      <c r="R189" s="823"/>
      <c r="S189" s="823"/>
      <c r="T189" s="837" t="s">
        <v>693</v>
      </c>
      <c r="V189" s="838"/>
      <c r="W189" s="827"/>
      <c r="X189" s="828"/>
      <c r="Y189" s="828"/>
      <c r="Z189" s="828"/>
      <c r="AA189" s="828"/>
      <c r="AB189" s="828"/>
      <c r="AC189" s="829"/>
      <c r="AD189" s="827"/>
      <c r="AE189" s="828"/>
      <c r="AF189" s="828"/>
      <c r="AG189" s="828"/>
      <c r="AH189" s="828"/>
      <c r="AI189" s="828"/>
      <c r="AJ189" s="829"/>
      <c r="AK189" s="827"/>
      <c r="AL189" s="828"/>
      <c r="AM189" s="828"/>
      <c r="AN189" s="828"/>
      <c r="AO189" s="828"/>
      <c r="AP189" s="828"/>
      <c r="AQ189" s="829"/>
      <c r="AR189" s="827"/>
      <c r="AS189" s="828"/>
      <c r="AT189" s="828"/>
      <c r="AU189" s="828"/>
      <c r="AV189" s="828"/>
      <c r="AW189" s="828"/>
      <c r="AX189" s="829"/>
      <c r="AY189" s="827"/>
      <c r="AZ189" s="828"/>
      <c r="BA189" s="830"/>
      <c r="BB189" s="831"/>
      <c r="BC189" s="831"/>
      <c r="BD189" s="832"/>
      <c r="BE189" s="832"/>
      <c r="BF189" s="842"/>
      <c r="BG189" s="842"/>
      <c r="BH189" s="842"/>
      <c r="BI189" s="842"/>
      <c r="BJ189" s="842"/>
    </row>
    <row r="190" customFormat="false" ht="20.25" hidden="false" customHeight="true" outlineLevel="0" collapsed="false">
      <c r="B190" s="779"/>
      <c r="C190" s="839"/>
      <c r="D190" s="839"/>
      <c r="E190" s="843"/>
      <c r="F190" s="844" t="n">
        <f aca="false">C189</f>
        <v>0</v>
      </c>
      <c r="G190" s="843"/>
      <c r="H190" s="844" t="n">
        <f aca="false">I189</f>
        <v>0</v>
      </c>
      <c r="I190" s="840"/>
      <c r="J190" s="840"/>
      <c r="K190" s="841"/>
      <c r="L190" s="841"/>
      <c r="M190" s="841"/>
      <c r="N190" s="841"/>
      <c r="O190" s="823"/>
      <c r="P190" s="823"/>
      <c r="Q190" s="823"/>
      <c r="R190" s="823"/>
      <c r="S190" s="823"/>
      <c r="T190" s="834" t="s">
        <v>694</v>
      </c>
      <c r="U190" s="835"/>
      <c r="V190" s="836"/>
      <c r="W190" s="813" t="str">
        <f aca="false">IF(W189="","",VLOOKUP(W189,標準様式１シフト記号表!$C$6:$L$47,10,FALSE()))</f>
        <v/>
      </c>
      <c r="X190" s="814" t="str">
        <f aca="false">IF(X189="","",VLOOKUP(X189,標準様式１シフト記号表!$C$6:$L$47,10,FALSE()))</f>
        <v/>
      </c>
      <c r="Y190" s="814" t="str">
        <f aca="false">IF(Y189="","",VLOOKUP(Y189,標準様式１シフト記号表!$C$6:$L$47,10,FALSE()))</f>
        <v/>
      </c>
      <c r="Z190" s="814" t="str">
        <f aca="false">IF(Z189="","",VLOOKUP(Z189,標準様式１シフト記号表!$C$6:$L$47,10,FALSE()))</f>
        <v/>
      </c>
      <c r="AA190" s="814" t="str">
        <f aca="false">IF(AA189="","",VLOOKUP(AA189,標準様式１シフト記号表!$C$6:$L$47,10,FALSE()))</f>
        <v/>
      </c>
      <c r="AB190" s="814" t="str">
        <f aca="false">IF(AB189="","",VLOOKUP(AB189,標準様式１シフト記号表!$C$6:$L$47,10,FALSE()))</f>
        <v/>
      </c>
      <c r="AC190" s="815" t="str">
        <f aca="false">IF(AC189="","",VLOOKUP(AC189,標準様式１シフト記号表!$C$6:$L$47,10,FALSE()))</f>
        <v/>
      </c>
      <c r="AD190" s="813" t="str">
        <f aca="false">IF(AD189="","",VLOOKUP(AD189,標準様式１シフト記号表!$C$6:$L$47,10,FALSE()))</f>
        <v/>
      </c>
      <c r="AE190" s="814" t="str">
        <f aca="false">IF(AE189="","",VLOOKUP(AE189,標準様式１シフト記号表!$C$6:$L$47,10,FALSE()))</f>
        <v/>
      </c>
      <c r="AF190" s="814" t="str">
        <f aca="false">IF(AF189="","",VLOOKUP(AF189,標準様式１シフト記号表!$C$6:$L$47,10,FALSE()))</f>
        <v/>
      </c>
      <c r="AG190" s="814" t="str">
        <f aca="false">IF(AG189="","",VLOOKUP(AG189,標準様式１シフト記号表!$C$6:$L$47,10,FALSE()))</f>
        <v/>
      </c>
      <c r="AH190" s="814" t="str">
        <f aca="false">IF(AH189="","",VLOOKUP(AH189,標準様式１シフト記号表!$C$6:$L$47,10,FALSE()))</f>
        <v/>
      </c>
      <c r="AI190" s="814" t="str">
        <f aca="false">IF(AI189="","",VLOOKUP(AI189,標準様式１シフト記号表!$C$6:$L$47,10,FALSE()))</f>
        <v/>
      </c>
      <c r="AJ190" s="815" t="str">
        <f aca="false">IF(AJ189="","",VLOOKUP(AJ189,標準様式１シフト記号表!$C$6:$L$47,10,FALSE()))</f>
        <v/>
      </c>
      <c r="AK190" s="813" t="str">
        <f aca="false">IF(AK189="","",VLOOKUP(AK189,標準様式１シフト記号表!$C$6:$L$47,10,FALSE()))</f>
        <v/>
      </c>
      <c r="AL190" s="814" t="str">
        <f aca="false">IF(AL189="","",VLOOKUP(AL189,標準様式１シフト記号表!$C$6:$L$47,10,FALSE()))</f>
        <v/>
      </c>
      <c r="AM190" s="814" t="str">
        <f aca="false">IF(AM189="","",VLOOKUP(AM189,標準様式１シフト記号表!$C$6:$L$47,10,FALSE()))</f>
        <v/>
      </c>
      <c r="AN190" s="814" t="str">
        <f aca="false">IF(AN189="","",VLOOKUP(AN189,標準様式１シフト記号表!$C$6:$L$47,10,FALSE()))</f>
        <v/>
      </c>
      <c r="AO190" s="814" t="str">
        <f aca="false">IF(AO189="","",VLOOKUP(AO189,標準様式１シフト記号表!$C$6:$L$47,10,FALSE()))</f>
        <v/>
      </c>
      <c r="AP190" s="814" t="str">
        <f aca="false">IF(AP189="","",VLOOKUP(AP189,標準様式１シフト記号表!$C$6:$L$47,10,FALSE()))</f>
        <v/>
      </c>
      <c r="AQ190" s="815" t="str">
        <f aca="false">IF(AQ189="","",VLOOKUP(AQ189,標準様式１シフト記号表!$C$6:$L$47,10,FALSE()))</f>
        <v/>
      </c>
      <c r="AR190" s="813" t="str">
        <f aca="false">IF(AR189="","",VLOOKUP(AR189,標準様式１シフト記号表!$C$6:$L$47,10,FALSE()))</f>
        <v/>
      </c>
      <c r="AS190" s="814" t="str">
        <f aca="false">IF(AS189="","",VLOOKUP(AS189,標準様式１シフト記号表!$C$6:$L$47,10,FALSE()))</f>
        <v/>
      </c>
      <c r="AT190" s="814" t="str">
        <f aca="false">IF(AT189="","",VLOOKUP(AT189,標準様式１シフト記号表!$C$6:$L$47,10,FALSE()))</f>
        <v/>
      </c>
      <c r="AU190" s="814" t="str">
        <f aca="false">IF(AU189="","",VLOOKUP(AU189,標準様式１シフト記号表!$C$6:$L$47,10,FALSE()))</f>
        <v/>
      </c>
      <c r="AV190" s="814" t="str">
        <f aca="false">IF(AV189="","",VLOOKUP(AV189,標準様式１シフト記号表!$C$6:$L$47,10,FALSE()))</f>
        <v/>
      </c>
      <c r="AW190" s="814" t="str">
        <f aca="false">IF(AW189="","",VLOOKUP(AW189,標準様式１シフト記号表!$C$6:$L$47,10,FALSE()))</f>
        <v/>
      </c>
      <c r="AX190" s="815" t="str">
        <f aca="false">IF(AX189="","",VLOOKUP(AX189,標準様式１シフト記号表!$C$6:$L$47,10,FALSE()))</f>
        <v/>
      </c>
      <c r="AY190" s="813" t="str">
        <f aca="false">IF(AY189="","",VLOOKUP(AY189,標準様式１シフト記号表!$C$6:$L$47,10,FALSE()))</f>
        <v/>
      </c>
      <c r="AZ190" s="814" t="str">
        <f aca="false">IF(AZ189="","",VLOOKUP(AZ189,標準様式１シフト記号表!$C$6:$L$47,10,FALSE()))</f>
        <v/>
      </c>
      <c r="BA190" s="814" t="str">
        <f aca="false">IF(BA189="","",VLOOKUP(BA189,標準様式１シフト記号表!$C$6:$L$47,10,FALSE()))</f>
        <v/>
      </c>
      <c r="BB190" s="845" t="n">
        <f aca="false">IF($BE$3="４週",SUM(W190:AX190),IF($BE$3="暦月",SUM(W190:BA190),""))</f>
        <v>0</v>
      </c>
      <c r="BC190" s="845"/>
      <c r="BD190" s="846" t="n">
        <f aca="false">IF($BE$3="４週",BB190/4,IF($BE$3="暦月",(BB190/($BE$8/7)),""))</f>
        <v>0</v>
      </c>
      <c r="BE190" s="846"/>
      <c r="BF190" s="842"/>
      <c r="BG190" s="842"/>
      <c r="BH190" s="842"/>
      <c r="BI190" s="842"/>
      <c r="BJ190" s="842"/>
    </row>
    <row r="191" customFormat="false" ht="20.25" hidden="false" customHeight="true" outlineLevel="0" collapsed="false">
      <c r="B191" s="779" t="n">
        <f aca="false">B189+1</f>
        <v>89</v>
      </c>
      <c r="C191" s="839"/>
      <c r="D191" s="839"/>
      <c r="E191" s="808"/>
      <c r="F191" s="809"/>
      <c r="G191" s="808"/>
      <c r="H191" s="809"/>
      <c r="I191" s="840"/>
      <c r="J191" s="840"/>
      <c r="K191" s="841"/>
      <c r="L191" s="841"/>
      <c r="M191" s="841"/>
      <c r="N191" s="841"/>
      <c r="O191" s="823"/>
      <c r="P191" s="823"/>
      <c r="Q191" s="823"/>
      <c r="R191" s="823"/>
      <c r="S191" s="823"/>
      <c r="T191" s="837" t="s">
        <v>693</v>
      </c>
      <c r="V191" s="838"/>
      <c r="W191" s="827"/>
      <c r="X191" s="828"/>
      <c r="Y191" s="828"/>
      <c r="Z191" s="828"/>
      <c r="AA191" s="828"/>
      <c r="AB191" s="828"/>
      <c r="AC191" s="829"/>
      <c r="AD191" s="827"/>
      <c r="AE191" s="828"/>
      <c r="AF191" s="828"/>
      <c r="AG191" s="828"/>
      <c r="AH191" s="828"/>
      <c r="AI191" s="828"/>
      <c r="AJ191" s="829"/>
      <c r="AK191" s="827"/>
      <c r="AL191" s="828"/>
      <c r="AM191" s="828"/>
      <c r="AN191" s="828"/>
      <c r="AO191" s="828"/>
      <c r="AP191" s="828"/>
      <c r="AQ191" s="829"/>
      <c r="AR191" s="827"/>
      <c r="AS191" s="828"/>
      <c r="AT191" s="828"/>
      <c r="AU191" s="828"/>
      <c r="AV191" s="828"/>
      <c r="AW191" s="828"/>
      <c r="AX191" s="829"/>
      <c r="AY191" s="827"/>
      <c r="AZ191" s="828"/>
      <c r="BA191" s="830"/>
      <c r="BB191" s="831"/>
      <c r="BC191" s="831"/>
      <c r="BD191" s="832"/>
      <c r="BE191" s="832"/>
      <c r="BF191" s="842"/>
      <c r="BG191" s="842"/>
      <c r="BH191" s="842"/>
      <c r="BI191" s="842"/>
      <c r="BJ191" s="842"/>
    </row>
    <row r="192" customFormat="false" ht="20.25" hidden="false" customHeight="true" outlineLevel="0" collapsed="false">
      <c r="B192" s="779"/>
      <c r="C192" s="839"/>
      <c r="D192" s="839"/>
      <c r="E192" s="843"/>
      <c r="F192" s="844" t="n">
        <f aca="false">C191</f>
        <v>0</v>
      </c>
      <c r="G192" s="843"/>
      <c r="H192" s="844" t="n">
        <f aca="false">I191</f>
        <v>0</v>
      </c>
      <c r="I192" s="840"/>
      <c r="J192" s="840"/>
      <c r="K192" s="841"/>
      <c r="L192" s="841"/>
      <c r="M192" s="841"/>
      <c r="N192" s="841"/>
      <c r="O192" s="823"/>
      <c r="P192" s="823"/>
      <c r="Q192" s="823"/>
      <c r="R192" s="823"/>
      <c r="S192" s="823"/>
      <c r="T192" s="834" t="s">
        <v>694</v>
      </c>
      <c r="U192" s="835"/>
      <c r="V192" s="836"/>
      <c r="W192" s="813" t="str">
        <f aca="false">IF(W191="","",VLOOKUP(W191,標準様式１シフト記号表!$C$6:$L$47,10,FALSE()))</f>
        <v/>
      </c>
      <c r="X192" s="814" t="str">
        <f aca="false">IF(X191="","",VLOOKUP(X191,標準様式１シフト記号表!$C$6:$L$47,10,FALSE()))</f>
        <v/>
      </c>
      <c r="Y192" s="814" t="str">
        <f aca="false">IF(Y191="","",VLOOKUP(Y191,標準様式１シフト記号表!$C$6:$L$47,10,FALSE()))</f>
        <v/>
      </c>
      <c r="Z192" s="814" t="str">
        <f aca="false">IF(Z191="","",VLOOKUP(Z191,標準様式１シフト記号表!$C$6:$L$47,10,FALSE()))</f>
        <v/>
      </c>
      <c r="AA192" s="814" t="str">
        <f aca="false">IF(AA191="","",VLOOKUP(AA191,標準様式１シフト記号表!$C$6:$L$47,10,FALSE()))</f>
        <v/>
      </c>
      <c r="AB192" s="814" t="str">
        <f aca="false">IF(AB191="","",VLOOKUP(AB191,標準様式１シフト記号表!$C$6:$L$47,10,FALSE()))</f>
        <v/>
      </c>
      <c r="AC192" s="815" t="str">
        <f aca="false">IF(AC191="","",VLOOKUP(AC191,標準様式１シフト記号表!$C$6:$L$47,10,FALSE()))</f>
        <v/>
      </c>
      <c r="AD192" s="813" t="str">
        <f aca="false">IF(AD191="","",VLOOKUP(AD191,標準様式１シフト記号表!$C$6:$L$47,10,FALSE()))</f>
        <v/>
      </c>
      <c r="AE192" s="814" t="str">
        <f aca="false">IF(AE191="","",VLOOKUP(AE191,標準様式１シフト記号表!$C$6:$L$47,10,FALSE()))</f>
        <v/>
      </c>
      <c r="AF192" s="814" t="str">
        <f aca="false">IF(AF191="","",VLOOKUP(AF191,標準様式１シフト記号表!$C$6:$L$47,10,FALSE()))</f>
        <v/>
      </c>
      <c r="AG192" s="814" t="str">
        <f aca="false">IF(AG191="","",VLOOKUP(AG191,標準様式１シフト記号表!$C$6:$L$47,10,FALSE()))</f>
        <v/>
      </c>
      <c r="AH192" s="814" t="str">
        <f aca="false">IF(AH191="","",VLOOKUP(AH191,標準様式１シフト記号表!$C$6:$L$47,10,FALSE()))</f>
        <v/>
      </c>
      <c r="AI192" s="814" t="str">
        <f aca="false">IF(AI191="","",VLOOKUP(AI191,標準様式１シフト記号表!$C$6:$L$47,10,FALSE()))</f>
        <v/>
      </c>
      <c r="AJ192" s="815" t="str">
        <f aca="false">IF(AJ191="","",VLOOKUP(AJ191,標準様式１シフト記号表!$C$6:$L$47,10,FALSE()))</f>
        <v/>
      </c>
      <c r="AK192" s="813" t="str">
        <f aca="false">IF(AK191="","",VLOOKUP(AK191,標準様式１シフト記号表!$C$6:$L$47,10,FALSE()))</f>
        <v/>
      </c>
      <c r="AL192" s="814" t="str">
        <f aca="false">IF(AL191="","",VLOOKUP(AL191,標準様式１シフト記号表!$C$6:$L$47,10,FALSE()))</f>
        <v/>
      </c>
      <c r="AM192" s="814" t="str">
        <f aca="false">IF(AM191="","",VLOOKUP(AM191,標準様式１シフト記号表!$C$6:$L$47,10,FALSE()))</f>
        <v/>
      </c>
      <c r="AN192" s="814" t="str">
        <f aca="false">IF(AN191="","",VLOOKUP(AN191,標準様式１シフト記号表!$C$6:$L$47,10,FALSE()))</f>
        <v/>
      </c>
      <c r="AO192" s="814" t="str">
        <f aca="false">IF(AO191="","",VLOOKUP(AO191,標準様式１シフト記号表!$C$6:$L$47,10,FALSE()))</f>
        <v/>
      </c>
      <c r="AP192" s="814" t="str">
        <f aca="false">IF(AP191="","",VLOOKUP(AP191,標準様式１シフト記号表!$C$6:$L$47,10,FALSE()))</f>
        <v/>
      </c>
      <c r="AQ192" s="815" t="str">
        <f aca="false">IF(AQ191="","",VLOOKUP(AQ191,標準様式１シフト記号表!$C$6:$L$47,10,FALSE()))</f>
        <v/>
      </c>
      <c r="AR192" s="813" t="str">
        <f aca="false">IF(AR191="","",VLOOKUP(AR191,標準様式１シフト記号表!$C$6:$L$47,10,FALSE()))</f>
        <v/>
      </c>
      <c r="AS192" s="814" t="str">
        <f aca="false">IF(AS191="","",VLOOKUP(AS191,標準様式１シフト記号表!$C$6:$L$47,10,FALSE()))</f>
        <v/>
      </c>
      <c r="AT192" s="814" t="str">
        <f aca="false">IF(AT191="","",VLOOKUP(AT191,標準様式１シフト記号表!$C$6:$L$47,10,FALSE()))</f>
        <v/>
      </c>
      <c r="AU192" s="814" t="str">
        <f aca="false">IF(AU191="","",VLOOKUP(AU191,標準様式１シフト記号表!$C$6:$L$47,10,FALSE()))</f>
        <v/>
      </c>
      <c r="AV192" s="814" t="str">
        <f aca="false">IF(AV191="","",VLOOKUP(AV191,標準様式１シフト記号表!$C$6:$L$47,10,FALSE()))</f>
        <v/>
      </c>
      <c r="AW192" s="814" t="str">
        <f aca="false">IF(AW191="","",VLOOKUP(AW191,標準様式１シフト記号表!$C$6:$L$47,10,FALSE()))</f>
        <v/>
      </c>
      <c r="AX192" s="815" t="str">
        <f aca="false">IF(AX191="","",VLOOKUP(AX191,標準様式１シフト記号表!$C$6:$L$47,10,FALSE()))</f>
        <v/>
      </c>
      <c r="AY192" s="813" t="str">
        <f aca="false">IF(AY191="","",VLOOKUP(AY191,標準様式１シフト記号表!$C$6:$L$47,10,FALSE()))</f>
        <v/>
      </c>
      <c r="AZ192" s="814" t="str">
        <f aca="false">IF(AZ191="","",VLOOKUP(AZ191,標準様式１シフト記号表!$C$6:$L$47,10,FALSE()))</f>
        <v/>
      </c>
      <c r="BA192" s="814" t="str">
        <f aca="false">IF(BA191="","",VLOOKUP(BA191,標準様式１シフト記号表!$C$6:$L$47,10,FALSE()))</f>
        <v/>
      </c>
      <c r="BB192" s="845" t="n">
        <f aca="false">IF($BE$3="４週",SUM(W192:AX192),IF($BE$3="暦月",SUM(W192:BA192),""))</f>
        <v>0</v>
      </c>
      <c r="BC192" s="845"/>
      <c r="BD192" s="846" t="n">
        <f aca="false">IF($BE$3="４週",BB192/4,IF($BE$3="暦月",(BB192/($BE$8/7)),""))</f>
        <v>0</v>
      </c>
      <c r="BE192" s="846"/>
      <c r="BF192" s="842"/>
      <c r="BG192" s="842"/>
      <c r="BH192" s="842"/>
      <c r="BI192" s="842"/>
      <c r="BJ192" s="842"/>
    </row>
    <row r="193" customFormat="false" ht="20.25" hidden="false" customHeight="true" outlineLevel="0" collapsed="false">
      <c r="B193" s="779" t="n">
        <f aca="false">B191+1</f>
        <v>90</v>
      </c>
      <c r="C193" s="839"/>
      <c r="D193" s="839"/>
      <c r="E193" s="808"/>
      <c r="F193" s="809"/>
      <c r="G193" s="808"/>
      <c r="H193" s="809"/>
      <c r="I193" s="840"/>
      <c r="J193" s="840"/>
      <c r="K193" s="841"/>
      <c r="L193" s="841"/>
      <c r="M193" s="841"/>
      <c r="N193" s="841"/>
      <c r="O193" s="823"/>
      <c r="P193" s="823"/>
      <c r="Q193" s="823"/>
      <c r="R193" s="823"/>
      <c r="S193" s="823"/>
      <c r="T193" s="837" t="s">
        <v>693</v>
      </c>
      <c r="V193" s="838"/>
      <c r="W193" s="827"/>
      <c r="X193" s="828"/>
      <c r="Y193" s="828"/>
      <c r="Z193" s="828"/>
      <c r="AA193" s="828"/>
      <c r="AB193" s="828"/>
      <c r="AC193" s="829"/>
      <c r="AD193" s="827"/>
      <c r="AE193" s="828"/>
      <c r="AF193" s="828"/>
      <c r="AG193" s="828"/>
      <c r="AH193" s="828"/>
      <c r="AI193" s="828"/>
      <c r="AJ193" s="829"/>
      <c r="AK193" s="827"/>
      <c r="AL193" s="828"/>
      <c r="AM193" s="828"/>
      <c r="AN193" s="828"/>
      <c r="AO193" s="828"/>
      <c r="AP193" s="828"/>
      <c r="AQ193" s="829"/>
      <c r="AR193" s="827"/>
      <c r="AS193" s="828"/>
      <c r="AT193" s="828"/>
      <c r="AU193" s="828"/>
      <c r="AV193" s="828"/>
      <c r="AW193" s="828"/>
      <c r="AX193" s="829"/>
      <c r="AY193" s="827"/>
      <c r="AZ193" s="828"/>
      <c r="BA193" s="830"/>
      <c r="BB193" s="831"/>
      <c r="BC193" s="831"/>
      <c r="BD193" s="832"/>
      <c r="BE193" s="832"/>
      <c r="BF193" s="842"/>
      <c r="BG193" s="842"/>
      <c r="BH193" s="842"/>
      <c r="BI193" s="842"/>
      <c r="BJ193" s="842"/>
    </row>
    <row r="194" customFormat="false" ht="20.25" hidden="false" customHeight="true" outlineLevel="0" collapsed="false">
      <c r="B194" s="779"/>
      <c r="C194" s="839"/>
      <c r="D194" s="839"/>
      <c r="E194" s="843"/>
      <c r="F194" s="844" t="n">
        <f aca="false">C193</f>
        <v>0</v>
      </c>
      <c r="G194" s="843"/>
      <c r="H194" s="844" t="n">
        <f aca="false">I193</f>
        <v>0</v>
      </c>
      <c r="I194" s="840"/>
      <c r="J194" s="840"/>
      <c r="K194" s="841"/>
      <c r="L194" s="841"/>
      <c r="M194" s="841"/>
      <c r="N194" s="841"/>
      <c r="O194" s="823"/>
      <c r="P194" s="823"/>
      <c r="Q194" s="823"/>
      <c r="R194" s="823"/>
      <c r="S194" s="823"/>
      <c r="T194" s="834" t="s">
        <v>694</v>
      </c>
      <c r="U194" s="835"/>
      <c r="V194" s="836"/>
      <c r="W194" s="813" t="str">
        <f aca="false">IF(W193="","",VLOOKUP(W193,標準様式１シフト記号表!$C$6:$L$47,10,FALSE()))</f>
        <v/>
      </c>
      <c r="X194" s="814" t="str">
        <f aca="false">IF(X193="","",VLOOKUP(X193,標準様式１シフト記号表!$C$6:$L$47,10,FALSE()))</f>
        <v/>
      </c>
      <c r="Y194" s="814" t="str">
        <f aca="false">IF(Y193="","",VLOOKUP(Y193,標準様式１シフト記号表!$C$6:$L$47,10,FALSE()))</f>
        <v/>
      </c>
      <c r="Z194" s="814" t="str">
        <f aca="false">IF(Z193="","",VLOOKUP(Z193,標準様式１シフト記号表!$C$6:$L$47,10,FALSE()))</f>
        <v/>
      </c>
      <c r="AA194" s="814" t="str">
        <f aca="false">IF(AA193="","",VLOOKUP(AA193,標準様式１シフト記号表!$C$6:$L$47,10,FALSE()))</f>
        <v/>
      </c>
      <c r="AB194" s="814" t="str">
        <f aca="false">IF(AB193="","",VLOOKUP(AB193,標準様式１シフト記号表!$C$6:$L$47,10,FALSE()))</f>
        <v/>
      </c>
      <c r="AC194" s="815" t="str">
        <f aca="false">IF(AC193="","",VLOOKUP(AC193,標準様式１シフト記号表!$C$6:$L$47,10,FALSE()))</f>
        <v/>
      </c>
      <c r="AD194" s="813" t="str">
        <f aca="false">IF(AD193="","",VLOOKUP(AD193,標準様式１シフト記号表!$C$6:$L$47,10,FALSE()))</f>
        <v/>
      </c>
      <c r="AE194" s="814" t="str">
        <f aca="false">IF(AE193="","",VLOOKUP(AE193,標準様式１シフト記号表!$C$6:$L$47,10,FALSE()))</f>
        <v/>
      </c>
      <c r="AF194" s="814" t="str">
        <f aca="false">IF(AF193="","",VLOOKUP(AF193,標準様式１シフト記号表!$C$6:$L$47,10,FALSE()))</f>
        <v/>
      </c>
      <c r="AG194" s="814" t="str">
        <f aca="false">IF(AG193="","",VLOOKUP(AG193,標準様式１シフト記号表!$C$6:$L$47,10,FALSE()))</f>
        <v/>
      </c>
      <c r="AH194" s="814" t="str">
        <f aca="false">IF(AH193="","",VLOOKUP(AH193,標準様式１シフト記号表!$C$6:$L$47,10,FALSE()))</f>
        <v/>
      </c>
      <c r="AI194" s="814" t="str">
        <f aca="false">IF(AI193="","",VLOOKUP(AI193,標準様式１シフト記号表!$C$6:$L$47,10,FALSE()))</f>
        <v/>
      </c>
      <c r="AJ194" s="815" t="str">
        <f aca="false">IF(AJ193="","",VLOOKUP(AJ193,標準様式１シフト記号表!$C$6:$L$47,10,FALSE()))</f>
        <v/>
      </c>
      <c r="AK194" s="813" t="str">
        <f aca="false">IF(AK193="","",VLOOKUP(AK193,標準様式１シフト記号表!$C$6:$L$47,10,FALSE()))</f>
        <v/>
      </c>
      <c r="AL194" s="814" t="str">
        <f aca="false">IF(AL193="","",VLOOKUP(AL193,標準様式１シフト記号表!$C$6:$L$47,10,FALSE()))</f>
        <v/>
      </c>
      <c r="AM194" s="814" t="str">
        <f aca="false">IF(AM193="","",VLOOKUP(AM193,標準様式１シフト記号表!$C$6:$L$47,10,FALSE()))</f>
        <v/>
      </c>
      <c r="AN194" s="814" t="str">
        <f aca="false">IF(AN193="","",VLOOKUP(AN193,標準様式１シフト記号表!$C$6:$L$47,10,FALSE()))</f>
        <v/>
      </c>
      <c r="AO194" s="814" t="str">
        <f aca="false">IF(AO193="","",VLOOKUP(AO193,標準様式１シフト記号表!$C$6:$L$47,10,FALSE()))</f>
        <v/>
      </c>
      <c r="AP194" s="814" t="str">
        <f aca="false">IF(AP193="","",VLOOKUP(AP193,標準様式１シフト記号表!$C$6:$L$47,10,FALSE()))</f>
        <v/>
      </c>
      <c r="AQ194" s="815" t="str">
        <f aca="false">IF(AQ193="","",VLOOKUP(AQ193,標準様式１シフト記号表!$C$6:$L$47,10,FALSE()))</f>
        <v/>
      </c>
      <c r="AR194" s="813" t="str">
        <f aca="false">IF(AR193="","",VLOOKUP(AR193,標準様式１シフト記号表!$C$6:$L$47,10,FALSE()))</f>
        <v/>
      </c>
      <c r="AS194" s="814" t="str">
        <f aca="false">IF(AS193="","",VLOOKUP(AS193,標準様式１シフト記号表!$C$6:$L$47,10,FALSE()))</f>
        <v/>
      </c>
      <c r="AT194" s="814" t="str">
        <f aca="false">IF(AT193="","",VLOOKUP(AT193,標準様式１シフト記号表!$C$6:$L$47,10,FALSE()))</f>
        <v/>
      </c>
      <c r="AU194" s="814" t="str">
        <f aca="false">IF(AU193="","",VLOOKUP(AU193,標準様式１シフト記号表!$C$6:$L$47,10,FALSE()))</f>
        <v/>
      </c>
      <c r="AV194" s="814" t="str">
        <f aca="false">IF(AV193="","",VLOOKUP(AV193,標準様式１シフト記号表!$C$6:$L$47,10,FALSE()))</f>
        <v/>
      </c>
      <c r="AW194" s="814" t="str">
        <f aca="false">IF(AW193="","",VLOOKUP(AW193,標準様式１シフト記号表!$C$6:$L$47,10,FALSE()))</f>
        <v/>
      </c>
      <c r="AX194" s="815" t="str">
        <f aca="false">IF(AX193="","",VLOOKUP(AX193,標準様式１シフト記号表!$C$6:$L$47,10,FALSE()))</f>
        <v/>
      </c>
      <c r="AY194" s="813" t="str">
        <f aca="false">IF(AY193="","",VLOOKUP(AY193,標準様式１シフト記号表!$C$6:$L$47,10,FALSE()))</f>
        <v/>
      </c>
      <c r="AZ194" s="814" t="str">
        <f aca="false">IF(AZ193="","",VLOOKUP(AZ193,標準様式１シフト記号表!$C$6:$L$47,10,FALSE()))</f>
        <v/>
      </c>
      <c r="BA194" s="814" t="str">
        <f aca="false">IF(BA193="","",VLOOKUP(BA193,標準様式１シフト記号表!$C$6:$L$47,10,FALSE()))</f>
        <v/>
      </c>
      <c r="BB194" s="845" t="n">
        <f aca="false">IF($BE$3="４週",SUM(W194:AX194),IF($BE$3="暦月",SUM(W194:BA194),""))</f>
        <v>0</v>
      </c>
      <c r="BC194" s="845"/>
      <c r="BD194" s="846" t="n">
        <f aca="false">IF($BE$3="４週",BB194/4,IF($BE$3="暦月",(BB194/($BE$8/7)),""))</f>
        <v>0</v>
      </c>
      <c r="BE194" s="846"/>
      <c r="BF194" s="842"/>
      <c r="BG194" s="842"/>
      <c r="BH194" s="842"/>
      <c r="BI194" s="842"/>
      <c r="BJ194" s="842"/>
    </row>
    <row r="195" customFormat="false" ht="20.25" hidden="false" customHeight="true" outlineLevel="0" collapsed="false">
      <c r="B195" s="779" t="n">
        <f aca="false">B193+1</f>
        <v>91</v>
      </c>
      <c r="C195" s="839"/>
      <c r="D195" s="839"/>
      <c r="E195" s="808"/>
      <c r="F195" s="809"/>
      <c r="G195" s="808"/>
      <c r="H195" s="809"/>
      <c r="I195" s="840"/>
      <c r="J195" s="840"/>
      <c r="K195" s="841"/>
      <c r="L195" s="841"/>
      <c r="M195" s="841"/>
      <c r="N195" s="841"/>
      <c r="O195" s="823"/>
      <c r="P195" s="823"/>
      <c r="Q195" s="823"/>
      <c r="R195" s="823"/>
      <c r="S195" s="823"/>
      <c r="T195" s="837" t="s">
        <v>693</v>
      </c>
      <c r="V195" s="838"/>
      <c r="W195" s="827"/>
      <c r="X195" s="828"/>
      <c r="Y195" s="828"/>
      <c r="Z195" s="828"/>
      <c r="AA195" s="828"/>
      <c r="AB195" s="828"/>
      <c r="AC195" s="829"/>
      <c r="AD195" s="827"/>
      <c r="AE195" s="828"/>
      <c r="AF195" s="828"/>
      <c r="AG195" s="828"/>
      <c r="AH195" s="828"/>
      <c r="AI195" s="828"/>
      <c r="AJ195" s="829"/>
      <c r="AK195" s="827"/>
      <c r="AL195" s="828"/>
      <c r="AM195" s="828"/>
      <c r="AN195" s="828"/>
      <c r="AO195" s="828"/>
      <c r="AP195" s="828"/>
      <c r="AQ195" s="829"/>
      <c r="AR195" s="827"/>
      <c r="AS195" s="828"/>
      <c r="AT195" s="828"/>
      <c r="AU195" s="828"/>
      <c r="AV195" s="828"/>
      <c r="AW195" s="828"/>
      <c r="AX195" s="829"/>
      <c r="AY195" s="827"/>
      <c r="AZ195" s="828"/>
      <c r="BA195" s="830"/>
      <c r="BB195" s="831"/>
      <c r="BC195" s="831"/>
      <c r="BD195" s="832"/>
      <c r="BE195" s="832"/>
      <c r="BF195" s="842"/>
      <c r="BG195" s="842"/>
      <c r="BH195" s="842"/>
      <c r="BI195" s="842"/>
      <c r="BJ195" s="842"/>
    </row>
    <row r="196" customFormat="false" ht="20.25" hidden="false" customHeight="true" outlineLevel="0" collapsed="false">
      <c r="B196" s="779"/>
      <c r="C196" s="839"/>
      <c r="D196" s="839"/>
      <c r="E196" s="843"/>
      <c r="F196" s="844" t="n">
        <f aca="false">C195</f>
        <v>0</v>
      </c>
      <c r="G196" s="843"/>
      <c r="H196" s="844" t="n">
        <f aca="false">I195</f>
        <v>0</v>
      </c>
      <c r="I196" s="840"/>
      <c r="J196" s="840"/>
      <c r="K196" s="841"/>
      <c r="L196" s="841"/>
      <c r="M196" s="841"/>
      <c r="N196" s="841"/>
      <c r="O196" s="823"/>
      <c r="P196" s="823"/>
      <c r="Q196" s="823"/>
      <c r="R196" s="823"/>
      <c r="S196" s="823"/>
      <c r="T196" s="834" t="s">
        <v>694</v>
      </c>
      <c r="U196" s="835"/>
      <c r="V196" s="836"/>
      <c r="W196" s="813" t="str">
        <f aca="false">IF(W195="","",VLOOKUP(W195,標準様式１シフト記号表!$C$6:$L$47,10,FALSE()))</f>
        <v/>
      </c>
      <c r="X196" s="814" t="str">
        <f aca="false">IF(X195="","",VLOOKUP(X195,標準様式１シフト記号表!$C$6:$L$47,10,FALSE()))</f>
        <v/>
      </c>
      <c r="Y196" s="814" t="str">
        <f aca="false">IF(Y195="","",VLOOKUP(Y195,標準様式１シフト記号表!$C$6:$L$47,10,FALSE()))</f>
        <v/>
      </c>
      <c r="Z196" s="814" t="str">
        <f aca="false">IF(Z195="","",VLOOKUP(Z195,標準様式１シフト記号表!$C$6:$L$47,10,FALSE()))</f>
        <v/>
      </c>
      <c r="AA196" s="814" t="str">
        <f aca="false">IF(AA195="","",VLOOKUP(AA195,標準様式１シフト記号表!$C$6:$L$47,10,FALSE()))</f>
        <v/>
      </c>
      <c r="AB196" s="814" t="str">
        <f aca="false">IF(AB195="","",VLOOKUP(AB195,標準様式１シフト記号表!$C$6:$L$47,10,FALSE()))</f>
        <v/>
      </c>
      <c r="AC196" s="815" t="str">
        <f aca="false">IF(AC195="","",VLOOKUP(AC195,標準様式１シフト記号表!$C$6:$L$47,10,FALSE()))</f>
        <v/>
      </c>
      <c r="AD196" s="813" t="str">
        <f aca="false">IF(AD195="","",VLOOKUP(AD195,標準様式１シフト記号表!$C$6:$L$47,10,FALSE()))</f>
        <v/>
      </c>
      <c r="AE196" s="814" t="str">
        <f aca="false">IF(AE195="","",VLOOKUP(AE195,標準様式１シフト記号表!$C$6:$L$47,10,FALSE()))</f>
        <v/>
      </c>
      <c r="AF196" s="814" t="str">
        <f aca="false">IF(AF195="","",VLOOKUP(AF195,標準様式１シフト記号表!$C$6:$L$47,10,FALSE()))</f>
        <v/>
      </c>
      <c r="AG196" s="814" t="str">
        <f aca="false">IF(AG195="","",VLOOKUP(AG195,標準様式１シフト記号表!$C$6:$L$47,10,FALSE()))</f>
        <v/>
      </c>
      <c r="AH196" s="814" t="str">
        <f aca="false">IF(AH195="","",VLOOKUP(AH195,標準様式１シフト記号表!$C$6:$L$47,10,FALSE()))</f>
        <v/>
      </c>
      <c r="AI196" s="814" t="str">
        <f aca="false">IF(AI195="","",VLOOKUP(AI195,標準様式１シフト記号表!$C$6:$L$47,10,FALSE()))</f>
        <v/>
      </c>
      <c r="AJ196" s="815" t="str">
        <f aca="false">IF(AJ195="","",VLOOKUP(AJ195,標準様式１シフト記号表!$C$6:$L$47,10,FALSE()))</f>
        <v/>
      </c>
      <c r="AK196" s="813" t="str">
        <f aca="false">IF(AK195="","",VLOOKUP(AK195,標準様式１シフト記号表!$C$6:$L$47,10,FALSE()))</f>
        <v/>
      </c>
      <c r="AL196" s="814" t="str">
        <f aca="false">IF(AL195="","",VLOOKUP(AL195,標準様式１シフト記号表!$C$6:$L$47,10,FALSE()))</f>
        <v/>
      </c>
      <c r="AM196" s="814" t="str">
        <f aca="false">IF(AM195="","",VLOOKUP(AM195,標準様式１シフト記号表!$C$6:$L$47,10,FALSE()))</f>
        <v/>
      </c>
      <c r="AN196" s="814" t="str">
        <f aca="false">IF(AN195="","",VLOOKUP(AN195,標準様式１シフト記号表!$C$6:$L$47,10,FALSE()))</f>
        <v/>
      </c>
      <c r="AO196" s="814" t="str">
        <f aca="false">IF(AO195="","",VLOOKUP(AO195,標準様式１シフト記号表!$C$6:$L$47,10,FALSE()))</f>
        <v/>
      </c>
      <c r="AP196" s="814" t="str">
        <f aca="false">IF(AP195="","",VLOOKUP(AP195,標準様式１シフト記号表!$C$6:$L$47,10,FALSE()))</f>
        <v/>
      </c>
      <c r="AQ196" s="815" t="str">
        <f aca="false">IF(AQ195="","",VLOOKUP(AQ195,標準様式１シフト記号表!$C$6:$L$47,10,FALSE()))</f>
        <v/>
      </c>
      <c r="AR196" s="813" t="str">
        <f aca="false">IF(AR195="","",VLOOKUP(AR195,標準様式１シフト記号表!$C$6:$L$47,10,FALSE()))</f>
        <v/>
      </c>
      <c r="AS196" s="814" t="str">
        <f aca="false">IF(AS195="","",VLOOKUP(AS195,標準様式１シフト記号表!$C$6:$L$47,10,FALSE()))</f>
        <v/>
      </c>
      <c r="AT196" s="814" t="str">
        <f aca="false">IF(AT195="","",VLOOKUP(AT195,標準様式１シフト記号表!$C$6:$L$47,10,FALSE()))</f>
        <v/>
      </c>
      <c r="AU196" s="814" t="str">
        <f aca="false">IF(AU195="","",VLOOKUP(AU195,標準様式１シフト記号表!$C$6:$L$47,10,FALSE()))</f>
        <v/>
      </c>
      <c r="AV196" s="814" t="str">
        <f aca="false">IF(AV195="","",VLOOKUP(AV195,標準様式１シフト記号表!$C$6:$L$47,10,FALSE()))</f>
        <v/>
      </c>
      <c r="AW196" s="814" t="str">
        <f aca="false">IF(AW195="","",VLOOKUP(AW195,標準様式１シフト記号表!$C$6:$L$47,10,FALSE()))</f>
        <v/>
      </c>
      <c r="AX196" s="815" t="str">
        <f aca="false">IF(AX195="","",VLOOKUP(AX195,標準様式１シフト記号表!$C$6:$L$47,10,FALSE()))</f>
        <v/>
      </c>
      <c r="AY196" s="813" t="str">
        <f aca="false">IF(AY195="","",VLOOKUP(AY195,標準様式１シフト記号表!$C$6:$L$47,10,FALSE()))</f>
        <v/>
      </c>
      <c r="AZ196" s="814" t="str">
        <f aca="false">IF(AZ195="","",VLOOKUP(AZ195,標準様式１シフト記号表!$C$6:$L$47,10,FALSE()))</f>
        <v/>
      </c>
      <c r="BA196" s="814" t="str">
        <f aca="false">IF(BA195="","",VLOOKUP(BA195,標準様式１シフト記号表!$C$6:$L$47,10,FALSE()))</f>
        <v/>
      </c>
      <c r="BB196" s="845" t="n">
        <f aca="false">IF($BE$3="４週",SUM(W196:AX196),IF($BE$3="暦月",SUM(W196:BA196),""))</f>
        <v>0</v>
      </c>
      <c r="BC196" s="845"/>
      <c r="BD196" s="846" t="n">
        <f aca="false">IF($BE$3="４週",BB196/4,IF($BE$3="暦月",(BB196/($BE$8/7)),""))</f>
        <v>0</v>
      </c>
      <c r="BE196" s="846"/>
      <c r="BF196" s="842"/>
      <c r="BG196" s="842"/>
      <c r="BH196" s="842"/>
      <c r="BI196" s="842"/>
      <c r="BJ196" s="842"/>
    </row>
    <row r="197" customFormat="false" ht="20.25" hidden="false" customHeight="true" outlineLevel="0" collapsed="false">
      <c r="B197" s="779" t="n">
        <f aca="false">B195+1</f>
        <v>92</v>
      </c>
      <c r="C197" s="839"/>
      <c r="D197" s="839"/>
      <c r="E197" s="808"/>
      <c r="F197" s="809"/>
      <c r="G197" s="808"/>
      <c r="H197" s="809"/>
      <c r="I197" s="840"/>
      <c r="J197" s="840"/>
      <c r="K197" s="841"/>
      <c r="L197" s="841"/>
      <c r="M197" s="841"/>
      <c r="N197" s="841"/>
      <c r="O197" s="823"/>
      <c r="P197" s="823"/>
      <c r="Q197" s="823"/>
      <c r="R197" s="823"/>
      <c r="S197" s="823"/>
      <c r="T197" s="837" t="s">
        <v>693</v>
      </c>
      <c r="V197" s="838"/>
      <c r="W197" s="827"/>
      <c r="X197" s="828"/>
      <c r="Y197" s="828"/>
      <c r="Z197" s="828"/>
      <c r="AA197" s="828"/>
      <c r="AB197" s="828"/>
      <c r="AC197" s="829"/>
      <c r="AD197" s="827"/>
      <c r="AE197" s="828"/>
      <c r="AF197" s="828"/>
      <c r="AG197" s="828"/>
      <c r="AH197" s="828"/>
      <c r="AI197" s="828"/>
      <c r="AJ197" s="829"/>
      <c r="AK197" s="827"/>
      <c r="AL197" s="828"/>
      <c r="AM197" s="828"/>
      <c r="AN197" s="828"/>
      <c r="AO197" s="828"/>
      <c r="AP197" s="828"/>
      <c r="AQ197" s="829"/>
      <c r="AR197" s="827"/>
      <c r="AS197" s="828"/>
      <c r="AT197" s="828"/>
      <c r="AU197" s="828"/>
      <c r="AV197" s="828"/>
      <c r="AW197" s="828"/>
      <c r="AX197" s="829"/>
      <c r="AY197" s="827"/>
      <c r="AZ197" s="828"/>
      <c r="BA197" s="830"/>
      <c r="BB197" s="831"/>
      <c r="BC197" s="831"/>
      <c r="BD197" s="832"/>
      <c r="BE197" s="832"/>
      <c r="BF197" s="842"/>
      <c r="BG197" s="842"/>
      <c r="BH197" s="842"/>
      <c r="BI197" s="842"/>
      <c r="BJ197" s="842"/>
    </row>
    <row r="198" customFormat="false" ht="20.25" hidden="false" customHeight="true" outlineLevel="0" collapsed="false">
      <c r="B198" s="779"/>
      <c r="C198" s="839"/>
      <c r="D198" s="839"/>
      <c r="E198" s="843"/>
      <c r="F198" s="844" t="n">
        <f aca="false">C197</f>
        <v>0</v>
      </c>
      <c r="G198" s="843"/>
      <c r="H198" s="844" t="n">
        <f aca="false">I197</f>
        <v>0</v>
      </c>
      <c r="I198" s="840"/>
      <c r="J198" s="840"/>
      <c r="K198" s="841"/>
      <c r="L198" s="841"/>
      <c r="M198" s="841"/>
      <c r="N198" s="841"/>
      <c r="O198" s="823"/>
      <c r="P198" s="823"/>
      <c r="Q198" s="823"/>
      <c r="R198" s="823"/>
      <c r="S198" s="823"/>
      <c r="T198" s="834" t="s">
        <v>694</v>
      </c>
      <c r="U198" s="835"/>
      <c r="V198" s="836"/>
      <c r="W198" s="813" t="str">
        <f aca="false">IF(W197="","",VLOOKUP(W197,標準様式１シフト記号表!$C$6:$L$47,10,FALSE()))</f>
        <v/>
      </c>
      <c r="X198" s="814" t="str">
        <f aca="false">IF(X197="","",VLOOKUP(X197,標準様式１シフト記号表!$C$6:$L$47,10,FALSE()))</f>
        <v/>
      </c>
      <c r="Y198" s="814" t="str">
        <f aca="false">IF(Y197="","",VLOOKUP(Y197,標準様式１シフト記号表!$C$6:$L$47,10,FALSE()))</f>
        <v/>
      </c>
      <c r="Z198" s="814" t="str">
        <f aca="false">IF(Z197="","",VLOOKUP(Z197,標準様式１シフト記号表!$C$6:$L$47,10,FALSE()))</f>
        <v/>
      </c>
      <c r="AA198" s="814" t="str">
        <f aca="false">IF(AA197="","",VLOOKUP(AA197,標準様式１シフト記号表!$C$6:$L$47,10,FALSE()))</f>
        <v/>
      </c>
      <c r="AB198" s="814" t="str">
        <f aca="false">IF(AB197="","",VLOOKUP(AB197,標準様式１シフト記号表!$C$6:$L$47,10,FALSE()))</f>
        <v/>
      </c>
      <c r="AC198" s="815" t="str">
        <f aca="false">IF(AC197="","",VLOOKUP(AC197,標準様式１シフト記号表!$C$6:$L$47,10,FALSE()))</f>
        <v/>
      </c>
      <c r="AD198" s="813" t="str">
        <f aca="false">IF(AD197="","",VLOOKUP(AD197,標準様式１シフト記号表!$C$6:$L$47,10,FALSE()))</f>
        <v/>
      </c>
      <c r="AE198" s="814" t="str">
        <f aca="false">IF(AE197="","",VLOOKUP(AE197,標準様式１シフト記号表!$C$6:$L$47,10,FALSE()))</f>
        <v/>
      </c>
      <c r="AF198" s="814" t="str">
        <f aca="false">IF(AF197="","",VLOOKUP(AF197,標準様式１シフト記号表!$C$6:$L$47,10,FALSE()))</f>
        <v/>
      </c>
      <c r="AG198" s="814" t="str">
        <f aca="false">IF(AG197="","",VLOOKUP(AG197,標準様式１シフト記号表!$C$6:$L$47,10,FALSE()))</f>
        <v/>
      </c>
      <c r="AH198" s="814" t="str">
        <f aca="false">IF(AH197="","",VLOOKUP(AH197,標準様式１シフト記号表!$C$6:$L$47,10,FALSE()))</f>
        <v/>
      </c>
      <c r="AI198" s="814" t="str">
        <f aca="false">IF(AI197="","",VLOOKUP(AI197,標準様式１シフト記号表!$C$6:$L$47,10,FALSE()))</f>
        <v/>
      </c>
      <c r="AJ198" s="815" t="str">
        <f aca="false">IF(AJ197="","",VLOOKUP(AJ197,標準様式１シフト記号表!$C$6:$L$47,10,FALSE()))</f>
        <v/>
      </c>
      <c r="AK198" s="813" t="str">
        <f aca="false">IF(AK197="","",VLOOKUP(AK197,標準様式１シフト記号表!$C$6:$L$47,10,FALSE()))</f>
        <v/>
      </c>
      <c r="AL198" s="814" t="str">
        <f aca="false">IF(AL197="","",VLOOKUP(AL197,標準様式１シフト記号表!$C$6:$L$47,10,FALSE()))</f>
        <v/>
      </c>
      <c r="AM198" s="814" t="str">
        <f aca="false">IF(AM197="","",VLOOKUP(AM197,標準様式１シフト記号表!$C$6:$L$47,10,FALSE()))</f>
        <v/>
      </c>
      <c r="AN198" s="814" t="str">
        <f aca="false">IF(AN197="","",VLOOKUP(AN197,標準様式１シフト記号表!$C$6:$L$47,10,FALSE()))</f>
        <v/>
      </c>
      <c r="AO198" s="814" t="str">
        <f aca="false">IF(AO197="","",VLOOKUP(AO197,標準様式１シフト記号表!$C$6:$L$47,10,FALSE()))</f>
        <v/>
      </c>
      <c r="AP198" s="814" t="str">
        <f aca="false">IF(AP197="","",VLOOKUP(AP197,標準様式１シフト記号表!$C$6:$L$47,10,FALSE()))</f>
        <v/>
      </c>
      <c r="AQ198" s="815" t="str">
        <f aca="false">IF(AQ197="","",VLOOKUP(AQ197,標準様式１シフト記号表!$C$6:$L$47,10,FALSE()))</f>
        <v/>
      </c>
      <c r="AR198" s="813" t="str">
        <f aca="false">IF(AR197="","",VLOOKUP(AR197,標準様式１シフト記号表!$C$6:$L$47,10,FALSE()))</f>
        <v/>
      </c>
      <c r="AS198" s="814" t="str">
        <f aca="false">IF(AS197="","",VLOOKUP(AS197,標準様式１シフト記号表!$C$6:$L$47,10,FALSE()))</f>
        <v/>
      </c>
      <c r="AT198" s="814" t="str">
        <f aca="false">IF(AT197="","",VLOOKUP(AT197,標準様式１シフト記号表!$C$6:$L$47,10,FALSE()))</f>
        <v/>
      </c>
      <c r="AU198" s="814" t="str">
        <f aca="false">IF(AU197="","",VLOOKUP(AU197,標準様式１シフト記号表!$C$6:$L$47,10,FALSE()))</f>
        <v/>
      </c>
      <c r="AV198" s="814" t="str">
        <f aca="false">IF(AV197="","",VLOOKUP(AV197,標準様式１シフト記号表!$C$6:$L$47,10,FALSE()))</f>
        <v/>
      </c>
      <c r="AW198" s="814" t="str">
        <f aca="false">IF(AW197="","",VLOOKUP(AW197,標準様式１シフト記号表!$C$6:$L$47,10,FALSE()))</f>
        <v/>
      </c>
      <c r="AX198" s="815" t="str">
        <f aca="false">IF(AX197="","",VLOOKUP(AX197,標準様式１シフト記号表!$C$6:$L$47,10,FALSE()))</f>
        <v/>
      </c>
      <c r="AY198" s="813" t="str">
        <f aca="false">IF(AY197="","",VLOOKUP(AY197,標準様式１シフト記号表!$C$6:$L$47,10,FALSE()))</f>
        <v/>
      </c>
      <c r="AZ198" s="814" t="str">
        <f aca="false">IF(AZ197="","",VLOOKUP(AZ197,標準様式１シフト記号表!$C$6:$L$47,10,FALSE()))</f>
        <v/>
      </c>
      <c r="BA198" s="814" t="str">
        <f aca="false">IF(BA197="","",VLOOKUP(BA197,標準様式１シフト記号表!$C$6:$L$47,10,FALSE()))</f>
        <v/>
      </c>
      <c r="BB198" s="845" t="n">
        <f aca="false">IF($BE$3="４週",SUM(W198:AX198),IF($BE$3="暦月",SUM(W198:BA198),""))</f>
        <v>0</v>
      </c>
      <c r="BC198" s="845"/>
      <c r="BD198" s="846" t="n">
        <f aca="false">IF($BE$3="４週",BB198/4,IF($BE$3="暦月",(BB198/($BE$8/7)),""))</f>
        <v>0</v>
      </c>
      <c r="BE198" s="846"/>
      <c r="BF198" s="842"/>
      <c r="BG198" s="842"/>
      <c r="BH198" s="842"/>
      <c r="BI198" s="842"/>
      <c r="BJ198" s="842"/>
    </row>
    <row r="199" customFormat="false" ht="20.25" hidden="false" customHeight="true" outlineLevel="0" collapsed="false">
      <c r="B199" s="779" t="n">
        <f aca="false">B197+1</f>
        <v>93</v>
      </c>
      <c r="C199" s="839"/>
      <c r="D199" s="839"/>
      <c r="E199" s="808"/>
      <c r="F199" s="809"/>
      <c r="G199" s="808"/>
      <c r="H199" s="809"/>
      <c r="I199" s="840"/>
      <c r="J199" s="840"/>
      <c r="K199" s="841"/>
      <c r="L199" s="841"/>
      <c r="M199" s="841"/>
      <c r="N199" s="841"/>
      <c r="O199" s="823"/>
      <c r="P199" s="823"/>
      <c r="Q199" s="823"/>
      <c r="R199" s="823"/>
      <c r="S199" s="823"/>
      <c r="T199" s="837" t="s">
        <v>693</v>
      </c>
      <c r="V199" s="838"/>
      <c r="W199" s="827"/>
      <c r="X199" s="828"/>
      <c r="Y199" s="828"/>
      <c r="Z199" s="828"/>
      <c r="AA199" s="828"/>
      <c r="AB199" s="828"/>
      <c r="AC199" s="829"/>
      <c r="AD199" s="827"/>
      <c r="AE199" s="828"/>
      <c r="AF199" s="828"/>
      <c r="AG199" s="828"/>
      <c r="AH199" s="828"/>
      <c r="AI199" s="828"/>
      <c r="AJ199" s="829"/>
      <c r="AK199" s="827"/>
      <c r="AL199" s="828"/>
      <c r="AM199" s="828"/>
      <c r="AN199" s="828"/>
      <c r="AO199" s="828"/>
      <c r="AP199" s="828"/>
      <c r="AQ199" s="829"/>
      <c r="AR199" s="827"/>
      <c r="AS199" s="828"/>
      <c r="AT199" s="828"/>
      <c r="AU199" s="828"/>
      <c r="AV199" s="828"/>
      <c r="AW199" s="828"/>
      <c r="AX199" s="829"/>
      <c r="AY199" s="827"/>
      <c r="AZ199" s="828"/>
      <c r="BA199" s="830"/>
      <c r="BB199" s="831"/>
      <c r="BC199" s="831"/>
      <c r="BD199" s="832"/>
      <c r="BE199" s="832"/>
      <c r="BF199" s="842"/>
      <c r="BG199" s="842"/>
      <c r="BH199" s="842"/>
      <c r="BI199" s="842"/>
      <c r="BJ199" s="842"/>
    </row>
    <row r="200" customFormat="false" ht="20.25" hidden="false" customHeight="true" outlineLevel="0" collapsed="false">
      <c r="B200" s="779"/>
      <c r="C200" s="839"/>
      <c r="D200" s="839"/>
      <c r="E200" s="843"/>
      <c r="F200" s="844" t="n">
        <f aca="false">C199</f>
        <v>0</v>
      </c>
      <c r="G200" s="843"/>
      <c r="H200" s="844" t="n">
        <f aca="false">I199</f>
        <v>0</v>
      </c>
      <c r="I200" s="840"/>
      <c r="J200" s="840"/>
      <c r="K200" s="841"/>
      <c r="L200" s="841"/>
      <c r="M200" s="841"/>
      <c r="N200" s="841"/>
      <c r="O200" s="823"/>
      <c r="P200" s="823"/>
      <c r="Q200" s="823"/>
      <c r="R200" s="823"/>
      <c r="S200" s="823"/>
      <c r="T200" s="834" t="s">
        <v>694</v>
      </c>
      <c r="U200" s="835"/>
      <c r="V200" s="836"/>
      <c r="W200" s="813" t="str">
        <f aca="false">IF(W199="","",VLOOKUP(W199,標準様式１シフト記号表!$C$6:$L$47,10,FALSE()))</f>
        <v/>
      </c>
      <c r="X200" s="814" t="str">
        <f aca="false">IF(X199="","",VLOOKUP(X199,標準様式１シフト記号表!$C$6:$L$47,10,FALSE()))</f>
        <v/>
      </c>
      <c r="Y200" s="814" t="str">
        <f aca="false">IF(Y199="","",VLOOKUP(Y199,標準様式１シフト記号表!$C$6:$L$47,10,FALSE()))</f>
        <v/>
      </c>
      <c r="Z200" s="814" t="str">
        <f aca="false">IF(Z199="","",VLOOKUP(Z199,標準様式１シフト記号表!$C$6:$L$47,10,FALSE()))</f>
        <v/>
      </c>
      <c r="AA200" s="814" t="str">
        <f aca="false">IF(AA199="","",VLOOKUP(AA199,標準様式１シフト記号表!$C$6:$L$47,10,FALSE()))</f>
        <v/>
      </c>
      <c r="AB200" s="814" t="str">
        <f aca="false">IF(AB199="","",VLOOKUP(AB199,標準様式１シフト記号表!$C$6:$L$47,10,FALSE()))</f>
        <v/>
      </c>
      <c r="AC200" s="815" t="str">
        <f aca="false">IF(AC199="","",VLOOKUP(AC199,標準様式１シフト記号表!$C$6:$L$47,10,FALSE()))</f>
        <v/>
      </c>
      <c r="AD200" s="813" t="str">
        <f aca="false">IF(AD199="","",VLOOKUP(AD199,標準様式１シフト記号表!$C$6:$L$47,10,FALSE()))</f>
        <v/>
      </c>
      <c r="AE200" s="814" t="str">
        <f aca="false">IF(AE199="","",VLOOKUP(AE199,標準様式１シフト記号表!$C$6:$L$47,10,FALSE()))</f>
        <v/>
      </c>
      <c r="AF200" s="814" t="str">
        <f aca="false">IF(AF199="","",VLOOKUP(AF199,標準様式１シフト記号表!$C$6:$L$47,10,FALSE()))</f>
        <v/>
      </c>
      <c r="AG200" s="814" t="str">
        <f aca="false">IF(AG199="","",VLOOKUP(AG199,標準様式１シフト記号表!$C$6:$L$47,10,FALSE()))</f>
        <v/>
      </c>
      <c r="AH200" s="814" t="str">
        <f aca="false">IF(AH199="","",VLOOKUP(AH199,標準様式１シフト記号表!$C$6:$L$47,10,FALSE()))</f>
        <v/>
      </c>
      <c r="AI200" s="814" t="str">
        <f aca="false">IF(AI199="","",VLOOKUP(AI199,標準様式１シフト記号表!$C$6:$L$47,10,FALSE()))</f>
        <v/>
      </c>
      <c r="AJ200" s="815" t="str">
        <f aca="false">IF(AJ199="","",VLOOKUP(AJ199,標準様式１シフト記号表!$C$6:$L$47,10,FALSE()))</f>
        <v/>
      </c>
      <c r="AK200" s="813" t="str">
        <f aca="false">IF(AK199="","",VLOOKUP(AK199,標準様式１シフト記号表!$C$6:$L$47,10,FALSE()))</f>
        <v/>
      </c>
      <c r="AL200" s="814" t="str">
        <f aca="false">IF(AL199="","",VLOOKUP(AL199,標準様式１シフト記号表!$C$6:$L$47,10,FALSE()))</f>
        <v/>
      </c>
      <c r="AM200" s="814" t="str">
        <f aca="false">IF(AM199="","",VLOOKUP(AM199,標準様式１シフト記号表!$C$6:$L$47,10,FALSE()))</f>
        <v/>
      </c>
      <c r="AN200" s="814" t="str">
        <f aca="false">IF(AN199="","",VLOOKUP(AN199,標準様式１シフト記号表!$C$6:$L$47,10,FALSE()))</f>
        <v/>
      </c>
      <c r="AO200" s="814" t="str">
        <f aca="false">IF(AO199="","",VLOOKUP(AO199,標準様式１シフト記号表!$C$6:$L$47,10,FALSE()))</f>
        <v/>
      </c>
      <c r="AP200" s="814" t="str">
        <f aca="false">IF(AP199="","",VLOOKUP(AP199,標準様式１シフト記号表!$C$6:$L$47,10,FALSE()))</f>
        <v/>
      </c>
      <c r="AQ200" s="815" t="str">
        <f aca="false">IF(AQ199="","",VLOOKUP(AQ199,標準様式１シフト記号表!$C$6:$L$47,10,FALSE()))</f>
        <v/>
      </c>
      <c r="AR200" s="813" t="str">
        <f aca="false">IF(AR199="","",VLOOKUP(AR199,標準様式１シフト記号表!$C$6:$L$47,10,FALSE()))</f>
        <v/>
      </c>
      <c r="AS200" s="814" t="str">
        <f aca="false">IF(AS199="","",VLOOKUP(AS199,標準様式１シフト記号表!$C$6:$L$47,10,FALSE()))</f>
        <v/>
      </c>
      <c r="AT200" s="814" t="str">
        <f aca="false">IF(AT199="","",VLOOKUP(AT199,標準様式１シフト記号表!$C$6:$L$47,10,FALSE()))</f>
        <v/>
      </c>
      <c r="AU200" s="814" t="str">
        <f aca="false">IF(AU199="","",VLOOKUP(AU199,標準様式１シフト記号表!$C$6:$L$47,10,FALSE()))</f>
        <v/>
      </c>
      <c r="AV200" s="814" t="str">
        <f aca="false">IF(AV199="","",VLOOKUP(AV199,標準様式１シフト記号表!$C$6:$L$47,10,FALSE()))</f>
        <v/>
      </c>
      <c r="AW200" s="814" t="str">
        <f aca="false">IF(AW199="","",VLOOKUP(AW199,標準様式１シフト記号表!$C$6:$L$47,10,FALSE()))</f>
        <v/>
      </c>
      <c r="AX200" s="815" t="str">
        <f aca="false">IF(AX199="","",VLOOKUP(AX199,標準様式１シフト記号表!$C$6:$L$47,10,FALSE()))</f>
        <v/>
      </c>
      <c r="AY200" s="813" t="str">
        <f aca="false">IF(AY199="","",VLOOKUP(AY199,標準様式１シフト記号表!$C$6:$L$47,10,FALSE()))</f>
        <v/>
      </c>
      <c r="AZ200" s="814" t="str">
        <f aca="false">IF(AZ199="","",VLOOKUP(AZ199,標準様式１シフト記号表!$C$6:$L$47,10,FALSE()))</f>
        <v/>
      </c>
      <c r="BA200" s="814" t="str">
        <f aca="false">IF(BA199="","",VLOOKUP(BA199,標準様式１シフト記号表!$C$6:$L$47,10,FALSE()))</f>
        <v/>
      </c>
      <c r="BB200" s="845" t="n">
        <f aca="false">IF($BE$3="４週",SUM(W200:AX200),IF($BE$3="暦月",SUM(W200:BA200),""))</f>
        <v>0</v>
      </c>
      <c r="BC200" s="845"/>
      <c r="BD200" s="846" t="n">
        <f aca="false">IF($BE$3="４週",BB200/4,IF($BE$3="暦月",(BB200/($BE$8/7)),""))</f>
        <v>0</v>
      </c>
      <c r="BE200" s="846"/>
      <c r="BF200" s="842"/>
      <c r="BG200" s="842"/>
      <c r="BH200" s="842"/>
      <c r="BI200" s="842"/>
      <c r="BJ200" s="842"/>
    </row>
    <row r="201" customFormat="false" ht="20.25" hidden="false" customHeight="true" outlineLevel="0" collapsed="false">
      <c r="B201" s="779" t="n">
        <f aca="false">B199+1</f>
        <v>94</v>
      </c>
      <c r="C201" s="839"/>
      <c r="D201" s="839"/>
      <c r="E201" s="808"/>
      <c r="F201" s="809"/>
      <c r="G201" s="808"/>
      <c r="H201" s="809"/>
      <c r="I201" s="840"/>
      <c r="J201" s="840"/>
      <c r="K201" s="841"/>
      <c r="L201" s="841"/>
      <c r="M201" s="841"/>
      <c r="N201" s="841"/>
      <c r="O201" s="823"/>
      <c r="P201" s="823"/>
      <c r="Q201" s="823"/>
      <c r="R201" s="823"/>
      <c r="S201" s="823"/>
      <c r="T201" s="837" t="s">
        <v>693</v>
      </c>
      <c r="V201" s="838"/>
      <c r="W201" s="827"/>
      <c r="X201" s="828"/>
      <c r="Y201" s="828"/>
      <c r="Z201" s="828"/>
      <c r="AA201" s="828"/>
      <c r="AB201" s="828"/>
      <c r="AC201" s="829"/>
      <c r="AD201" s="827"/>
      <c r="AE201" s="828"/>
      <c r="AF201" s="828"/>
      <c r="AG201" s="828"/>
      <c r="AH201" s="828"/>
      <c r="AI201" s="828"/>
      <c r="AJ201" s="829"/>
      <c r="AK201" s="827"/>
      <c r="AL201" s="828"/>
      <c r="AM201" s="828"/>
      <c r="AN201" s="828"/>
      <c r="AO201" s="828"/>
      <c r="AP201" s="828"/>
      <c r="AQ201" s="829"/>
      <c r="AR201" s="827"/>
      <c r="AS201" s="828"/>
      <c r="AT201" s="828"/>
      <c r="AU201" s="828"/>
      <c r="AV201" s="828"/>
      <c r="AW201" s="828"/>
      <c r="AX201" s="829"/>
      <c r="AY201" s="827"/>
      <c r="AZ201" s="828"/>
      <c r="BA201" s="830"/>
      <c r="BB201" s="831"/>
      <c r="BC201" s="831"/>
      <c r="BD201" s="832"/>
      <c r="BE201" s="832"/>
      <c r="BF201" s="842"/>
      <c r="BG201" s="842"/>
      <c r="BH201" s="842"/>
      <c r="BI201" s="842"/>
      <c r="BJ201" s="842"/>
    </row>
    <row r="202" customFormat="false" ht="20.25" hidden="false" customHeight="true" outlineLevel="0" collapsed="false">
      <c r="B202" s="779"/>
      <c r="C202" s="839"/>
      <c r="D202" s="839"/>
      <c r="E202" s="843"/>
      <c r="F202" s="844" t="n">
        <f aca="false">C201</f>
        <v>0</v>
      </c>
      <c r="G202" s="843"/>
      <c r="H202" s="844" t="n">
        <f aca="false">I201</f>
        <v>0</v>
      </c>
      <c r="I202" s="840"/>
      <c r="J202" s="840"/>
      <c r="K202" s="841"/>
      <c r="L202" s="841"/>
      <c r="M202" s="841"/>
      <c r="N202" s="841"/>
      <c r="O202" s="823"/>
      <c r="P202" s="823"/>
      <c r="Q202" s="823"/>
      <c r="R202" s="823"/>
      <c r="S202" s="823"/>
      <c r="T202" s="834" t="s">
        <v>694</v>
      </c>
      <c r="U202" s="835"/>
      <c r="V202" s="836"/>
      <c r="W202" s="813" t="str">
        <f aca="false">IF(W201="","",VLOOKUP(W201,標準様式１シフト記号表!$C$6:$L$47,10,FALSE()))</f>
        <v/>
      </c>
      <c r="X202" s="814" t="str">
        <f aca="false">IF(X201="","",VLOOKUP(X201,標準様式１シフト記号表!$C$6:$L$47,10,FALSE()))</f>
        <v/>
      </c>
      <c r="Y202" s="814" t="str">
        <f aca="false">IF(Y201="","",VLOOKUP(Y201,標準様式１シフト記号表!$C$6:$L$47,10,FALSE()))</f>
        <v/>
      </c>
      <c r="Z202" s="814" t="str">
        <f aca="false">IF(Z201="","",VLOOKUP(Z201,標準様式１シフト記号表!$C$6:$L$47,10,FALSE()))</f>
        <v/>
      </c>
      <c r="AA202" s="814" t="str">
        <f aca="false">IF(AA201="","",VLOOKUP(AA201,標準様式１シフト記号表!$C$6:$L$47,10,FALSE()))</f>
        <v/>
      </c>
      <c r="AB202" s="814" t="str">
        <f aca="false">IF(AB201="","",VLOOKUP(AB201,標準様式１シフト記号表!$C$6:$L$47,10,FALSE()))</f>
        <v/>
      </c>
      <c r="AC202" s="815" t="str">
        <f aca="false">IF(AC201="","",VLOOKUP(AC201,標準様式１シフト記号表!$C$6:$L$47,10,FALSE()))</f>
        <v/>
      </c>
      <c r="AD202" s="813" t="str">
        <f aca="false">IF(AD201="","",VLOOKUP(AD201,標準様式１シフト記号表!$C$6:$L$47,10,FALSE()))</f>
        <v/>
      </c>
      <c r="AE202" s="814" t="str">
        <f aca="false">IF(AE201="","",VLOOKUP(AE201,標準様式１シフト記号表!$C$6:$L$47,10,FALSE()))</f>
        <v/>
      </c>
      <c r="AF202" s="814" t="str">
        <f aca="false">IF(AF201="","",VLOOKUP(AF201,標準様式１シフト記号表!$C$6:$L$47,10,FALSE()))</f>
        <v/>
      </c>
      <c r="AG202" s="814" t="str">
        <f aca="false">IF(AG201="","",VLOOKUP(AG201,標準様式１シフト記号表!$C$6:$L$47,10,FALSE()))</f>
        <v/>
      </c>
      <c r="AH202" s="814" t="str">
        <f aca="false">IF(AH201="","",VLOOKUP(AH201,標準様式１シフト記号表!$C$6:$L$47,10,FALSE()))</f>
        <v/>
      </c>
      <c r="AI202" s="814" t="str">
        <f aca="false">IF(AI201="","",VLOOKUP(AI201,標準様式１シフト記号表!$C$6:$L$47,10,FALSE()))</f>
        <v/>
      </c>
      <c r="AJ202" s="815" t="str">
        <f aca="false">IF(AJ201="","",VLOOKUP(AJ201,標準様式１シフト記号表!$C$6:$L$47,10,FALSE()))</f>
        <v/>
      </c>
      <c r="AK202" s="813" t="str">
        <f aca="false">IF(AK201="","",VLOOKUP(AK201,標準様式１シフト記号表!$C$6:$L$47,10,FALSE()))</f>
        <v/>
      </c>
      <c r="AL202" s="814" t="str">
        <f aca="false">IF(AL201="","",VLOOKUP(AL201,標準様式１シフト記号表!$C$6:$L$47,10,FALSE()))</f>
        <v/>
      </c>
      <c r="AM202" s="814" t="str">
        <f aca="false">IF(AM201="","",VLOOKUP(AM201,標準様式１シフト記号表!$C$6:$L$47,10,FALSE()))</f>
        <v/>
      </c>
      <c r="AN202" s="814" t="str">
        <f aca="false">IF(AN201="","",VLOOKUP(AN201,標準様式１シフト記号表!$C$6:$L$47,10,FALSE()))</f>
        <v/>
      </c>
      <c r="AO202" s="814" t="str">
        <f aca="false">IF(AO201="","",VLOOKUP(AO201,標準様式１シフト記号表!$C$6:$L$47,10,FALSE()))</f>
        <v/>
      </c>
      <c r="AP202" s="814" t="str">
        <f aca="false">IF(AP201="","",VLOOKUP(AP201,標準様式１シフト記号表!$C$6:$L$47,10,FALSE()))</f>
        <v/>
      </c>
      <c r="AQ202" s="815" t="str">
        <f aca="false">IF(AQ201="","",VLOOKUP(AQ201,標準様式１シフト記号表!$C$6:$L$47,10,FALSE()))</f>
        <v/>
      </c>
      <c r="AR202" s="813" t="str">
        <f aca="false">IF(AR201="","",VLOOKUP(AR201,標準様式１シフト記号表!$C$6:$L$47,10,FALSE()))</f>
        <v/>
      </c>
      <c r="AS202" s="814" t="str">
        <f aca="false">IF(AS201="","",VLOOKUP(AS201,標準様式１シフト記号表!$C$6:$L$47,10,FALSE()))</f>
        <v/>
      </c>
      <c r="AT202" s="814" t="str">
        <f aca="false">IF(AT201="","",VLOOKUP(AT201,標準様式１シフト記号表!$C$6:$L$47,10,FALSE()))</f>
        <v/>
      </c>
      <c r="AU202" s="814" t="str">
        <f aca="false">IF(AU201="","",VLOOKUP(AU201,標準様式１シフト記号表!$C$6:$L$47,10,FALSE()))</f>
        <v/>
      </c>
      <c r="AV202" s="814" t="str">
        <f aca="false">IF(AV201="","",VLOOKUP(AV201,標準様式１シフト記号表!$C$6:$L$47,10,FALSE()))</f>
        <v/>
      </c>
      <c r="AW202" s="814" t="str">
        <f aca="false">IF(AW201="","",VLOOKUP(AW201,標準様式１シフト記号表!$C$6:$L$47,10,FALSE()))</f>
        <v/>
      </c>
      <c r="AX202" s="815" t="str">
        <f aca="false">IF(AX201="","",VLOOKUP(AX201,標準様式１シフト記号表!$C$6:$L$47,10,FALSE()))</f>
        <v/>
      </c>
      <c r="AY202" s="813" t="str">
        <f aca="false">IF(AY201="","",VLOOKUP(AY201,標準様式１シフト記号表!$C$6:$L$47,10,FALSE()))</f>
        <v/>
      </c>
      <c r="AZ202" s="814" t="str">
        <f aca="false">IF(AZ201="","",VLOOKUP(AZ201,標準様式１シフト記号表!$C$6:$L$47,10,FALSE()))</f>
        <v/>
      </c>
      <c r="BA202" s="814" t="str">
        <f aca="false">IF(BA201="","",VLOOKUP(BA201,標準様式１シフト記号表!$C$6:$L$47,10,FALSE()))</f>
        <v/>
      </c>
      <c r="BB202" s="845" t="n">
        <f aca="false">IF($BE$3="４週",SUM(W202:AX202),IF($BE$3="暦月",SUM(W202:BA202),""))</f>
        <v>0</v>
      </c>
      <c r="BC202" s="845"/>
      <c r="BD202" s="846" t="n">
        <f aca="false">IF($BE$3="４週",BB202/4,IF($BE$3="暦月",(BB202/($BE$8/7)),""))</f>
        <v>0</v>
      </c>
      <c r="BE202" s="846"/>
      <c r="BF202" s="842"/>
      <c r="BG202" s="842"/>
      <c r="BH202" s="842"/>
      <c r="BI202" s="842"/>
      <c r="BJ202" s="842"/>
    </row>
    <row r="203" customFormat="false" ht="20.25" hidden="false" customHeight="true" outlineLevel="0" collapsed="false">
      <c r="B203" s="779" t="n">
        <f aca="false">B201+1</f>
        <v>95</v>
      </c>
      <c r="C203" s="839"/>
      <c r="D203" s="839"/>
      <c r="E203" s="808"/>
      <c r="F203" s="809"/>
      <c r="G203" s="808"/>
      <c r="H203" s="809"/>
      <c r="I203" s="840"/>
      <c r="J203" s="840"/>
      <c r="K203" s="841"/>
      <c r="L203" s="841"/>
      <c r="M203" s="841"/>
      <c r="N203" s="841"/>
      <c r="O203" s="823"/>
      <c r="P203" s="823"/>
      <c r="Q203" s="823"/>
      <c r="R203" s="823"/>
      <c r="S203" s="823"/>
      <c r="T203" s="837" t="s">
        <v>693</v>
      </c>
      <c r="V203" s="838"/>
      <c r="W203" s="827"/>
      <c r="X203" s="828"/>
      <c r="Y203" s="828"/>
      <c r="Z203" s="828"/>
      <c r="AA203" s="828"/>
      <c r="AB203" s="828"/>
      <c r="AC203" s="829"/>
      <c r="AD203" s="827"/>
      <c r="AE203" s="828"/>
      <c r="AF203" s="828"/>
      <c r="AG203" s="828"/>
      <c r="AH203" s="828"/>
      <c r="AI203" s="828"/>
      <c r="AJ203" s="829"/>
      <c r="AK203" s="827"/>
      <c r="AL203" s="828"/>
      <c r="AM203" s="828"/>
      <c r="AN203" s="828"/>
      <c r="AO203" s="828"/>
      <c r="AP203" s="828"/>
      <c r="AQ203" s="829"/>
      <c r="AR203" s="827"/>
      <c r="AS203" s="828"/>
      <c r="AT203" s="828"/>
      <c r="AU203" s="828"/>
      <c r="AV203" s="828"/>
      <c r="AW203" s="828"/>
      <c r="AX203" s="829"/>
      <c r="AY203" s="827"/>
      <c r="AZ203" s="828"/>
      <c r="BA203" s="830"/>
      <c r="BB203" s="831"/>
      <c r="BC203" s="831"/>
      <c r="BD203" s="832"/>
      <c r="BE203" s="832"/>
      <c r="BF203" s="842"/>
      <c r="BG203" s="842"/>
      <c r="BH203" s="842"/>
      <c r="BI203" s="842"/>
      <c r="BJ203" s="842"/>
    </row>
    <row r="204" customFormat="false" ht="20.25" hidden="false" customHeight="true" outlineLevel="0" collapsed="false">
      <c r="B204" s="779"/>
      <c r="C204" s="839"/>
      <c r="D204" s="839"/>
      <c r="E204" s="843"/>
      <c r="F204" s="844" t="n">
        <f aca="false">C203</f>
        <v>0</v>
      </c>
      <c r="G204" s="843"/>
      <c r="H204" s="844" t="n">
        <f aca="false">I203</f>
        <v>0</v>
      </c>
      <c r="I204" s="840"/>
      <c r="J204" s="840"/>
      <c r="K204" s="841"/>
      <c r="L204" s="841"/>
      <c r="M204" s="841"/>
      <c r="N204" s="841"/>
      <c r="O204" s="823"/>
      <c r="P204" s="823"/>
      <c r="Q204" s="823"/>
      <c r="R204" s="823"/>
      <c r="S204" s="823"/>
      <c r="T204" s="834" t="s">
        <v>694</v>
      </c>
      <c r="U204" s="835"/>
      <c r="V204" s="836"/>
      <c r="W204" s="813" t="str">
        <f aca="false">IF(W203="","",VLOOKUP(W203,標準様式１シフト記号表!$C$6:$L$47,10,FALSE()))</f>
        <v/>
      </c>
      <c r="X204" s="814" t="str">
        <f aca="false">IF(X203="","",VLOOKUP(X203,標準様式１シフト記号表!$C$6:$L$47,10,FALSE()))</f>
        <v/>
      </c>
      <c r="Y204" s="814" t="str">
        <f aca="false">IF(Y203="","",VLOOKUP(Y203,標準様式１シフト記号表!$C$6:$L$47,10,FALSE()))</f>
        <v/>
      </c>
      <c r="Z204" s="814" t="str">
        <f aca="false">IF(Z203="","",VLOOKUP(Z203,標準様式１シフト記号表!$C$6:$L$47,10,FALSE()))</f>
        <v/>
      </c>
      <c r="AA204" s="814" t="str">
        <f aca="false">IF(AA203="","",VLOOKUP(AA203,標準様式１シフト記号表!$C$6:$L$47,10,FALSE()))</f>
        <v/>
      </c>
      <c r="AB204" s="814" t="str">
        <f aca="false">IF(AB203="","",VLOOKUP(AB203,標準様式１シフト記号表!$C$6:$L$47,10,FALSE()))</f>
        <v/>
      </c>
      <c r="AC204" s="815" t="str">
        <f aca="false">IF(AC203="","",VLOOKUP(AC203,標準様式１シフト記号表!$C$6:$L$47,10,FALSE()))</f>
        <v/>
      </c>
      <c r="AD204" s="813" t="str">
        <f aca="false">IF(AD203="","",VLOOKUP(AD203,標準様式１シフト記号表!$C$6:$L$47,10,FALSE()))</f>
        <v/>
      </c>
      <c r="AE204" s="814" t="str">
        <f aca="false">IF(AE203="","",VLOOKUP(AE203,標準様式１シフト記号表!$C$6:$L$47,10,FALSE()))</f>
        <v/>
      </c>
      <c r="AF204" s="814" t="str">
        <f aca="false">IF(AF203="","",VLOOKUP(AF203,標準様式１シフト記号表!$C$6:$L$47,10,FALSE()))</f>
        <v/>
      </c>
      <c r="AG204" s="814" t="str">
        <f aca="false">IF(AG203="","",VLOOKUP(AG203,標準様式１シフト記号表!$C$6:$L$47,10,FALSE()))</f>
        <v/>
      </c>
      <c r="AH204" s="814" t="str">
        <f aca="false">IF(AH203="","",VLOOKUP(AH203,標準様式１シフト記号表!$C$6:$L$47,10,FALSE()))</f>
        <v/>
      </c>
      <c r="AI204" s="814" t="str">
        <f aca="false">IF(AI203="","",VLOOKUP(AI203,標準様式１シフト記号表!$C$6:$L$47,10,FALSE()))</f>
        <v/>
      </c>
      <c r="AJ204" s="815" t="str">
        <f aca="false">IF(AJ203="","",VLOOKUP(AJ203,標準様式１シフト記号表!$C$6:$L$47,10,FALSE()))</f>
        <v/>
      </c>
      <c r="AK204" s="813" t="str">
        <f aca="false">IF(AK203="","",VLOOKUP(AK203,標準様式１シフト記号表!$C$6:$L$47,10,FALSE()))</f>
        <v/>
      </c>
      <c r="AL204" s="814" t="str">
        <f aca="false">IF(AL203="","",VLOOKUP(AL203,標準様式１シフト記号表!$C$6:$L$47,10,FALSE()))</f>
        <v/>
      </c>
      <c r="AM204" s="814" t="str">
        <f aca="false">IF(AM203="","",VLOOKUP(AM203,標準様式１シフト記号表!$C$6:$L$47,10,FALSE()))</f>
        <v/>
      </c>
      <c r="AN204" s="814" t="str">
        <f aca="false">IF(AN203="","",VLOOKUP(AN203,標準様式１シフト記号表!$C$6:$L$47,10,FALSE()))</f>
        <v/>
      </c>
      <c r="AO204" s="814" t="str">
        <f aca="false">IF(AO203="","",VLOOKUP(AO203,標準様式１シフト記号表!$C$6:$L$47,10,FALSE()))</f>
        <v/>
      </c>
      <c r="AP204" s="814" t="str">
        <f aca="false">IF(AP203="","",VLOOKUP(AP203,標準様式１シフト記号表!$C$6:$L$47,10,FALSE()))</f>
        <v/>
      </c>
      <c r="AQ204" s="815" t="str">
        <f aca="false">IF(AQ203="","",VLOOKUP(AQ203,標準様式１シフト記号表!$C$6:$L$47,10,FALSE()))</f>
        <v/>
      </c>
      <c r="AR204" s="813" t="str">
        <f aca="false">IF(AR203="","",VLOOKUP(AR203,標準様式１シフト記号表!$C$6:$L$47,10,FALSE()))</f>
        <v/>
      </c>
      <c r="AS204" s="814" t="str">
        <f aca="false">IF(AS203="","",VLOOKUP(AS203,標準様式１シフト記号表!$C$6:$L$47,10,FALSE()))</f>
        <v/>
      </c>
      <c r="AT204" s="814" t="str">
        <f aca="false">IF(AT203="","",VLOOKUP(AT203,標準様式１シフト記号表!$C$6:$L$47,10,FALSE()))</f>
        <v/>
      </c>
      <c r="AU204" s="814" t="str">
        <f aca="false">IF(AU203="","",VLOOKUP(AU203,標準様式１シフト記号表!$C$6:$L$47,10,FALSE()))</f>
        <v/>
      </c>
      <c r="AV204" s="814" t="str">
        <f aca="false">IF(AV203="","",VLOOKUP(AV203,標準様式１シフト記号表!$C$6:$L$47,10,FALSE()))</f>
        <v/>
      </c>
      <c r="AW204" s="814" t="str">
        <f aca="false">IF(AW203="","",VLOOKUP(AW203,標準様式１シフト記号表!$C$6:$L$47,10,FALSE()))</f>
        <v/>
      </c>
      <c r="AX204" s="815" t="str">
        <f aca="false">IF(AX203="","",VLOOKUP(AX203,標準様式１シフト記号表!$C$6:$L$47,10,FALSE()))</f>
        <v/>
      </c>
      <c r="AY204" s="813" t="str">
        <f aca="false">IF(AY203="","",VLOOKUP(AY203,標準様式１シフト記号表!$C$6:$L$47,10,FALSE()))</f>
        <v/>
      </c>
      <c r="AZ204" s="814" t="str">
        <f aca="false">IF(AZ203="","",VLOOKUP(AZ203,標準様式１シフト記号表!$C$6:$L$47,10,FALSE()))</f>
        <v/>
      </c>
      <c r="BA204" s="814" t="str">
        <f aca="false">IF(BA203="","",VLOOKUP(BA203,標準様式１シフト記号表!$C$6:$L$47,10,FALSE()))</f>
        <v/>
      </c>
      <c r="BB204" s="845" t="n">
        <f aca="false">IF($BE$3="４週",SUM(W204:AX204),IF($BE$3="暦月",SUM(W204:BA204),""))</f>
        <v>0</v>
      </c>
      <c r="BC204" s="845"/>
      <c r="BD204" s="846" t="n">
        <f aca="false">IF($BE$3="４週",BB204/4,IF($BE$3="暦月",(BB204/($BE$8/7)),""))</f>
        <v>0</v>
      </c>
      <c r="BE204" s="846"/>
      <c r="BF204" s="842"/>
      <c r="BG204" s="842"/>
      <c r="BH204" s="842"/>
      <c r="BI204" s="842"/>
      <c r="BJ204" s="842"/>
    </row>
    <row r="205" customFormat="false" ht="20.25" hidden="false" customHeight="true" outlineLevel="0" collapsed="false">
      <c r="B205" s="779" t="n">
        <f aca="false">B203+1</f>
        <v>96</v>
      </c>
      <c r="C205" s="839"/>
      <c r="D205" s="839"/>
      <c r="E205" s="808"/>
      <c r="F205" s="809"/>
      <c r="G205" s="808"/>
      <c r="H205" s="809"/>
      <c r="I205" s="840"/>
      <c r="J205" s="840"/>
      <c r="K205" s="841"/>
      <c r="L205" s="841"/>
      <c r="M205" s="841"/>
      <c r="N205" s="841"/>
      <c r="O205" s="823"/>
      <c r="P205" s="823"/>
      <c r="Q205" s="823"/>
      <c r="R205" s="823"/>
      <c r="S205" s="823"/>
      <c r="T205" s="837" t="s">
        <v>693</v>
      </c>
      <c r="V205" s="838"/>
      <c r="W205" s="827"/>
      <c r="X205" s="828"/>
      <c r="Y205" s="828"/>
      <c r="Z205" s="828"/>
      <c r="AA205" s="828"/>
      <c r="AB205" s="828"/>
      <c r="AC205" s="829"/>
      <c r="AD205" s="827"/>
      <c r="AE205" s="828"/>
      <c r="AF205" s="828"/>
      <c r="AG205" s="828"/>
      <c r="AH205" s="828"/>
      <c r="AI205" s="828"/>
      <c r="AJ205" s="829"/>
      <c r="AK205" s="827"/>
      <c r="AL205" s="828"/>
      <c r="AM205" s="828"/>
      <c r="AN205" s="828"/>
      <c r="AO205" s="828"/>
      <c r="AP205" s="828"/>
      <c r="AQ205" s="829"/>
      <c r="AR205" s="827"/>
      <c r="AS205" s="828"/>
      <c r="AT205" s="828"/>
      <c r="AU205" s="828"/>
      <c r="AV205" s="828"/>
      <c r="AW205" s="828"/>
      <c r="AX205" s="829"/>
      <c r="AY205" s="827"/>
      <c r="AZ205" s="828"/>
      <c r="BA205" s="830"/>
      <c r="BB205" s="831"/>
      <c r="BC205" s="831"/>
      <c r="BD205" s="832"/>
      <c r="BE205" s="832"/>
      <c r="BF205" s="842"/>
      <c r="BG205" s="842"/>
      <c r="BH205" s="842"/>
      <c r="BI205" s="842"/>
      <c r="BJ205" s="842"/>
    </row>
    <row r="206" customFormat="false" ht="20.25" hidden="false" customHeight="true" outlineLevel="0" collapsed="false">
      <c r="B206" s="779"/>
      <c r="C206" s="839"/>
      <c r="D206" s="839"/>
      <c r="E206" s="843"/>
      <c r="F206" s="844" t="n">
        <f aca="false">C205</f>
        <v>0</v>
      </c>
      <c r="G206" s="843"/>
      <c r="H206" s="844" t="n">
        <f aca="false">I205</f>
        <v>0</v>
      </c>
      <c r="I206" s="840"/>
      <c r="J206" s="840"/>
      <c r="K206" s="841"/>
      <c r="L206" s="841"/>
      <c r="M206" s="841"/>
      <c r="N206" s="841"/>
      <c r="O206" s="823"/>
      <c r="P206" s="823"/>
      <c r="Q206" s="823"/>
      <c r="R206" s="823"/>
      <c r="S206" s="823"/>
      <c r="T206" s="834" t="s">
        <v>694</v>
      </c>
      <c r="U206" s="835"/>
      <c r="V206" s="836"/>
      <c r="W206" s="813" t="str">
        <f aca="false">IF(W205="","",VLOOKUP(W205,標準様式１シフト記号表!$C$6:$L$47,10,FALSE()))</f>
        <v/>
      </c>
      <c r="X206" s="814" t="str">
        <f aca="false">IF(X205="","",VLOOKUP(X205,標準様式１シフト記号表!$C$6:$L$47,10,FALSE()))</f>
        <v/>
      </c>
      <c r="Y206" s="814" t="str">
        <f aca="false">IF(Y205="","",VLOOKUP(Y205,標準様式１シフト記号表!$C$6:$L$47,10,FALSE()))</f>
        <v/>
      </c>
      <c r="Z206" s="814" t="str">
        <f aca="false">IF(Z205="","",VLOOKUP(Z205,標準様式１シフト記号表!$C$6:$L$47,10,FALSE()))</f>
        <v/>
      </c>
      <c r="AA206" s="814" t="str">
        <f aca="false">IF(AA205="","",VLOOKUP(AA205,標準様式１シフト記号表!$C$6:$L$47,10,FALSE()))</f>
        <v/>
      </c>
      <c r="AB206" s="814" t="str">
        <f aca="false">IF(AB205="","",VLOOKUP(AB205,標準様式１シフト記号表!$C$6:$L$47,10,FALSE()))</f>
        <v/>
      </c>
      <c r="AC206" s="815" t="str">
        <f aca="false">IF(AC205="","",VLOOKUP(AC205,標準様式１シフト記号表!$C$6:$L$47,10,FALSE()))</f>
        <v/>
      </c>
      <c r="AD206" s="813" t="str">
        <f aca="false">IF(AD205="","",VLOOKUP(AD205,標準様式１シフト記号表!$C$6:$L$47,10,FALSE()))</f>
        <v/>
      </c>
      <c r="AE206" s="814" t="str">
        <f aca="false">IF(AE205="","",VLOOKUP(AE205,標準様式１シフト記号表!$C$6:$L$47,10,FALSE()))</f>
        <v/>
      </c>
      <c r="AF206" s="814" t="str">
        <f aca="false">IF(AF205="","",VLOOKUP(AF205,標準様式１シフト記号表!$C$6:$L$47,10,FALSE()))</f>
        <v/>
      </c>
      <c r="AG206" s="814" t="str">
        <f aca="false">IF(AG205="","",VLOOKUP(AG205,標準様式１シフト記号表!$C$6:$L$47,10,FALSE()))</f>
        <v/>
      </c>
      <c r="AH206" s="814" t="str">
        <f aca="false">IF(AH205="","",VLOOKUP(AH205,標準様式１シフト記号表!$C$6:$L$47,10,FALSE()))</f>
        <v/>
      </c>
      <c r="AI206" s="814" t="str">
        <f aca="false">IF(AI205="","",VLOOKUP(AI205,標準様式１シフト記号表!$C$6:$L$47,10,FALSE()))</f>
        <v/>
      </c>
      <c r="AJ206" s="815" t="str">
        <f aca="false">IF(AJ205="","",VLOOKUP(AJ205,標準様式１シフト記号表!$C$6:$L$47,10,FALSE()))</f>
        <v/>
      </c>
      <c r="AK206" s="813" t="str">
        <f aca="false">IF(AK205="","",VLOOKUP(AK205,標準様式１シフト記号表!$C$6:$L$47,10,FALSE()))</f>
        <v/>
      </c>
      <c r="AL206" s="814" t="str">
        <f aca="false">IF(AL205="","",VLOOKUP(AL205,標準様式１シフト記号表!$C$6:$L$47,10,FALSE()))</f>
        <v/>
      </c>
      <c r="AM206" s="814" t="str">
        <f aca="false">IF(AM205="","",VLOOKUP(AM205,標準様式１シフト記号表!$C$6:$L$47,10,FALSE()))</f>
        <v/>
      </c>
      <c r="AN206" s="814" t="str">
        <f aca="false">IF(AN205="","",VLOOKUP(AN205,標準様式１シフト記号表!$C$6:$L$47,10,FALSE()))</f>
        <v/>
      </c>
      <c r="AO206" s="814" t="str">
        <f aca="false">IF(AO205="","",VLOOKUP(AO205,標準様式１シフト記号表!$C$6:$L$47,10,FALSE()))</f>
        <v/>
      </c>
      <c r="AP206" s="814" t="str">
        <f aca="false">IF(AP205="","",VLOOKUP(AP205,標準様式１シフト記号表!$C$6:$L$47,10,FALSE()))</f>
        <v/>
      </c>
      <c r="AQ206" s="815" t="str">
        <f aca="false">IF(AQ205="","",VLOOKUP(AQ205,標準様式１シフト記号表!$C$6:$L$47,10,FALSE()))</f>
        <v/>
      </c>
      <c r="AR206" s="813" t="str">
        <f aca="false">IF(AR205="","",VLOOKUP(AR205,標準様式１シフト記号表!$C$6:$L$47,10,FALSE()))</f>
        <v/>
      </c>
      <c r="AS206" s="814" t="str">
        <f aca="false">IF(AS205="","",VLOOKUP(AS205,標準様式１シフト記号表!$C$6:$L$47,10,FALSE()))</f>
        <v/>
      </c>
      <c r="AT206" s="814" t="str">
        <f aca="false">IF(AT205="","",VLOOKUP(AT205,標準様式１シフト記号表!$C$6:$L$47,10,FALSE()))</f>
        <v/>
      </c>
      <c r="AU206" s="814" t="str">
        <f aca="false">IF(AU205="","",VLOOKUP(AU205,標準様式１シフト記号表!$C$6:$L$47,10,FALSE()))</f>
        <v/>
      </c>
      <c r="AV206" s="814" t="str">
        <f aca="false">IF(AV205="","",VLOOKUP(AV205,標準様式１シフト記号表!$C$6:$L$47,10,FALSE()))</f>
        <v/>
      </c>
      <c r="AW206" s="814" t="str">
        <f aca="false">IF(AW205="","",VLOOKUP(AW205,標準様式１シフト記号表!$C$6:$L$47,10,FALSE()))</f>
        <v/>
      </c>
      <c r="AX206" s="815" t="str">
        <f aca="false">IF(AX205="","",VLOOKUP(AX205,標準様式１シフト記号表!$C$6:$L$47,10,FALSE()))</f>
        <v/>
      </c>
      <c r="AY206" s="813" t="str">
        <f aca="false">IF(AY205="","",VLOOKUP(AY205,標準様式１シフト記号表!$C$6:$L$47,10,FALSE()))</f>
        <v/>
      </c>
      <c r="AZ206" s="814" t="str">
        <f aca="false">IF(AZ205="","",VLOOKUP(AZ205,標準様式１シフト記号表!$C$6:$L$47,10,FALSE()))</f>
        <v/>
      </c>
      <c r="BA206" s="814" t="str">
        <f aca="false">IF(BA205="","",VLOOKUP(BA205,標準様式１シフト記号表!$C$6:$L$47,10,FALSE()))</f>
        <v/>
      </c>
      <c r="BB206" s="845" t="n">
        <f aca="false">IF($BE$3="４週",SUM(W206:AX206),IF($BE$3="暦月",SUM(W206:BA206),""))</f>
        <v>0</v>
      </c>
      <c r="BC206" s="845"/>
      <c r="BD206" s="846" t="n">
        <f aca="false">IF($BE$3="４週",BB206/4,IF($BE$3="暦月",(BB206/($BE$8/7)),""))</f>
        <v>0</v>
      </c>
      <c r="BE206" s="846"/>
      <c r="BF206" s="842"/>
      <c r="BG206" s="842"/>
      <c r="BH206" s="842"/>
      <c r="BI206" s="842"/>
      <c r="BJ206" s="842"/>
    </row>
    <row r="207" customFormat="false" ht="20.25" hidden="false" customHeight="true" outlineLevel="0" collapsed="false">
      <c r="B207" s="779" t="n">
        <f aca="false">B205+1</f>
        <v>97</v>
      </c>
      <c r="C207" s="839"/>
      <c r="D207" s="839"/>
      <c r="E207" s="808"/>
      <c r="F207" s="809"/>
      <c r="G207" s="808"/>
      <c r="H207" s="809"/>
      <c r="I207" s="840"/>
      <c r="J207" s="840"/>
      <c r="K207" s="841"/>
      <c r="L207" s="841"/>
      <c r="M207" s="841"/>
      <c r="N207" s="841"/>
      <c r="O207" s="823"/>
      <c r="P207" s="823"/>
      <c r="Q207" s="823"/>
      <c r="R207" s="823"/>
      <c r="S207" s="823"/>
      <c r="T207" s="837" t="s">
        <v>693</v>
      </c>
      <c r="V207" s="838"/>
      <c r="W207" s="827"/>
      <c r="X207" s="828"/>
      <c r="Y207" s="828"/>
      <c r="Z207" s="828"/>
      <c r="AA207" s="828"/>
      <c r="AB207" s="828"/>
      <c r="AC207" s="829"/>
      <c r="AD207" s="827"/>
      <c r="AE207" s="828"/>
      <c r="AF207" s="828"/>
      <c r="AG207" s="828"/>
      <c r="AH207" s="828"/>
      <c r="AI207" s="828"/>
      <c r="AJ207" s="829"/>
      <c r="AK207" s="827"/>
      <c r="AL207" s="828"/>
      <c r="AM207" s="828"/>
      <c r="AN207" s="828"/>
      <c r="AO207" s="828"/>
      <c r="AP207" s="828"/>
      <c r="AQ207" s="829"/>
      <c r="AR207" s="827"/>
      <c r="AS207" s="828"/>
      <c r="AT207" s="828"/>
      <c r="AU207" s="828"/>
      <c r="AV207" s="828"/>
      <c r="AW207" s="828"/>
      <c r="AX207" s="829"/>
      <c r="AY207" s="827"/>
      <c r="AZ207" s="828"/>
      <c r="BA207" s="830"/>
      <c r="BB207" s="831"/>
      <c r="BC207" s="831"/>
      <c r="BD207" s="832"/>
      <c r="BE207" s="832"/>
      <c r="BF207" s="842"/>
      <c r="BG207" s="842"/>
      <c r="BH207" s="842"/>
      <c r="BI207" s="842"/>
      <c r="BJ207" s="842"/>
    </row>
    <row r="208" customFormat="false" ht="20.25" hidden="false" customHeight="true" outlineLevel="0" collapsed="false">
      <c r="B208" s="779"/>
      <c r="C208" s="839"/>
      <c r="D208" s="839"/>
      <c r="E208" s="843"/>
      <c r="F208" s="844" t="n">
        <f aca="false">C207</f>
        <v>0</v>
      </c>
      <c r="G208" s="843"/>
      <c r="H208" s="844" t="n">
        <f aca="false">I207</f>
        <v>0</v>
      </c>
      <c r="I208" s="840"/>
      <c r="J208" s="840"/>
      <c r="K208" s="841"/>
      <c r="L208" s="841"/>
      <c r="M208" s="841"/>
      <c r="N208" s="841"/>
      <c r="O208" s="823"/>
      <c r="P208" s="823"/>
      <c r="Q208" s="823"/>
      <c r="R208" s="823"/>
      <c r="S208" s="823"/>
      <c r="T208" s="834" t="s">
        <v>694</v>
      </c>
      <c r="U208" s="835"/>
      <c r="V208" s="836"/>
      <c r="W208" s="813" t="str">
        <f aca="false">IF(W207="","",VLOOKUP(W207,標準様式１シフト記号表!$C$6:$L$47,10,FALSE()))</f>
        <v/>
      </c>
      <c r="X208" s="814" t="str">
        <f aca="false">IF(X207="","",VLOOKUP(X207,標準様式１シフト記号表!$C$6:$L$47,10,FALSE()))</f>
        <v/>
      </c>
      <c r="Y208" s="814" t="str">
        <f aca="false">IF(Y207="","",VLOOKUP(Y207,標準様式１シフト記号表!$C$6:$L$47,10,FALSE()))</f>
        <v/>
      </c>
      <c r="Z208" s="814" t="str">
        <f aca="false">IF(Z207="","",VLOOKUP(Z207,標準様式１シフト記号表!$C$6:$L$47,10,FALSE()))</f>
        <v/>
      </c>
      <c r="AA208" s="814" t="str">
        <f aca="false">IF(AA207="","",VLOOKUP(AA207,標準様式１シフト記号表!$C$6:$L$47,10,FALSE()))</f>
        <v/>
      </c>
      <c r="AB208" s="814" t="str">
        <f aca="false">IF(AB207="","",VLOOKUP(AB207,標準様式１シフト記号表!$C$6:$L$47,10,FALSE()))</f>
        <v/>
      </c>
      <c r="AC208" s="815" t="str">
        <f aca="false">IF(AC207="","",VLOOKUP(AC207,標準様式１シフト記号表!$C$6:$L$47,10,FALSE()))</f>
        <v/>
      </c>
      <c r="AD208" s="813" t="str">
        <f aca="false">IF(AD207="","",VLOOKUP(AD207,標準様式１シフト記号表!$C$6:$L$47,10,FALSE()))</f>
        <v/>
      </c>
      <c r="AE208" s="814" t="str">
        <f aca="false">IF(AE207="","",VLOOKUP(AE207,標準様式１シフト記号表!$C$6:$L$47,10,FALSE()))</f>
        <v/>
      </c>
      <c r="AF208" s="814" t="str">
        <f aca="false">IF(AF207="","",VLOOKUP(AF207,標準様式１シフト記号表!$C$6:$L$47,10,FALSE()))</f>
        <v/>
      </c>
      <c r="AG208" s="814" t="str">
        <f aca="false">IF(AG207="","",VLOOKUP(AG207,標準様式１シフト記号表!$C$6:$L$47,10,FALSE()))</f>
        <v/>
      </c>
      <c r="AH208" s="814" t="str">
        <f aca="false">IF(AH207="","",VLOOKUP(AH207,標準様式１シフト記号表!$C$6:$L$47,10,FALSE()))</f>
        <v/>
      </c>
      <c r="AI208" s="814" t="str">
        <f aca="false">IF(AI207="","",VLOOKUP(AI207,標準様式１シフト記号表!$C$6:$L$47,10,FALSE()))</f>
        <v/>
      </c>
      <c r="AJ208" s="815" t="str">
        <f aca="false">IF(AJ207="","",VLOOKUP(AJ207,標準様式１シフト記号表!$C$6:$L$47,10,FALSE()))</f>
        <v/>
      </c>
      <c r="AK208" s="813" t="str">
        <f aca="false">IF(AK207="","",VLOOKUP(AK207,標準様式１シフト記号表!$C$6:$L$47,10,FALSE()))</f>
        <v/>
      </c>
      <c r="AL208" s="814" t="str">
        <f aca="false">IF(AL207="","",VLOOKUP(AL207,標準様式１シフト記号表!$C$6:$L$47,10,FALSE()))</f>
        <v/>
      </c>
      <c r="AM208" s="814" t="str">
        <f aca="false">IF(AM207="","",VLOOKUP(AM207,標準様式１シフト記号表!$C$6:$L$47,10,FALSE()))</f>
        <v/>
      </c>
      <c r="AN208" s="814" t="str">
        <f aca="false">IF(AN207="","",VLOOKUP(AN207,標準様式１シフト記号表!$C$6:$L$47,10,FALSE()))</f>
        <v/>
      </c>
      <c r="AO208" s="814" t="str">
        <f aca="false">IF(AO207="","",VLOOKUP(AO207,標準様式１シフト記号表!$C$6:$L$47,10,FALSE()))</f>
        <v/>
      </c>
      <c r="AP208" s="814" t="str">
        <f aca="false">IF(AP207="","",VLOOKUP(AP207,標準様式１シフト記号表!$C$6:$L$47,10,FALSE()))</f>
        <v/>
      </c>
      <c r="AQ208" s="815" t="str">
        <f aca="false">IF(AQ207="","",VLOOKUP(AQ207,標準様式１シフト記号表!$C$6:$L$47,10,FALSE()))</f>
        <v/>
      </c>
      <c r="AR208" s="813" t="str">
        <f aca="false">IF(AR207="","",VLOOKUP(AR207,標準様式１シフト記号表!$C$6:$L$47,10,FALSE()))</f>
        <v/>
      </c>
      <c r="AS208" s="814" t="str">
        <f aca="false">IF(AS207="","",VLOOKUP(AS207,標準様式１シフト記号表!$C$6:$L$47,10,FALSE()))</f>
        <v/>
      </c>
      <c r="AT208" s="814" t="str">
        <f aca="false">IF(AT207="","",VLOOKUP(AT207,標準様式１シフト記号表!$C$6:$L$47,10,FALSE()))</f>
        <v/>
      </c>
      <c r="AU208" s="814" t="str">
        <f aca="false">IF(AU207="","",VLOOKUP(AU207,標準様式１シフト記号表!$C$6:$L$47,10,FALSE()))</f>
        <v/>
      </c>
      <c r="AV208" s="814" t="str">
        <f aca="false">IF(AV207="","",VLOOKUP(AV207,標準様式１シフト記号表!$C$6:$L$47,10,FALSE()))</f>
        <v/>
      </c>
      <c r="AW208" s="814" t="str">
        <f aca="false">IF(AW207="","",VLOOKUP(AW207,標準様式１シフト記号表!$C$6:$L$47,10,FALSE()))</f>
        <v/>
      </c>
      <c r="AX208" s="815" t="str">
        <f aca="false">IF(AX207="","",VLOOKUP(AX207,標準様式１シフト記号表!$C$6:$L$47,10,FALSE()))</f>
        <v/>
      </c>
      <c r="AY208" s="813" t="str">
        <f aca="false">IF(AY207="","",VLOOKUP(AY207,標準様式１シフト記号表!$C$6:$L$47,10,FALSE()))</f>
        <v/>
      </c>
      <c r="AZ208" s="814" t="str">
        <f aca="false">IF(AZ207="","",VLOOKUP(AZ207,標準様式１シフト記号表!$C$6:$L$47,10,FALSE()))</f>
        <v/>
      </c>
      <c r="BA208" s="814" t="str">
        <f aca="false">IF(BA207="","",VLOOKUP(BA207,標準様式１シフト記号表!$C$6:$L$47,10,FALSE()))</f>
        <v/>
      </c>
      <c r="BB208" s="845" t="n">
        <f aca="false">IF($BE$3="４週",SUM(W208:AX208),IF($BE$3="暦月",SUM(W208:BA208),""))</f>
        <v>0</v>
      </c>
      <c r="BC208" s="845"/>
      <c r="BD208" s="846" t="n">
        <f aca="false">IF($BE$3="４週",BB208/4,IF($BE$3="暦月",(BB208/($BE$8/7)),""))</f>
        <v>0</v>
      </c>
      <c r="BE208" s="846"/>
      <c r="BF208" s="842"/>
      <c r="BG208" s="842"/>
      <c r="BH208" s="842"/>
      <c r="BI208" s="842"/>
      <c r="BJ208" s="842"/>
    </row>
    <row r="209" customFormat="false" ht="20.25" hidden="false" customHeight="true" outlineLevel="0" collapsed="false">
      <c r="B209" s="779" t="n">
        <f aca="false">B207+1</f>
        <v>98</v>
      </c>
      <c r="C209" s="839"/>
      <c r="D209" s="839"/>
      <c r="E209" s="808"/>
      <c r="F209" s="809"/>
      <c r="G209" s="808"/>
      <c r="H209" s="809"/>
      <c r="I209" s="840"/>
      <c r="J209" s="840"/>
      <c r="K209" s="841"/>
      <c r="L209" s="841"/>
      <c r="M209" s="841"/>
      <c r="N209" s="841"/>
      <c r="O209" s="823"/>
      <c r="P209" s="823"/>
      <c r="Q209" s="823"/>
      <c r="R209" s="823"/>
      <c r="S209" s="823"/>
      <c r="T209" s="837" t="s">
        <v>693</v>
      </c>
      <c r="V209" s="838"/>
      <c r="W209" s="827"/>
      <c r="X209" s="828"/>
      <c r="Y209" s="828"/>
      <c r="Z209" s="828"/>
      <c r="AA209" s="828"/>
      <c r="AB209" s="828"/>
      <c r="AC209" s="829"/>
      <c r="AD209" s="827"/>
      <c r="AE209" s="828"/>
      <c r="AF209" s="828"/>
      <c r="AG209" s="828"/>
      <c r="AH209" s="828"/>
      <c r="AI209" s="828"/>
      <c r="AJ209" s="829"/>
      <c r="AK209" s="827"/>
      <c r="AL209" s="828"/>
      <c r="AM209" s="828"/>
      <c r="AN209" s="828"/>
      <c r="AO209" s="828"/>
      <c r="AP209" s="828"/>
      <c r="AQ209" s="829"/>
      <c r="AR209" s="827"/>
      <c r="AS209" s="828"/>
      <c r="AT209" s="828"/>
      <c r="AU209" s="828"/>
      <c r="AV209" s="828"/>
      <c r="AW209" s="828"/>
      <c r="AX209" s="829"/>
      <c r="AY209" s="827"/>
      <c r="AZ209" s="828"/>
      <c r="BA209" s="830"/>
      <c r="BB209" s="831"/>
      <c r="BC209" s="831"/>
      <c r="BD209" s="832"/>
      <c r="BE209" s="832"/>
      <c r="BF209" s="842"/>
      <c r="BG209" s="842"/>
      <c r="BH209" s="842"/>
      <c r="BI209" s="842"/>
      <c r="BJ209" s="842"/>
    </row>
    <row r="210" customFormat="false" ht="20.25" hidden="false" customHeight="true" outlineLevel="0" collapsed="false">
      <c r="B210" s="779"/>
      <c r="C210" s="839"/>
      <c r="D210" s="839"/>
      <c r="E210" s="843"/>
      <c r="F210" s="844" t="n">
        <f aca="false">C209</f>
        <v>0</v>
      </c>
      <c r="G210" s="843"/>
      <c r="H210" s="844" t="n">
        <f aca="false">I209</f>
        <v>0</v>
      </c>
      <c r="I210" s="840"/>
      <c r="J210" s="840"/>
      <c r="K210" s="841"/>
      <c r="L210" s="841"/>
      <c r="M210" s="841"/>
      <c r="N210" s="841"/>
      <c r="O210" s="823"/>
      <c r="P210" s="823"/>
      <c r="Q210" s="823"/>
      <c r="R210" s="823"/>
      <c r="S210" s="823"/>
      <c r="T210" s="834" t="s">
        <v>694</v>
      </c>
      <c r="U210" s="835"/>
      <c r="V210" s="836"/>
      <c r="W210" s="813" t="str">
        <f aca="false">IF(W209="","",VLOOKUP(W209,標準様式１シフト記号表!$C$6:$L$47,10,FALSE()))</f>
        <v/>
      </c>
      <c r="X210" s="814" t="str">
        <f aca="false">IF(X209="","",VLOOKUP(X209,標準様式１シフト記号表!$C$6:$L$47,10,FALSE()))</f>
        <v/>
      </c>
      <c r="Y210" s="814" t="str">
        <f aca="false">IF(Y209="","",VLOOKUP(Y209,標準様式１シフト記号表!$C$6:$L$47,10,FALSE()))</f>
        <v/>
      </c>
      <c r="Z210" s="814" t="str">
        <f aca="false">IF(Z209="","",VLOOKUP(Z209,標準様式１シフト記号表!$C$6:$L$47,10,FALSE()))</f>
        <v/>
      </c>
      <c r="AA210" s="814" t="str">
        <f aca="false">IF(AA209="","",VLOOKUP(AA209,標準様式１シフト記号表!$C$6:$L$47,10,FALSE()))</f>
        <v/>
      </c>
      <c r="AB210" s="814" t="str">
        <f aca="false">IF(AB209="","",VLOOKUP(AB209,標準様式１シフト記号表!$C$6:$L$47,10,FALSE()))</f>
        <v/>
      </c>
      <c r="AC210" s="815" t="str">
        <f aca="false">IF(AC209="","",VLOOKUP(AC209,標準様式１シフト記号表!$C$6:$L$47,10,FALSE()))</f>
        <v/>
      </c>
      <c r="AD210" s="813" t="str">
        <f aca="false">IF(AD209="","",VLOOKUP(AD209,標準様式１シフト記号表!$C$6:$L$47,10,FALSE()))</f>
        <v/>
      </c>
      <c r="AE210" s="814" t="str">
        <f aca="false">IF(AE209="","",VLOOKUP(AE209,標準様式１シフト記号表!$C$6:$L$47,10,FALSE()))</f>
        <v/>
      </c>
      <c r="AF210" s="814" t="str">
        <f aca="false">IF(AF209="","",VLOOKUP(AF209,標準様式１シフト記号表!$C$6:$L$47,10,FALSE()))</f>
        <v/>
      </c>
      <c r="AG210" s="814" t="str">
        <f aca="false">IF(AG209="","",VLOOKUP(AG209,標準様式１シフト記号表!$C$6:$L$47,10,FALSE()))</f>
        <v/>
      </c>
      <c r="AH210" s="814" t="str">
        <f aca="false">IF(AH209="","",VLOOKUP(AH209,標準様式１シフト記号表!$C$6:$L$47,10,FALSE()))</f>
        <v/>
      </c>
      <c r="AI210" s="814" t="str">
        <f aca="false">IF(AI209="","",VLOOKUP(AI209,標準様式１シフト記号表!$C$6:$L$47,10,FALSE()))</f>
        <v/>
      </c>
      <c r="AJ210" s="815" t="str">
        <f aca="false">IF(AJ209="","",VLOOKUP(AJ209,標準様式１シフト記号表!$C$6:$L$47,10,FALSE()))</f>
        <v/>
      </c>
      <c r="AK210" s="813" t="str">
        <f aca="false">IF(AK209="","",VLOOKUP(AK209,標準様式１シフト記号表!$C$6:$L$47,10,FALSE()))</f>
        <v/>
      </c>
      <c r="AL210" s="814" t="str">
        <f aca="false">IF(AL209="","",VLOOKUP(AL209,標準様式１シフト記号表!$C$6:$L$47,10,FALSE()))</f>
        <v/>
      </c>
      <c r="AM210" s="814" t="str">
        <f aca="false">IF(AM209="","",VLOOKUP(AM209,標準様式１シフト記号表!$C$6:$L$47,10,FALSE()))</f>
        <v/>
      </c>
      <c r="AN210" s="814" t="str">
        <f aca="false">IF(AN209="","",VLOOKUP(AN209,標準様式１シフト記号表!$C$6:$L$47,10,FALSE()))</f>
        <v/>
      </c>
      <c r="AO210" s="814" t="str">
        <f aca="false">IF(AO209="","",VLOOKUP(AO209,標準様式１シフト記号表!$C$6:$L$47,10,FALSE()))</f>
        <v/>
      </c>
      <c r="AP210" s="814" t="str">
        <f aca="false">IF(AP209="","",VLOOKUP(AP209,標準様式１シフト記号表!$C$6:$L$47,10,FALSE()))</f>
        <v/>
      </c>
      <c r="AQ210" s="815" t="str">
        <f aca="false">IF(AQ209="","",VLOOKUP(AQ209,標準様式１シフト記号表!$C$6:$L$47,10,FALSE()))</f>
        <v/>
      </c>
      <c r="AR210" s="813" t="str">
        <f aca="false">IF(AR209="","",VLOOKUP(AR209,標準様式１シフト記号表!$C$6:$L$47,10,FALSE()))</f>
        <v/>
      </c>
      <c r="AS210" s="814" t="str">
        <f aca="false">IF(AS209="","",VLOOKUP(AS209,標準様式１シフト記号表!$C$6:$L$47,10,FALSE()))</f>
        <v/>
      </c>
      <c r="AT210" s="814" t="str">
        <f aca="false">IF(AT209="","",VLOOKUP(AT209,標準様式１シフト記号表!$C$6:$L$47,10,FALSE()))</f>
        <v/>
      </c>
      <c r="AU210" s="814" t="str">
        <f aca="false">IF(AU209="","",VLOOKUP(AU209,標準様式１シフト記号表!$C$6:$L$47,10,FALSE()))</f>
        <v/>
      </c>
      <c r="AV210" s="814" t="str">
        <f aca="false">IF(AV209="","",VLOOKUP(AV209,標準様式１シフト記号表!$C$6:$L$47,10,FALSE()))</f>
        <v/>
      </c>
      <c r="AW210" s="814" t="str">
        <f aca="false">IF(AW209="","",VLOOKUP(AW209,標準様式１シフト記号表!$C$6:$L$47,10,FALSE()))</f>
        <v/>
      </c>
      <c r="AX210" s="815" t="str">
        <f aca="false">IF(AX209="","",VLOOKUP(AX209,標準様式１シフト記号表!$C$6:$L$47,10,FALSE()))</f>
        <v/>
      </c>
      <c r="AY210" s="813" t="str">
        <f aca="false">IF(AY209="","",VLOOKUP(AY209,標準様式１シフト記号表!$C$6:$L$47,10,FALSE()))</f>
        <v/>
      </c>
      <c r="AZ210" s="814" t="str">
        <f aca="false">IF(AZ209="","",VLOOKUP(AZ209,標準様式１シフト記号表!$C$6:$L$47,10,FALSE()))</f>
        <v/>
      </c>
      <c r="BA210" s="814" t="str">
        <f aca="false">IF(BA209="","",VLOOKUP(BA209,標準様式１シフト記号表!$C$6:$L$47,10,FALSE()))</f>
        <v/>
      </c>
      <c r="BB210" s="845" t="n">
        <f aca="false">IF($BE$3="４週",SUM(W210:AX210),IF($BE$3="暦月",SUM(W210:BA210),""))</f>
        <v>0</v>
      </c>
      <c r="BC210" s="845"/>
      <c r="BD210" s="846" t="n">
        <f aca="false">IF($BE$3="４週",BB210/4,IF($BE$3="暦月",(BB210/($BE$8/7)),""))</f>
        <v>0</v>
      </c>
      <c r="BE210" s="846"/>
      <c r="BF210" s="842"/>
      <c r="BG210" s="842"/>
      <c r="BH210" s="842"/>
      <c r="BI210" s="842"/>
      <c r="BJ210" s="842"/>
    </row>
    <row r="211" customFormat="false" ht="20.25" hidden="false" customHeight="true" outlineLevel="0" collapsed="false">
      <c r="B211" s="779" t="n">
        <f aca="false">B209+1</f>
        <v>99</v>
      </c>
      <c r="C211" s="839"/>
      <c r="D211" s="839"/>
      <c r="E211" s="808"/>
      <c r="F211" s="809"/>
      <c r="G211" s="808"/>
      <c r="H211" s="809"/>
      <c r="I211" s="840"/>
      <c r="J211" s="840"/>
      <c r="K211" s="841"/>
      <c r="L211" s="841"/>
      <c r="M211" s="841"/>
      <c r="N211" s="841"/>
      <c r="O211" s="823"/>
      <c r="P211" s="823"/>
      <c r="Q211" s="823"/>
      <c r="R211" s="823"/>
      <c r="S211" s="823"/>
      <c r="T211" s="837" t="s">
        <v>693</v>
      </c>
      <c r="V211" s="838"/>
      <c r="W211" s="827"/>
      <c r="X211" s="828"/>
      <c r="Y211" s="828"/>
      <c r="Z211" s="828"/>
      <c r="AA211" s="828"/>
      <c r="AB211" s="828"/>
      <c r="AC211" s="829"/>
      <c r="AD211" s="827"/>
      <c r="AE211" s="828"/>
      <c r="AF211" s="828"/>
      <c r="AG211" s="828"/>
      <c r="AH211" s="828"/>
      <c r="AI211" s="828"/>
      <c r="AJ211" s="829"/>
      <c r="AK211" s="827"/>
      <c r="AL211" s="828"/>
      <c r="AM211" s="828"/>
      <c r="AN211" s="828"/>
      <c r="AO211" s="828"/>
      <c r="AP211" s="828"/>
      <c r="AQ211" s="829"/>
      <c r="AR211" s="827"/>
      <c r="AS211" s="828"/>
      <c r="AT211" s="828"/>
      <c r="AU211" s="828"/>
      <c r="AV211" s="828"/>
      <c r="AW211" s="828"/>
      <c r="AX211" s="829"/>
      <c r="AY211" s="827"/>
      <c r="AZ211" s="828"/>
      <c r="BA211" s="830"/>
      <c r="BB211" s="831"/>
      <c r="BC211" s="831"/>
      <c r="BD211" s="832"/>
      <c r="BE211" s="832"/>
      <c r="BF211" s="842"/>
      <c r="BG211" s="842"/>
      <c r="BH211" s="842"/>
      <c r="BI211" s="842"/>
      <c r="BJ211" s="842"/>
    </row>
    <row r="212" customFormat="false" ht="20.25" hidden="false" customHeight="true" outlineLevel="0" collapsed="false">
      <c r="B212" s="779"/>
      <c r="C212" s="839"/>
      <c r="D212" s="839"/>
      <c r="E212" s="843"/>
      <c r="F212" s="844" t="n">
        <f aca="false">C211</f>
        <v>0</v>
      </c>
      <c r="G212" s="843"/>
      <c r="H212" s="844" t="n">
        <f aca="false">I211</f>
        <v>0</v>
      </c>
      <c r="I212" s="840"/>
      <c r="J212" s="840"/>
      <c r="K212" s="841"/>
      <c r="L212" s="841"/>
      <c r="M212" s="841"/>
      <c r="N212" s="841"/>
      <c r="O212" s="823"/>
      <c r="P212" s="823"/>
      <c r="Q212" s="823"/>
      <c r="R212" s="823"/>
      <c r="S212" s="823"/>
      <c r="T212" s="834" t="s">
        <v>694</v>
      </c>
      <c r="U212" s="835"/>
      <c r="V212" s="836"/>
      <c r="W212" s="813" t="str">
        <f aca="false">IF(W211="","",VLOOKUP(W211,標準様式１シフト記号表!$C$6:$L$47,10,FALSE()))</f>
        <v/>
      </c>
      <c r="X212" s="814" t="str">
        <f aca="false">IF(X211="","",VLOOKUP(X211,標準様式１シフト記号表!$C$6:$L$47,10,FALSE()))</f>
        <v/>
      </c>
      <c r="Y212" s="814" t="str">
        <f aca="false">IF(Y211="","",VLOOKUP(Y211,標準様式１シフト記号表!$C$6:$L$47,10,FALSE()))</f>
        <v/>
      </c>
      <c r="Z212" s="814" t="str">
        <f aca="false">IF(Z211="","",VLOOKUP(Z211,標準様式１シフト記号表!$C$6:$L$47,10,FALSE()))</f>
        <v/>
      </c>
      <c r="AA212" s="814" t="str">
        <f aca="false">IF(AA211="","",VLOOKUP(AA211,標準様式１シフト記号表!$C$6:$L$47,10,FALSE()))</f>
        <v/>
      </c>
      <c r="AB212" s="814" t="str">
        <f aca="false">IF(AB211="","",VLOOKUP(AB211,標準様式１シフト記号表!$C$6:$L$47,10,FALSE()))</f>
        <v/>
      </c>
      <c r="AC212" s="815" t="str">
        <f aca="false">IF(AC211="","",VLOOKUP(AC211,標準様式１シフト記号表!$C$6:$L$47,10,FALSE()))</f>
        <v/>
      </c>
      <c r="AD212" s="813" t="str">
        <f aca="false">IF(AD211="","",VLOOKUP(AD211,標準様式１シフト記号表!$C$6:$L$47,10,FALSE()))</f>
        <v/>
      </c>
      <c r="AE212" s="814" t="str">
        <f aca="false">IF(AE211="","",VLOOKUP(AE211,標準様式１シフト記号表!$C$6:$L$47,10,FALSE()))</f>
        <v/>
      </c>
      <c r="AF212" s="814" t="str">
        <f aca="false">IF(AF211="","",VLOOKUP(AF211,標準様式１シフト記号表!$C$6:$L$47,10,FALSE()))</f>
        <v/>
      </c>
      <c r="AG212" s="814" t="str">
        <f aca="false">IF(AG211="","",VLOOKUP(AG211,標準様式１シフト記号表!$C$6:$L$47,10,FALSE()))</f>
        <v/>
      </c>
      <c r="AH212" s="814" t="str">
        <f aca="false">IF(AH211="","",VLOOKUP(AH211,標準様式１シフト記号表!$C$6:$L$47,10,FALSE()))</f>
        <v/>
      </c>
      <c r="AI212" s="814" t="str">
        <f aca="false">IF(AI211="","",VLOOKUP(AI211,標準様式１シフト記号表!$C$6:$L$47,10,FALSE()))</f>
        <v/>
      </c>
      <c r="AJ212" s="815" t="str">
        <f aca="false">IF(AJ211="","",VLOOKUP(AJ211,標準様式１シフト記号表!$C$6:$L$47,10,FALSE()))</f>
        <v/>
      </c>
      <c r="AK212" s="813" t="str">
        <f aca="false">IF(AK211="","",VLOOKUP(AK211,標準様式１シフト記号表!$C$6:$L$47,10,FALSE()))</f>
        <v/>
      </c>
      <c r="AL212" s="814" t="str">
        <f aca="false">IF(AL211="","",VLOOKUP(AL211,標準様式１シフト記号表!$C$6:$L$47,10,FALSE()))</f>
        <v/>
      </c>
      <c r="AM212" s="814" t="str">
        <f aca="false">IF(AM211="","",VLOOKUP(AM211,標準様式１シフト記号表!$C$6:$L$47,10,FALSE()))</f>
        <v/>
      </c>
      <c r="AN212" s="814" t="str">
        <f aca="false">IF(AN211="","",VLOOKUP(AN211,標準様式１シフト記号表!$C$6:$L$47,10,FALSE()))</f>
        <v/>
      </c>
      <c r="AO212" s="814" t="str">
        <f aca="false">IF(AO211="","",VLOOKUP(AO211,標準様式１シフト記号表!$C$6:$L$47,10,FALSE()))</f>
        <v/>
      </c>
      <c r="AP212" s="814" t="str">
        <f aca="false">IF(AP211="","",VLOOKUP(AP211,標準様式１シフト記号表!$C$6:$L$47,10,FALSE()))</f>
        <v/>
      </c>
      <c r="AQ212" s="815" t="str">
        <f aca="false">IF(AQ211="","",VLOOKUP(AQ211,標準様式１シフト記号表!$C$6:$L$47,10,FALSE()))</f>
        <v/>
      </c>
      <c r="AR212" s="813" t="str">
        <f aca="false">IF(AR211="","",VLOOKUP(AR211,標準様式１シフト記号表!$C$6:$L$47,10,FALSE()))</f>
        <v/>
      </c>
      <c r="AS212" s="814" t="str">
        <f aca="false">IF(AS211="","",VLOOKUP(AS211,標準様式１シフト記号表!$C$6:$L$47,10,FALSE()))</f>
        <v/>
      </c>
      <c r="AT212" s="814" t="str">
        <f aca="false">IF(AT211="","",VLOOKUP(AT211,標準様式１シフト記号表!$C$6:$L$47,10,FALSE()))</f>
        <v/>
      </c>
      <c r="AU212" s="814" t="str">
        <f aca="false">IF(AU211="","",VLOOKUP(AU211,標準様式１シフト記号表!$C$6:$L$47,10,FALSE()))</f>
        <v/>
      </c>
      <c r="AV212" s="814" t="str">
        <f aca="false">IF(AV211="","",VLOOKUP(AV211,標準様式１シフト記号表!$C$6:$L$47,10,FALSE()))</f>
        <v/>
      </c>
      <c r="AW212" s="814" t="str">
        <f aca="false">IF(AW211="","",VLOOKUP(AW211,標準様式１シフト記号表!$C$6:$L$47,10,FALSE()))</f>
        <v/>
      </c>
      <c r="AX212" s="815" t="str">
        <f aca="false">IF(AX211="","",VLOOKUP(AX211,標準様式１シフト記号表!$C$6:$L$47,10,FALSE()))</f>
        <v/>
      </c>
      <c r="AY212" s="813" t="str">
        <f aca="false">IF(AY211="","",VLOOKUP(AY211,標準様式１シフト記号表!$C$6:$L$47,10,FALSE()))</f>
        <v/>
      </c>
      <c r="AZ212" s="814" t="str">
        <f aca="false">IF(AZ211="","",VLOOKUP(AZ211,標準様式１シフト記号表!$C$6:$L$47,10,FALSE()))</f>
        <v/>
      </c>
      <c r="BA212" s="814" t="str">
        <f aca="false">IF(BA211="","",VLOOKUP(BA211,標準様式１シフト記号表!$C$6:$L$47,10,FALSE()))</f>
        <v/>
      </c>
      <c r="BB212" s="845" t="n">
        <f aca="false">IF($BE$3="４週",SUM(W212:AX212),IF($BE$3="暦月",SUM(W212:BA212),""))</f>
        <v>0</v>
      </c>
      <c r="BC212" s="845"/>
      <c r="BD212" s="846" t="n">
        <f aca="false">IF($BE$3="４週",BB212/4,IF($BE$3="暦月",(BB212/($BE$8/7)),""))</f>
        <v>0</v>
      </c>
      <c r="BE212" s="846"/>
      <c r="BF212" s="842"/>
      <c r="BG212" s="842"/>
      <c r="BH212" s="842"/>
      <c r="BI212" s="842"/>
      <c r="BJ212" s="842"/>
    </row>
    <row r="213" customFormat="false" ht="20.25" hidden="false" customHeight="true" outlineLevel="0" collapsed="false">
      <c r="B213" s="847" t="n">
        <f aca="false">B211+1</f>
        <v>100</v>
      </c>
      <c r="C213" s="848"/>
      <c r="D213" s="848"/>
      <c r="E213" s="819"/>
      <c r="F213" s="820"/>
      <c r="G213" s="819"/>
      <c r="H213" s="820"/>
      <c r="I213" s="849"/>
      <c r="J213" s="849"/>
      <c r="K213" s="850"/>
      <c r="L213" s="850"/>
      <c r="M213" s="850"/>
      <c r="N213" s="850"/>
      <c r="O213" s="851"/>
      <c r="P213" s="851"/>
      <c r="Q213" s="851"/>
      <c r="R213" s="851"/>
      <c r="S213" s="851"/>
      <c r="T213" s="824" t="s">
        <v>693</v>
      </c>
      <c r="U213" s="825"/>
      <c r="V213" s="826"/>
      <c r="W213" s="827"/>
      <c r="X213" s="828"/>
      <c r="Y213" s="828"/>
      <c r="Z213" s="828"/>
      <c r="AA213" s="828"/>
      <c r="AB213" s="828"/>
      <c r="AC213" s="829"/>
      <c r="AD213" s="827"/>
      <c r="AE213" s="828"/>
      <c r="AF213" s="828"/>
      <c r="AG213" s="828"/>
      <c r="AH213" s="828"/>
      <c r="AI213" s="828"/>
      <c r="AJ213" s="829"/>
      <c r="AK213" s="827"/>
      <c r="AL213" s="828"/>
      <c r="AM213" s="828"/>
      <c r="AN213" s="828"/>
      <c r="AO213" s="828"/>
      <c r="AP213" s="828"/>
      <c r="AQ213" s="829"/>
      <c r="AR213" s="827"/>
      <c r="AS213" s="828"/>
      <c r="AT213" s="828"/>
      <c r="AU213" s="828"/>
      <c r="AV213" s="828"/>
      <c r="AW213" s="828"/>
      <c r="AX213" s="829"/>
      <c r="AY213" s="827"/>
      <c r="AZ213" s="828"/>
      <c r="BA213" s="830"/>
      <c r="BB213" s="831"/>
      <c r="BC213" s="831"/>
      <c r="BD213" s="832"/>
      <c r="BE213" s="832"/>
      <c r="BF213" s="852"/>
      <c r="BG213" s="852"/>
      <c r="BH213" s="852"/>
      <c r="BI213" s="852"/>
      <c r="BJ213" s="852"/>
    </row>
    <row r="214" customFormat="false" ht="20.25" hidden="false" customHeight="true" outlineLevel="0" collapsed="false">
      <c r="B214" s="847"/>
      <c r="C214" s="848"/>
      <c r="D214" s="848"/>
      <c r="E214" s="853"/>
      <c r="F214" s="854" t="n">
        <f aca="false">C213</f>
        <v>0</v>
      </c>
      <c r="G214" s="853"/>
      <c r="H214" s="854" t="n">
        <f aca="false">I213</f>
        <v>0</v>
      </c>
      <c r="I214" s="849"/>
      <c r="J214" s="849"/>
      <c r="K214" s="850"/>
      <c r="L214" s="850"/>
      <c r="M214" s="850"/>
      <c r="N214" s="850"/>
      <c r="O214" s="851"/>
      <c r="P214" s="851"/>
      <c r="Q214" s="851"/>
      <c r="R214" s="851"/>
      <c r="S214" s="851"/>
      <c r="T214" s="855" t="s">
        <v>694</v>
      </c>
      <c r="U214" s="856"/>
      <c r="V214" s="857"/>
      <c r="W214" s="858" t="str">
        <f aca="false">IF(W213="","",VLOOKUP(W213,標準様式１シフト記号表!$C$6:$L$47,10,FALSE()))</f>
        <v/>
      </c>
      <c r="X214" s="859" t="str">
        <f aca="false">IF(X213="","",VLOOKUP(X213,標準様式１シフト記号表!$C$6:$L$47,10,FALSE()))</f>
        <v/>
      </c>
      <c r="Y214" s="859" t="str">
        <f aca="false">IF(Y213="","",VLOOKUP(Y213,標準様式１シフト記号表!$C$6:$L$47,10,FALSE()))</f>
        <v/>
      </c>
      <c r="Z214" s="859" t="str">
        <f aca="false">IF(Z213="","",VLOOKUP(Z213,標準様式１シフト記号表!$C$6:$L$47,10,FALSE()))</f>
        <v/>
      </c>
      <c r="AA214" s="859" t="str">
        <f aca="false">IF(AA213="","",VLOOKUP(AA213,標準様式１シフト記号表!$C$6:$L$47,10,FALSE()))</f>
        <v/>
      </c>
      <c r="AB214" s="859" t="str">
        <f aca="false">IF(AB213="","",VLOOKUP(AB213,標準様式１シフト記号表!$C$6:$L$47,10,FALSE()))</f>
        <v/>
      </c>
      <c r="AC214" s="860" t="str">
        <f aca="false">IF(AC213="","",VLOOKUP(AC213,標準様式１シフト記号表!$C$6:$L$47,10,FALSE()))</f>
        <v/>
      </c>
      <c r="AD214" s="858" t="str">
        <f aca="false">IF(AD213="","",VLOOKUP(AD213,標準様式１シフト記号表!$C$6:$L$47,10,FALSE()))</f>
        <v/>
      </c>
      <c r="AE214" s="859" t="str">
        <f aca="false">IF(AE213="","",VLOOKUP(AE213,標準様式１シフト記号表!$C$6:$L$47,10,FALSE()))</f>
        <v/>
      </c>
      <c r="AF214" s="859" t="str">
        <f aca="false">IF(AF213="","",VLOOKUP(AF213,標準様式１シフト記号表!$C$6:$L$47,10,FALSE()))</f>
        <v/>
      </c>
      <c r="AG214" s="859" t="str">
        <f aca="false">IF(AG213="","",VLOOKUP(AG213,標準様式１シフト記号表!$C$6:$L$47,10,FALSE()))</f>
        <v/>
      </c>
      <c r="AH214" s="859" t="str">
        <f aca="false">IF(AH213="","",VLOOKUP(AH213,標準様式１シフト記号表!$C$6:$L$47,10,FALSE()))</f>
        <v/>
      </c>
      <c r="AI214" s="859" t="str">
        <f aca="false">IF(AI213="","",VLOOKUP(AI213,標準様式１シフト記号表!$C$6:$L$47,10,FALSE()))</f>
        <v/>
      </c>
      <c r="AJ214" s="860" t="str">
        <f aca="false">IF(AJ213="","",VLOOKUP(AJ213,標準様式１シフト記号表!$C$6:$L$47,10,FALSE()))</f>
        <v/>
      </c>
      <c r="AK214" s="858" t="str">
        <f aca="false">IF(AK213="","",VLOOKUP(AK213,標準様式１シフト記号表!$C$6:$L$47,10,FALSE()))</f>
        <v/>
      </c>
      <c r="AL214" s="859" t="str">
        <f aca="false">IF(AL213="","",VLOOKUP(AL213,標準様式１シフト記号表!$C$6:$L$47,10,FALSE()))</f>
        <v/>
      </c>
      <c r="AM214" s="859" t="str">
        <f aca="false">IF(AM213="","",VLOOKUP(AM213,標準様式１シフト記号表!$C$6:$L$47,10,FALSE()))</f>
        <v/>
      </c>
      <c r="AN214" s="859" t="str">
        <f aca="false">IF(AN213="","",VLOOKUP(AN213,標準様式１シフト記号表!$C$6:$L$47,10,FALSE()))</f>
        <v/>
      </c>
      <c r="AO214" s="859" t="str">
        <f aca="false">IF(AO213="","",VLOOKUP(AO213,標準様式１シフト記号表!$C$6:$L$47,10,FALSE()))</f>
        <v/>
      </c>
      <c r="AP214" s="859" t="str">
        <f aca="false">IF(AP213="","",VLOOKUP(AP213,標準様式１シフト記号表!$C$6:$L$47,10,FALSE()))</f>
        <v/>
      </c>
      <c r="AQ214" s="860" t="str">
        <f aca="false">IF(AQ213="","",VLOOKUP(AQ213,標準様式１シフト記号表!$C$6:$L$47,10,FALSE()))</f>
        <v/>
      </c>
      <c r="AR214" s="858" t="str">
        <f aca="false">IF(AR213="","",VLOOKUP(AR213,標準様式１シフト記号表!$C$6:$L$47,10,FALSE()))</f>
        <v/>
      </c>
      <c r="AS214" s="859" t="str">
        <f aca="false">IF(AS213="","",VLOOKUP(AS213,標準様式１シフト記号表!$C$6:$L$47,10,FALSE()))</f>
        <v/>
      </c>
      <c r="AT214" s="859" t="str">
        <f aca="false">IF(AT213="","",VLOOKUP(AT213,標準様式１シフト記号表!$C$6:$L$47,10,FALSE()))</f>
        <v/>
      </c>
      <c r="AU214" s="859" t="str">
        <f aca="false">IF(AU213="","",VLOOKUP(AU213,標準様式１シフト記号表!$C$6:$L$47,10,FALSE()))</f>
        <v/>
      </c>
      <c r="AV214" s="859" t="str">
        <f aca="false">IF(AV213="","",VLOOKUP(AV213,標準様式１シフト記号表!$C$6:$L$47,10,FALSE()))</f>
        <v/>
      </c>
      <c r="AW214" s="859" t="str">
        <f aca="false">IF(AW213="","",VLOOKUP(AW213,標準様式１シフト記号表!$C$6:$L$47,10,FALSE()))</f>
        <v/>
      </c>
      <c r="AX214" s="860" t="str">
        <f aca="false">IF(AX213="","",VLOOKUP(AX213,標準様式１シフト記号表!$C$6:$L$47,10,FALSE()))</f>
        <v/>
      </c>
      <c r="AY214" s="858" t="str">
        <f aca="false">IF(AY213="","",VLOOKUP(AY213,標準様式１シフト記号表!$C$6:$L$47,10,FALSE()))</f>
        <v/>
      </c>
      <c r="AZ214" s="859" t="str">
        <f aca="false">IF(AZ213="","",VLOOKUP(AZ213,標準様式１シフト記号表!$C$6:$L$47,10,FALSE()))</f>
        <v/>
      </c>
      <c r="BA214" s="859" t="str">
        <f aca="false">IF(BA213="","",VLOOKUP(BA213,標準様式１シフト記号表!$C$6:$L$47,10,FALSE()))</f>
        <v/>
      </c>
      <c r="BB214" s="861" t="n">
        <f aca="false">IF($BE$3="４週",SUM(W214:AX214),IF($BE$3="暦月",SUM(W214:BA214),""))</f>
        <v>0</v>
      </c>
      <c r="BC214" s="861"/>
      <c r="BD214" s="862" t="n">
        <f aca="false">IF($BE$3="４週",BB214/4,IF($BE$3="暦月",(BB214/($BE$8/7)),""))</f>
        <v>0</v>
      </c>
      <c r="BE214" s="862"/>
      <c r="BF214" s="852"/>
      <c r="BG214" s="852"/>
      <c r="BH214" s="852"/>
      <c r="BI214" s="852"/>
      <c r="BJ214" s="852"/>
    </row>
    <row r="215" customFormat="false" ht="20.25" hidden="false" customHeight="true" outlineLevel="0" collapsed="false">
      <c r="B215" s="863"/>
      <c r="C215" s="864"/>
      <c r="D215" s="864"/>
      <c r="E215" s="864"/>
      <c r="F215" s="864"/>
      <c r="G215" s="864"/>
      <c r="H215" s="864"/>
      <c r="I215" s="865"/>
      <c r="J215" s="865"/>
      <c r="K215" s="864"/>
      <c r="L215" s="864"/>
      <c r="M215" s="864"/>
      <c r="N215" s="864"/>
      <c r="O215" s="866"/>
      <c r="P215" s="866"/>
      <c r="Q215" s="866"/>
      <c r="R215" s="867"/>
      <c r="S215" s="867"/>
      <c r="T215" s="867"/>
      <c r="U215" s="868"/>
      <c r="V215" s="869"/>
      <c r="W215" s="870"/>
      <c r="X215" s="870"/>
      <c r="Y215" s="870"/>
      <c r="Z215" s="870"/>
      <c r="AA215" s="870"/>
      <c r="AB215" s="870"/>
      <c r="AC215" s="870"/>
      <c r="AD215" s="870"/>
      <c r="AE215" s="870"/>
      <c r="AF215" s="870"/>
      <c r="AG215" s="870"/>
      <c r="AH215" s="870"/>
      <c r="AI215" s="870"/>
      <c r="AJ215" s="870"/>
      <c r="AK215" s="870"/>
      <c r="AL215" s="870"/>
      <c r="AM215" s="870"/>
      <c r="AN215" s="870"/>
      <c r="AO215" s="870"/>
      <c r="AP215" s="870"/>
      <c r="AQ215" s="870"/>
      <c r="AR215" s="870"/>
      <c r="AS215" s="870"/>
      <c r="AT215" s="870"/>
      <c r="AU215" s="870"/>
      <c r="AV215" s="870"/>
      <c r="AW215" s="870"/>
      <c r="AX215" s="870"/>
      <c r="AY215" s="870"/>
      <c r="AZ215" s="870"/>
      <c r="BA215" s="870"/>
      <c r="BB215" s="870"/>
      <c r="BC215" s="870"/>
      <c r="BD215" s="871"/>
      <c r="BE215" s="871"/>
      <c r="BF215" s="866"/>
      <c r="BG215" s="866"/>
      <c r="BH215" s="866"/>
      <c r="BI215" s="866"/>
      <c r="BJ215" s="866"/>
    </row>
    <row r="216" customFormat="false" ht="20.25" hidden="false" customHeight="true" outlineLevel="0" collapsed="false">
      <c r="B216" s="863"/>
      <c r="C216" s="864"/>
      <c r="D216" s="864"/>
      <c r="E216" s="864"/>
      <c r="F216" s="864"/>
      <c r="G216" s="864"/>
      <c r="H216" s="864"/>
      <c r="I216" s="872"/>
      <c r="J216" s="752" t="s">
        <v>695</v>
      </c>
      <c r="K216" s="752"/>
      <c r="L216" s="752"/>
      <c r="M216" s="752"/>
      <c r="N216" s="752"/>
      <c r="O216" s="752"/>
      <c r="P216" s="752"/>
      <c r="Q216" s="752"/>
      <c r="R216" s="752"/>
      <c r="S216" s="752"/>
      <c r="T216" s="758"/>
      <c r="U216" s="752"/>
      <c r="V216" s="752"/>
      <c r="W216" s="752"/>
      <c r="X216" s="752"/>
      <c r="Y216" s="752"/>
      <c r="Z216" s="873"/>
      <c r="AA216" s="873"/>
      <c r="AB216" s="873"/>
      <c r="AC216" s="873"/>
      <c r="AD216" s="873"/>
      <c r="AE216" s="873"/>
      <c r="AF216" s="873"/>
      <c r="AG216" s="873"/>
      <c r="AH216" s="873"/>
      <c r="AI216" s="873"/>
      <c r="AJ216" s="873"/>
      <c r="AK216" s="873"/>
      <c r="AL216" s="873"/>
      <c r="AM216" s="873"/>
      <c r="AN216" s="873"/>
      <c r="AO216" s="873"/>
      <c r="AP216" s="873"/>
      <c r="AQ216" s="873"/>
      <c r="AR216" s="873"/>
      <c r="AS216" s="873"/>
      <c r="AT216" s="873"/>
      <c r="AU216" s="873"/>
      <c r="AV216" s="873"/>
      <c r="AW216" s="873"/>
      <c r="AX216" s="873"/>
      <c r="AY216" s="873"/>
      <c r="AZ216" s="873"/>
      <c r="BA216" s="873"/>
      <c r="BB216" s="873"/>
      <c r="BC216" s="873"/>
      <c r="BD216" s="874"/>
      <c r="BE216" s="871"/>
      <c r="BF216" s="866"/>
      <c r="BG216" s="866"/>
      <c r="BH216" s="866"/>
      <c r="BI216" s="866"/>
      <c r="BJ216" s="866"/>
    </row>
    <row r="217" customFormat="false" ht="20.25" hidden="false" customHeight="true" outlineLevel="0" collapsed="false">
      <c r="B217" s="863"/>
      <c r="C217" s="864"/>
      <c r="D217" s="864"/>
      <c r="E217" s="864"/>
      <c r="F217" s="864"/>
      <c r="G217" s="864"/>
      <c r="H217" s="864"/>
      <c r="I217" s="872"/>
      <c r="J217" s="752"/>
      <c r="K217" s="752"/>
      <c r="L217" s="752"/>
      <c r="M217" s="752"/>
      <c r="N217" s="752"/>
      <c r="O217" s="752"/>
      <c r="P217" s="752"/>
      <c r="Q217" s="752"/>
      <c r="R217" s="752"/>
      <c r="S217" s="752"/>
      <c r="T217" s="758"/>
      <c r="U217" s="752"/>
      <c r="V217" s="752"/>
      <c r="W217" s="752"/>
      <c r="X217" s="752"/>
      <c r="Y217" s="752"/>
      <c r="Z217" s="873"/>
      <c r="AA217" s="752" t="s">
        <v>696</v>
      </c>
      <c r="AB217" s="752"/>
      <c r="AC217" s="752"/>
      <c r="AD217" s="752"/>
      <c r="AE217" s="752"/>
      <c r="AF217" s="752"/>
      <c r="AG217" s="873"/>
      <c r="AH217" s="873"/>
      <c r="AI217" s="873"/>
      <c r="AJ217" s="873"/>
      <c r="AK217" s="873"/>
      <c r="AL217" s="873"/>
      <c r="AM217" s="873"/>
      <c r="AN217" s="874"/>
      <c r="AO217" s="871"/>
      <c r="AP217" s="875"/>
      <c r="AQ217" s="875"/>
      <c r="AR217" s="875"/>
      <c r="AS217" s="875"/>
      <c r="AT217" s="866"/>
    </row>
    <row r="218" customFormat="false" ht="20.25" hidden="false" customHeight="true" outlineLevel="0" collapsed="false">
      <c r="B218" s="863"/>
      <c r="C218" s="864"/>
      <c r="D218" s="864"/>
      <c r="E218" s="864"/>
      <c r="F218" s="864"/>
      <c r="G218" s="864"/>
      <c r="H218" s="864"/>
      <c r="I218" s="872"/>
      <c r="J218" s="752"/>
      <c r="K218" s="876" t="s">
        <v>697</v>
      </c>
      <c r="L218" s="876"/>
      <c r="M218" s="877" t="s">
        <v>698</v>
      </c>
      <c r="N218" s="877"/>
      <c r="O218" s="877"/>
      <c r="P218" s="877"/>
      <c r="Q218" s="752"/>
      <c r="R218" s="878" t="s">
        <v>699</v>
      </c>
      <c r="S218" s="878"/>
      <c r="T218" s="878"/>
      <c r="U218" s="878"/>
      <c r="V218" s="752"/>
      <c r="W218" s="877" t="s">
        <v>700</v>
      </c>
      <c r="X218" s="877"/>
      <c r="Y218" s="752"/>
      <c r="Z218" s="873"/>
      <c r="AA218" s="782" t="s">
        <v>701</v>
      </c>
      <c r="AB218" s="782"/>
      <c r="AC218" s="782" t="s">
        <v>702</v>
      </c>
      <c r="AD218" s="782"/>
      <c r="AE218" s="782"/>
      <c r="AF218" s="782"/>
      <c r="AG218" s="873"/>
      <c r="AH218" s="873"/>
      <c r="AI218" s="873"/>
      <c r="AJ218" s="873"/>
      <c r="AK218" s="873"/>
      <c r="AL218" s="873"/>
      <c r="AM218" s="873"/>
      <c r="AN218" s="874"/>
      <c r="AO218" s="871"/>
      <c r="AP218" s="879"/>
      <c r="AQ218" s="879"/>
      <c r="AR218" s="879"/>
      <c r="AS218" s="879"/>
      <c r="AT218" s="866"/>
    </row>
    <row r="219" customFormat="false" ht="20.25" hidden="false" customHeight="true" outlineLevel="0" collapsed="false">
      <c r="B219" s="863"/>
      <c r="C219" s="864"/>
      <c r="D219" s="864"/>
      <c r="E219" s="864"/>
      <c r="F219" s="864"/>
      <c r="G219" s="864"/>
      <c r="H219" s="864"/>
      <c r="I219" s="872"/>
      <c r="J219" s="752"/>
      <c r="K219" s="876"/>
      <c r="L219" s="876"/>
      <c r="M219" s="876" t="s">
        <v>703</v>
      </c>
      <c r="N219" s="876"/>
      <c r="O219" s="876" t="s">
        <v>704</v>
      </c>
      <c r="P219" s="876"/>
      <c r="Q219" s="752"/>
      <c r="R219" s="876" t="s">
        <v>703</v>
      </c>
      <c r="S219" s="876"/>
      <c r="T219" s="876" t="s">
        <v>704</v>
      </c>
      <c r="U219" s="876"/>
      <c r="V219" s="752"/>
      <c r="W219" s="877" t="s">
        <v>705</v>
      </c>
      <c r="X219" s="877"/>
      <c r="Y219" s="752"/>
      <c r="Z219" s="873"/>
      <c r="AA219" s="782" t="s">
        <v>692</v>
      </c>
      <c r="AB219" s="782"/>
      <c r="AC219" s="782" t="s">
        <v>706</v>
      </c>
      <c r="AD219" s="782"/>
      <c r="AE219" s="782"/>
      <c r="AF219" s="782"/>
      <c r="AG219" s="873"/>
      <c r="AH219" s="873"/>
      <c r="AI219" s="873"/>
      <c r="AJ219" s="873"/>
      <c r="AK219" s="873"/>
      <c r="AL219" s="873"/>
      <c r="AM219" s="873"/>
      <c r="AN219" s="874"/>
      <c r="AO219" s="871"/>
      <c r="AP219" s="880"/>
      <c r="AQ219" s="880"/>
      <c r="AR219" s="880"/>
      <c r="AS219" s="880"/>
      <c r="AT219" s="866"/>
    </row>
    <row r="220" customFormat="false" ht="20.25" hidden="false" customHeight="true" outlineLevel="0" collapsed="false">
      <c r="B220" s="863"/>
      <c r="C220" s="864"/>
      <c r="D220" s="864"/>
      <c r="E220" s="864"/>
      <c r="F220" s="864"/>
      <c r="G220" s="864"/>
      <c r="H220" s="864"/>
      <c r="I220" s="872"/>
      <c r="J220" s="752"/>
      <c r="K220" s="782" t="s">
        <v>692</v>
      </c>
      <c r="L220" s="782"/>
      <c r="M220" s="881" t="n">
        <f aca="false">SUMIFS($BB$15:$BB$214,$F$15:$F$214,"看護職員",$H$15:$H$214,"A")</f>
        <v>0</v>
      </c>
      <c r="N220" s="881"/>
      <c r="O220" s="882" t="n">
        <f aca="false">SUMIFS($BD$15:$BD$214,$F$15:$F$214,"看護職員",$H$15:$H$214,"A")</f>
        <v>0</v>
      </c>
      <c r="P220" s="882"/>
      <c r="Q220" s="883"/>
      <c r="R220" s="884" t="n">
        <v>0</v>
      </c>
      <c r="S220" s="884"/>
      <c r="T220" s="884" t="n">
        <v>0</v>
      </c>
      <c r="U220" s="884"/>
      <c r="V220" s="883"/>
      <c r="W220" s="884" t="n">
        <v>0</v>
      </c>
      <c r="X220" s="884"/>
      <c r="Y220" s="752"/>
      <c r="Z220" s="873"/>
      <c r="AA220" s="782" t="s">
        <v>707</v>
      </c>
      <c r="AB220" s="782"/>
      <c r="AC220" s="782" t="s">
        <v>708</v>
      </c>
      <c r="AD220" s="782"/>
      <c r="AE220" s="782"/>
      <c r="AF220" s="782"/>
      <c r="AG220" s="873"/>
      <c r="AH220" s="873"/>
      <c r="AI220" s="873"/>
      <c r="AJ220" s="873"/>
      <c r="AK220" s="873"/>
      <c r="AL220" s="873"/>
      <c r="AM220" s="873"/>
      <c r="AN220" s="874"/>
      <c r="AO220" s="871"/>
      <c r="AP220" s="885"/>
      <c r="AQ220" s="885"/>
      <c r="AR220" s="885"/>
      <c r="AS220" s="885"/>
      <c r="AT220" s="866"/>
    </row>
    <row r="221" customFormat="false" ht="20.25" hidden="false" customHeight="true" outlineLevel="0" collapsed="false">
      <c r="B221" s="863"/>
      <c r="C221" s="864"/>
      <c r="D221" s="864"/>
      <c r="E221" s="864"/>
      <c r="F221" s="864"/>
      <c r="G221" s="864"/>
      <c r="H221" s="864"/>
      <c r="I221" s="872"/>
      <c r="J221" s="752"/>
      <c r="K221" s="782" t="s">
        <v>707</v>
      </c>
      <c r="L221" s="782"/>
      <c r="M221" s="881" t="n">
        <f aca="false">SUMIFS($BB$15:$BB$214,$F$15:$F$214,"看護職員",$H$15:$H$214,"B")</f>
        <v>0</v>
      </c>
      <c r="N221" s="881"/>
      <c r="O221" s="882" t="n">
        <f aca="false">SUMIFS($BD$15:$BD$214,$F$15:$F$214,"看護職員",$H$15:$H$214,"B")</f>
        <v>0</v>
      </c>
      <c r="P221" s="882"/>
      <c r="Q221" s="883"/>
      <c r="R221" s="884" t="n">
        <v>0</v>
      </c>
      <c r="S221" s="884"/>
      <c r="T221" s="884" t="n">
        <v>0</v>
      </c>
      <c r="U221" s="884"/>
      <c r="V221" s="883"/>
      <c r="W221" s="884" t="n">
        <v>0</v>
      </c>
      <c r="X221" s="884"/>
      <c r="Y221" s="752"/>
      <c r="Z221" s="873"/>
      <c r="AA221" s="782" t="s">
        <v>709</v>
      </c>
      <c r="AB221" s="782"/>
      <c r="AC221" s="782" t="s">
        <v>710</v>
      </c>
      <c r="AD221" s="782"/>
      <c r="AE221" s="782"/>
      <c r="AF221" s="782"/>
      <c r="AG221" s="873"/>
      <c r="AH221" s="873"/>
      <c r="AI221" s="873"/>
      <c r="AJ221" s="873"/>
      <c r="AK221" s="873"/>
      <c r="AL221" s="873"/>
      <c r="AM221" s="873"/>
      <c r="AN221" s="874"/>
      <c r="AO221" s="871"/>
      <c r="AP221" s="866"/>
      <c r="AQ221" s="866"/>
      <c r="AR221" s="866"/>
      <c r="AS221" s="866"/>
      <c r="AT221" s="866"/>
    </row>
    <row r="222" customFormat="false" ht="20.25" hidden="false" customHeight="true" outlineLevel="0" collapsed="false">
      <c r="B222" s="863"/>
      <c r="C222" s="864"/>
      <c r="D222" s="864"/>
      <c r="E222" s="864"/>
      <c r="F222" s="864"/>
      <c r="G222" s="864"/>
      <c r="H222" s="864"/>
      <c r="I222" s="872"/>
      <c r="J222" s="752"/>
      <c r="K222" s="782" t="s">
        <v>709</v>
      </c>
      <c r="L222" s="782"/>
      <c r="M222" s="881" t="n">
        <f aca="false">SUMIFS($BB$15:$BB$214,$F$15:$F$214,"看護職員",$H$15:$H$214,"C")</f>
        <v>0</v>
      </c>
      <c r="N222" s="881"/>
      <c r="O222" s="882" t="n">
        <f aca="false">SUMIFS($BD$15:$BD$214,$F$15:$F$214,"看護職員",$H$15:$H$214,"C")</f>
        <v>0</v>
      </c>
      <c r="P222" s="882"/>
      <c r="Q222" s="883"/>
      <c r="R222" s="884" t="n">
        <v>0</v>
      </c>
      <c r="S222" s="884"/>
      <c r="T222" s="886" t="n">
        <v>0</v>
      </c>
      <c r="U222" s="886"/>
      <c r="V222" s="883"/>
      <c r="W222" s="887" t="s">
        <v>711</v>
      </c>
      <c r="X222" s="887"/>
      <c r="Y222" s="752"/>
      <c r="Z222" s="873"/>
      <c r="AA222" s="782" t="s">
        <v>712</v>
      </c>
      <c r="AB222" s="782"/>
      <c r="AC222" s="782" t="s">
        <v>713</v>
      </c>
      <c r="AD222" s="782"/>
      <c r="AE222" s="782"/>
      <c r="AF222" s="782"/>
      <c r="AG222" s="873"/>
      <c r="AH222" s="873"/>
      <c r="AI222" s="873"/>
      <c r="AJ222" s="873"/>
      <c r="AK222" s="873"/>
      <c r="AL222" s="873"/>
      <c r="AM222" s="873"/>
      <c r="AN222" s="874"/>
      <c r="AO222" s="871"/>
      <c r="AP222" s="866"/>
      <c r="AQ222" s="866"/>
      <c r="AR222" s="866"/>
      <c r="AS222" s="866"/>
      <c r="AT222" s="866"/>
    </row>
    <row r="223" customFormat="false" ht="20.25" hidden="false" customHeight="true" outlineLevel="0" collapsed="false">
      <c r="B223" s="863"/>
      <c r="C223" s="864"/>
      <c r="D223" s="864"/>
      <c r="E223" s="864"/>
      <c r="F223" s="864"/>
      <c r="G223" s="864"/>
      <c r="H223" s="864"/>
      <c r="I223" s="872"/>
      <c r="J223" s="752"/>
      <c r="K223" s="782" t="s">
        <v>712</v>
      </c>
      <c r="L223" s="782"/>
      <c r="M223" s="881" t="n">
        <f aca="false">SUMIFS($BB$15:$BB$214,$F$15:$F$214,"看護職員",$H$15:$H$214,"D")</f>
        <v>0</v>
      </c>
      <c r="N223" s="881"/>
      <c r="O223" s="882" t="n">
        <f aca="false">SUMIFS($BD$15:$BD$214,$F$15:$F$214,"看護職員",$H$15:$H$214,"D")</f>
        <v>0</v>
      </c>
      <c r="P223" s="882"/>
      <c r="Q223" s="883"/>
      <c r="R223" s="884" t="n">
        <v>0</v>
      </c>
      <c r="S223" s="884"/>
      <c r="T223" s="886" t="n">
        <v>0</v>
      </c>
      <c r="U223" s="886"/>
      <c r="V223" s="883"/>
      <c r="W223" s="887" t="s">
        <v>711</v>
      </c>
      <c r="X223" s="887"/>
      <c r="Y223" s="752"/>
      <c r="Z223" s="873"/>
      <c r="AA223" s="752"/>
      <c r="AB223" s="752"/>
      <c r="AC223" s="752"/>
      <c r="AD223" s="752"/>
      <c r="AE223" s="752"/>
      <c r="AF223" s="752"/>
      <c r="AG223" s="752"/>
      <c r="AH223" s="752"/>
      <c r="AI223" s="752"/>
      <c r="AJ223" s="752"/>
      <c r="AK223" s="752"/>
      <c r="AL223" s="752"/>
      <c r="AM223" s="752"/>
      <c r="AN223" s="752"/>
      <c r="AP223" s="866"/>
      <c r="AQ223" s="866"/>
      <c r="AR223" s="866"/>
      <c r="AS223" s="866"/>
      <c r="AT223" s="866"/>
    </row>
    <row r="224" customFormat="false" ht="20.25" hidden="false" customHeight="true" outlineLevel="0" collapsed="false">
      <c r="B224" s="863"/>
      <c r="C224" s="864"/>
      <c r="D224" s="864"/>
      <c r="E224" s="864"/>
      <c r="F224" s="864"/>
      <c r="G224" s="864"/>
      <c r="H224" s="864"/>
      <c r="I224" s="872"/>
      <c r="J224" s="752"/>
      <c r="K224" s="782" t="s">
        <v>714</v>
      </c>
      <c r="L224" s="782"/>
      <c r="M224" s="881" t="n">
        <f aca="false">SUM(M220:N223)</f>
        <v>0</v>
      </c>
      <c r="N224" s="881"/>
      <c r="O224" s="882" t="n">
        <f aca="false">SUM(O220:P223)</f>
        <v>0</v>
      </c>
      <c r="P224" s="882"/>
      <c r="Q224" s="883"/>
      <c r="R224" s="881" t="n">
        <f aca="false">SUM(R220:S223)</f>
        <v>0</v>
      </c>
      <c r="S224" s="881"/>
      <c r="T224" s="882" t="n">
        <f aca="false">SUM(T220:U223)</f>
        <v>0</v>
      </c>
      <c r="U224" s="882"/>
      <c r="V224" s="883"/>
      <c r="W224" s="881" t="n">
        <f aca="false">SUM(W220:X221)</f>
        <v>0</v>
      </c>
      <c r="X224" s="881"/>
      <c r="Y224" s="752"/>
      <c r="Z224" s="873"/>
      <c r="AA224" s="752"/>
      <c r="AB224" s="752"/>
      <c r="AC224" s="752"/>
      <c r="AD224" s="752"/>
      <c r="AE224" s="752"/>
      <c r="AF224" s="752"/>
      <c r="AG224" s="752"/>
      <c r="AH224" s="752"/>
      <c r="AI224" s="752"/>
      <c r="AJ224" s="752"/>
      <c r="AK224" s="752"/>
      <c r="AL224" s="752"/>
      <c r="AM224" s="752"/>
      <c r="AN224" s="752"/>
      <c r="AP224" s="866"/>
      <c r="AQ224" s="866"/>
      <c r="AR224" s="866"/>
      <c r="AS224" s="866"/>
      <c r="AT224" s="866"/>
    </row>
    <row r="225" customFormat="false" ht="20.25" hidden="false" customHeight="true" outlineLevel="0" collapsed="false">
      <c r="B225" s="863"/>
      <c r="C225" s="864"/>
      <c r="D225" s="864"/>
      <c r="E225" s="864"/>
      <c r="F225" s="864"/>
      <c r="G225" s="864"/>
      <c r="H225" s="864"/>
      <c r="I225" s="872"/>
      <c r="J225" s="872"/>
      <c r="K225" s="888"/>
      <c r="L225" s="888"/>
      <c r="M225" s="888"/>
      <c r="N225" s="888"/>
      <c r="O225" s="889"/>
      <c r="P225" s="889"/>
      <c r="Q225" s="889"/>
      <c r="R225" s="890"/>
      <c r="S225" s="890"/>
      <c r="T225" s="890"/>
      <c r="U225" s="890"/>
      <c r="V225" s="891"/>
      <c r="W225" s="873"/>
      <c r="X225" s="873"/>
      <c r="Y225" s="873"/>
      <c r="Z225" s="873"/>
      <c r="AA225" s="752"/>
      <c r="AB225" s="752"/>
      <c r="AC225" s="752"/>
      <c r="AD225" s="752"/>
      <c r="AE225" s="752"/>
      <c r="AF225" s="752"/>
      <c r="AG225" s="752"/>
      <c r="AH225" s="752"/>
      <c r="AI225" s="752"/>
      <c r="AJ225" s="752"/>
      <c r="AK225" s="752"/>
      <c r="AL225" s="752"/>
      <c r="AM225" s="752"/>
      <c r="AN225" s="752"/>
      <c r="AP225" s="866"/>
      <c r="AQ225" s="866"/>
      <c r="AR225" s="866"/>
      <c r="AS225" s="866"/>
      <c r="AT225" s="866"/>
    </row>
    <row r="226" customFormat="false" ht="20.25" hidden="false" customHeight="true" outlineLevel="0" collapsed="false">
      <c r="B226" s="863"/>
      <c r="C226" s="864"/>
      <c r="D226" s="864"/>
      <c r="E226" s="864"/>
      <c r="F226" s="864"/>
      <c r="G226" s="864"/>
      <c r="H226" s="864"/>
      <c r="I226" s="872"/>
      <c r="J226" s="872"/>
      <c r="K226" s="758" t="s">
        <v>715</v>
      </c>
      <c r="L226" s="752"/>
      <c r="M226" s="752"/>
      <c r="N226" s="752"/>
      <c r="O226" s="752"/>
      <c r="P226" s="752"/>
      <c r="Q226" s="892" t="s">
        <v>716</v>
      </c>
      <c r="R226" s="893" t="s">
        <v>717</v>
      </c>
      <c r="S226" s="893"/>
      <c r="T226" s="892"/>
      <c r="U226" s="892"/>
      <c r="V226" s="752"/>
      <c r="W226" s="752"/>
      <c r="X226" s="752"/>
      <c r="Y226" s="873"/>
      <c r="Z226" s="873"/>
      <c r="AA226" s="752"/>
      <c r="AB226" s="752"/>
      <c r="AC226" s="752"/>
      <c r="AD226" s="752"/>
      <c r="AE226" s="752"/>
      <c r="AF226" s="752"/>
      <c r="AG226" s="752"/>
      <c r="AH226" s="752"/>
      <c r="AI226" s="752"/>
      <c r="AJ226" s="752"/>
      <c r="AK226" s="752"/>
      <c r="AL226" s="752"/>
      <c r="AM226" s="752"/>
      <c r="AN226" s="752"/>
      <c r="AP226" s="866"/>
      <c r="AQ226" s="866"/>
      <c r="AR226" s="866"/>
      <c r="AS226" s="866"/>
      <c r="AT226" s="866"/>
    </row>
    <row r="227" customFormat="false" ht="20.25" hidden="false" customHeight="true" outlineLevel="0" collapsed="false">
      <c r="B227" s="863"/>
      <c r="C227" s="864"/>
      <c r="D227" s="864"/>
      <c r="E227" s="864"/>
      <c r="F227" s="864"/>
      <c r="G227" s="864"/>
      <c r="H227" s="864"/>
      <c r="I227" s="872"/>
      <c r="J227" s="872"/>
      <c r="K227" s="752" t="s">
        <v>718</v>
      </c>
      <c r="L227" s="752"/>
      <c r="M227" s="752"/>
      <c r="N227" s="752"/>
      <c r="O227" s="752"/>
      <c r="P227" s="752" t="s">
        <v>719</v>
      </c>
      <c r="Q227" s="752"/>
      <c r="R227" s="752"/>
      <c r="S227" s="752"/>
      <c r="T227" s="758"/>
      <c r="U227" s="752"/>
      <c r="V227" s="752"/>
      <c r="W227" s="752"/>
      <c r="X227" s="752"/>
      <c r="Y227" s="873"/>
      <c r="Z227" s="873"/>
      <c r="AA227" s="752"/>
      <c r="AB227" s="752"/>
      <c r="AC227" s="752"/>
      <c r="AD227" s="752"/>
      <c r="AE227" s="752"/>
      <c r="AF227" s="752"/>
      <c r="AG227" s="752"/>
      <c r="AH227" s="752"/>
      <c r="AI227" s="752"/>
      <c r="AJ227" s="752"/>
      <c r="AK227" s="752"/>
      <c r="AL227" s="752"/>
      <c r="AM227" s="752"/>
      <c r="AN227" s="752"/>
      <c r="AP227" s="866"/>
      <c r="AQ227" s="866"/>
      <c r="AR227" s="866"/>
      <c r="AS227" s="866"/>
      <c r="AT227" s="866"/>
    </row>
    <row r="228" customFormat="false" ht="20.25" hidden="false" customHeight="true" outlineLevel="0" collapsed="false">
      <c r="B228" s="863"/>
      <c r="C228" s="864"/>
      <c r="D228" s="864"/>
      <c r="E228" s="864"/>
      <c r="F228" s="864"/>
      <c r="G228" s="864"/>
      <c r="H228" s="864"/>
      <c r="I228" s="872"/>
      <c r="J228" s="872"/>
      <c r="K228" s="752" t="str">
        <f aca="false">IF($R$226="週","対象時間数（週平均）","対象時間数（当月合計）")</f>
        <v>対象時間数（週平均）</v>
      </c>
      <c r="L228" s="752"/>
      <c r="M228" s="752"/>
      <c r="N228" s="752"/>
      <c r="O228" s="752"/>
      <c r="P228" s="752" t="str">
        <f aca="false">IF($R$226="週","週に勤務すべき時間数","当月に勤務すべき時間数")</f>
        <v>週に勤務すべき時間数</v>
      </c>
      <c r="Q228" s="752"/>
      <c r="R228" s="752"/>
      <c r="S228" s="752"/>
      <c r="T228" s="758"/>
      <c r="U228" s="752" t="s">
        <v>720</v>
      </c>
      <c r="V228" s="752"/>
      <c r="W228" s="752"/>
      <c r="X228" s="752"/>
      <c r="Y228" s="873"/>
      <c r="Z228" s="873"/>
      <c r="AA228" s="752"/>
      <c r="AB228" s="752"/>
      <c r="AC228" s="752"/>
      <c r="AD228" s="752"/>
      <c r="AE228" s="752"/>
      <c r="AF228" s="752"/>
      <c r="AG228" s="752"/>
      <c r="AH228" s="752"/>
      <c r="AI228" s="752"/>
      <c r="AJ228" s="752"/>
      <c r="AK228" s="752"/>
      <c r="AL228" s="752"/>
      <c r="AM228" s="752"/>
      <c r="AN228" s="752"/>
      <c r="AP228" s="866"/>
      <c r="AQ228" s="866"/>
      <c r="AR228" s="866"/>
      <c r="AS228" s="866"/>
      <c r="AT228" s="866"/>
    </row>
    <row r="229" customFormat="false" ht="20.25" hidden="false" customHeight="true" outlineLevel="0" collapsed="false">
      <c r="I229" s="752"/>
      <c r="J229" s="752"/>
      <c r="K229" s="887" t="n">
        <f aca="false">IF($R$226="週",T224,R224)</f>
        <v>0</v>
      </c>
      <c r="L229" s="887"/>
      <c r="M229" s="887"/>
      <c r="N229" s="887"/>
      <c r="O229" s="894" t="s">
        <v>721</v>
      </c>
      <c r="P229" s="782" t="n">
        <f aca="false">IF($R$226="週",$BA$6,$BE$6)</f>
        <v>40</v>
      </c>
      <c r="Q229" s="782"/>
      <c r="R229" s="782"/>
      <c r="S229" s="782"/>
      <c r="T229" s="894" t="s">
        <v>722</v>
      </c>
      <c r="U229" s="895" t="n">
        <f aca="false">ROUNDDOWN(K229/P229,1)</f>
        <v>0</v>
      </c>
      <c r="V229" s="895"/>
      <c r="W229" s="895"/>
      <c r="X229" s="895"/>
      <c r="Y229" s="752"/>
      <c r="Z229" s="752"/>
    </row>
    <row r="230" customFormat="false" ht="20.25" hidden="false" customHeight="true" outlineLevel="0" collapsed="false">
      <c r="I230" s="752"/>
      <c r="J230" s="752"/>
      <c r="K230" s="752"/>
      <c r="L230" s="752"/>
      <c r="M230" s="752"/>
      <c r="N230" s="752"/>
      <c r="O230" s="752"/>
      <c r="P230" s="752"/>
      <c r="Q230" s="752"/>
      <c r="R230" s="752"/>
      <c r="S230" s="752"/>
      <c r="T230" s="758"/>
      <c r="U230" s="752" t="s">
        <v>723</v>
      </c>
      <c r="V230" s="752"/>
      <c r="W230" s="752"/>
      <c r="X230" s="752"/>
      <c r="Y230" s="752"/>
      <c r="Z230" s="752"/>
    </row>
    <row r="231" customFormat="false" ht="20.25" hidden="false" customHeight="true" outlineLevel="0" collapsed="false">
      <c r="I231" s="752"/>
      <c r="J231" s="752"/>
      <c r="K231" s="752" t="s">
        <v>724</v>
      </c>
      <c r="L231" s="752"/>
      <c r="M231" s="752"/>
      <c r="N231" s="752"/>
      <c r="O231" s="752"/>
      <c r="P231" s="752"/>
      <c r="Q231" s="752"/>
      <c r="R231" s="752"/>
      <c r="S231" s="752"/>
      <c r="T231" s="758"/>
      <c r="U231" s="752"/>
      <c r="V231" s="752"/>
      <c r="W231" s="752"/>
      <c r="X231" s="752"/>
      <c r="Y231" s="752"/>
      <c r="Z231" s="752"/>
    </row>
    <row r="232" customFormat="false" ht="20.25" hidden="false" customHeight="true" outlineLevel="0" collapsed="false">
      <c r="I232" s="752"/>
      <c r="J232" s="752"/>
      <c r="K232" s="752" t="s">
        <v>700</v>
      </c>
      <c r="L232" s="752"/>
      <c r="M232" s="752"/>
      <c r="N232" s="752"/>
      <c r="O232" s="752"/>
      <c r="P232" s="752"/>
      <c r="Q232" s="752"/>
      <c r="R232" s="752"/>
      <c r="S232" s="752"/>
      <c r="T232" s="758"/>
      <c r="U232" s="877"/>
      <c r="V232" s="877"/>
      <c r="W232" s="877"/>
      <c r="X232" s="877"/>
      <c r="Y232" s="752"/>
      <c r="Z232" s="752"/>
    </row>
    <row r="233" customFormat="false" ht="20.25" hidden="false" customHeight="true" outlineLevel="0" collapsed="false">
      <c r="I233" s="752"/>
      <c r="J233" s="752"/>
      <c r="K233" s="752" t="s">
        <v>705</v>
      </c>
      <c r="L233" s="752"/>
      <c r="M233" s="752"/>
      <c r="N233" s="752"/>
      <c r="O233" s="752"/>
      <c r="P233" s="752" t="s">
        <v>725</v>
      </c>
      <c r="Q233" s="752"/>
      <c r="R233" s="752"/>
      <c r="S233" s="752"/>
      <c r="T233" s="752"/>
      <c r="U233" s="876" t="s">
        <v>714</v>
      </c>
      <c r="V233" s="876"/>
      <c r="W233" s="876"/>
      <c r="X233" s="876"/>
      <c r="Y233" s="752"/>
      <c r="Z233" s="752"/>
    </row>
    <row r="234" customFormat="false" ht="20.25" hidden="false" customHeight="true" outlineLevel="0" collapsed="false">
      <c r="I234" s="752"/>
      <c r="J234" s="752"/>
      <c r="K234" s="782" t="n">
        <f aca="false">W224</f>
        <v>0</v>
      </c>
      <c r="L234" s="782"/>
      <c r="M234" s="782"/>
      <c r="N234" s="782"/>
      <c r="O234" s="894" t="s">
        <v>726</v>
      </c>
      <c r="P234" s="895" t="n">
        <f aca="false">U229</f>
        <v>0</v>
      </c>
      <c r="Q234" s="895"/>
      <c r="R234" s="895"/>
      <c r="S234" s="895"/>
      <c r="T234" s="894" t="s">
        <v>722</v>
      </c>
      <c r="U234" s="896" t="n">
        <f aca="false">ROUNDDOWN(K234+P234,1)</f>
        <v>0</v>
      </c>
      <c r="V234" s="896"/>
      <c r="W234" s="896"/>
      <c r="X234" s="896"/>
      <c r="Y234" s="890"/>
      <c r="Z234" s="890"/>
    </row>
    <row r="235" customFormat="false" ht="20.25" hidden="false" customHeight="true" outlineLevel="0" collapsed="false"/>
    <row r="236" customFormat="false" ht="20.25" hidden="false" customHeight="true" outlineLevel="0" collapsed="false"/>
    <row r="237" customFormat="false" ht="20.25" hidden="false" customHeight="true" outlineLevel="0" collapsed="false"/>
    <row r="238" customFormat="false" ht="20.25" hidden="false" customHeight="true" outlineLevel="0" collapsed="false"/>
    <row r="239" customFormat="false" ht="20.25" hidden="false" customHeight="true" outlineLevel="0" collapsed="false"/>
    <row r="240" customFormat="false" ht="20.25" hidden="false" customHeight="true" outlineLevel="0" collapsed="false"/>
    <row r="241" customFormat="false" ht="20.25" hidden="false" customHeight="true" outlineLevel="0" collapsed="false"/>
    <row r="242" customFormat="false" ht="20.25" hidden="false" customHeight="true" outlineLevel="0" collapsed="false"/>
    <row r="243" customFormat="false" ht="20.25" hidden="false" customHeight="true" outlineLevel="0" collapsed="false"/>
    <row r="244" customFormat="false" ht="20.25" hidden="false" customHeight="true" outlineLevel="0" collapsed="false"/>
    <row r="245" customFormat="false" ht="20.25" hidden="false" customHeight="true" outlineLevel="0" collapsed="false"/>
    <row r="246" customFormat="false" ht="20.25" hidden="false" customHeight="true" outlineLevel="0" collapsed="false"/>
    <row r="247" customFormat="false" ht="20.25" hidden="false" customHeight="true" outlineLevel="0" collapsed="false"/>
    <row r="248" customFormat="false" ht="20.25" hidden="false" customHeight="true" outlineLevel="0" collapsed="false"/>
    <row r="249" customFormat="false" ht="20.25" hidden="false" customHeight="true" outlineLevel="0" collapsed="false"/>
    <row r="250" customFormat="false" ht="20.25" hidden="false" customHeight="true" outlineLevel="0" collapsed="false"/>
    <row r="251" customFormat="false" ht="20.25" hidden="false" customHeight="true" outlineLevel="0" collapsed="false"/>
    <row r="252" customFormat="false" ht="20.25" hidden="false" customHeight="true" outlineLevel="0" collapsed="false"/>
    <row r="253" customFormat="false" ht="20.25" hidden="false" customHeight="true" outlineLevel="0" collapsed="false"/>
    <row r="254" customFormat="false" ht="20.25" hidden="false" customHeight="true" outlineLevel="0" collapsed="false"/>
    <row r="275" customFormat="false" ht="14.25" hidden="false" customHeight="false" outlineLevel="0" collapsed="false">
      <c r="AQ275" s="897"/>
      <c r="AR275" s="897"/>
      <c r="AS275" s="897"/>
      <c r="AT275" s="897"/>
      <c r="AU275" s="897"/>
      <c r="AV275" s="897"/>
      <c r="AW275" s="897"/>
      <c r="AX275" s="897"/>
      <c r="AY275" s="897"/>
      <c r="AZ275" s="897"/>
      <c r="BA275" s="897"/>
      <c r="BB275" s="897"/>
      <c r="BC275" s="897"/>
      <c r="BD275" s="897"/>
      <c r="BE275" s="897"/>
    </row>
    <row r="276" customFormat="false" ht="14.25" hidden="false" customHeight="false" outlineLevel="0" collapsed="false">
      <c r="AQ276" s="897"/>
      <c r="AR276" s="897"/>
      <c r="AS276" s="897"/>
      <c r="AT276" s="897"/>
      <c r="AU276" s="897"/>
      <c r="AV276" s="897"/>
      <c r="AW276" s="897"/>
      <c r="AX276" s="897"/>
      <c r="AY276" s="897"/>
      <c r="AZ276" s="897"/>
      <c r="BA276" s="897"/>
      <c r="BB276" s="897"/>
      <c r="BC276" s="897"/>
      <c r="BD276" s="897"/>
      <c r="BE276" s="897"/>
    </row>
    <row r="281" customFormat="false" ht="14.25" hidden="false" customHeight="false" outlineLevel="0" collapsed="false">
      <c r="C281" s="760"/>
      <c r="D281" s="760"/>
      <c r="E281" s="760"/>
      <c r="F281" s="760"/>
      <c r="G281" s="760"/>
      <c r="H281" s="760"/>
      <c r="I281" s="760"/>
      <c r="J281" s="760"/>
      <c r="K281" s="897"/>
      <c r="L281" s="897"/>
      <c r="M281" s="897"/>
      <c r="N281" s="897"/>
      <c r="O281" s="897"/>
      <c r="P281" s="897"/>
      <c r="Q281" s="897"/>
      <c r="R281" s="897"/>
      <c r="S281" s="897"/>
      <c r="T281" s="897"/>
      <c r="U281" s="897"/>
      <c r="V281" s="897"/>
      <c r="W281" s="897"/>
      <c r="X281" s="897"/>
      <c r="Y281" s="897"/>
      <c r="Z281" s="897"/>
      <c r="AA281" s="897"/>
      <c r="AB281" s="897"/>
      <c r="AC281" s="897"/>
      <c r="AD281" s="897"/>
      <c r="AE281" s="897"/>
      <c r="AF281" s="897"/>
      <c r="AG281" s="897"/>
      <c r="AH281" s="897"/>
      <c r="AI281" s="897"/>
      <c r="AJ281" s="897"/>
      <c r="AK281" s="897"/>
      <c r="AL281" s="897"/>
      <c r="AM281" s="897"/>
      <c r="AN281" s="897"/>
      <c r="AO281" s="897"/>
      <c r="AP281" s="897"/>
      <c r="BF281" s="897"/>
      <c r="BG281" s="897"/>
    </row>
    <row r="282" customFormat="false" ht="14.25" hidden="false" customHeight="false" outlineLevel="0" collapsed="false">
      <c r="C282" s="760"/>
      <c r="D282" s="760"/>
      <c r="E282" s="760"/>
      <c r="F282" s="760"/>
      <c r="G282" s="760"/>
      <c r="H282" s="760"/>
      <c r="I282" s="760"/>
      <c r="J282" s="760"/>
      <c r="K282" s="897"/>
      <c r="L282" s="897"/>
      <c r="M282" s="897"/>
      <c r="N282" s="897"/>
      <c r="O282" s="897"/>
      <c r="P282" s="897"/>
      <c r="Q282" s="897"/>
      <c r="R282" s="897"/>
      <c r="S282" s="897"/>
      <c r="T282" s="897"/>
      <c r="U282" s="897"/>
      <c r="V282" s="897"/>
      <c r="W282" s="897"/>
      <c r="X282" s="897"/>
      <c r="Y282" s="897"/>
      <c r="Z282" s="897"/>
      <c r="AA282" s="897"/>
      <c r="AB282" s="897"/>
      <c r="AC282" s="897"/>
      <c r="AD282" s="897"/>
      <c r="AE282" s="897"/>
      <c r="AF282" s="897"/>
      <c r="AG282" s="897"/>
      <c r="AH282" s="897"/>
      <c r="AI282" s="897"/>
      <c r="AJ282" s="897"/>
      <c r="AK282" s="897"/>
      <c r="AL282" s="897"/>
      <c r="AM282" s="897"/>
      <c r="AN282" s="897"/>
      <c r="AO282" s="897"/>
      <c r="AP282" s="897"/>
      <c r="BF282" s="897"/>
      <c r="BG282" s="897"/>
    </row>
    <row r="283" customFormat="false" ht="14.25" hidden="false" customHeight="false" outlineLevel="0" collapsed="false">
      <c r="C283" s="898"/>
      <c r="D283" s="898"/>
      <c r="E283" s="898"/>
      <c r="F283" s="898"/>
      <c r="G283" s="898"/>
      <c r="H283" s="898"/>
      <c r="I283" s="898"/>
      <c r="J283" s="898"/>
      <c r="K283" s="760"/>
      <c r="L283" s="760"/>
    </row>
    <row r="284" customFormat="false" ht="14.25" hidden="false" customHeight="false" outlineLevel="0" collapsed="false">
      <c r="C284" s="898"/>
      <c r="D284" s="898"/>
      <c r="E284" s="898"/>
      <c r="F284" s="898"/>
      <c r="G284" s="898"/>
      <c r="H284" s="898"/>
      <c r="I284" s="898"/>
      <c r="J284" s="898"/>
      <c r="K284" s="760"/>
      <c r="L284" s="760"/>
    </row>
    <row r="285" customFormat="false" ht="14.25" hidden="false" customHeight="false" outlineLevel="0" collapsed="false">
      <c r="C285" s="760"/>
      <c r="D285" s="760"/>
      <c r="E285" s="760"/>
      <c r="F285" s="760"/>
      <c r="G285" s="760"/>
      <c r="H285" s="760"/>
      <c r="I285" s="760"/>
      <c r="J285" s="760"/>
    </row>
    <row r="286" customFormat="false" ht="14.25" hidden="false" customHeight="false" outlineLevel="0" collapsed="false">
      <c r="C286" s="760"/>
      <c r="D286" s="760"/>
      <c r="E286" s="760"/>
      <c r="F286" s="760"/>
      <c r="G286" s="760"/>
      <c r="H286" s="760"/>
      <c r="I286" s="760"/>
      <c r="J286" s="760"/>
    </row>
    <row r="287" customFormat="false" ht="14.25" hidden="false" customHeight="false" outlineLevel="0" collapsed="false">
      <c r="C287" s="760"/>
      <c r="D287" s="760"/>
      <c r="E287" s="760"/>
      <c r="F287" s="760"/>
      <c r="G287" s="760"/>
      <c r="H287" s="760"/>
      <c r="I287" s="760"/>
      <c r="J287" s="760"/>
    </row>
    <row r="288" customFormat="false" ht="14.25" hidden="false" customHeight="false" outlineLevel="0" collapsed="false">
      <c r="C288" s="760"/>
      <c r="D288" s="760"/>
      <c r="E288" s="760"/>
      <c r="F288" s="760"/>
      <c r="G288" s="760"/>
      <c r="H288" s="760"/>
      <c r="I288" s="760"/>
      <c r="J288" s="760"/>
    </row>
  </sheetData>
  <mergeCells count="1085">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AP217:AS217"/>
    <mergeCell ref="K218:L219"/>
    <mergeCell ref="M218:P218"/>
    <mergeCell ref="R218:U218"/>
    <mergeCell ref="W218:X218"/>
    <mergeCell ref="AA218:AB218"/>
    <mergeCell ref="AC218:AF218"/>
    <mergeCell ref="AP218:AS218"/>
    <mergeCell ref="M219:N219"/>
    <mergeCell ref="O219:P219"/>
    <mergeCell ref="R219:S219"/>
    <mergeCell ref="T219:U219"/>
    <mergeCell ref="W219:X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s>
  <conditionalFormatting sqref="K229:N229 M220:X224 W16:BE16 W18:BE18 W20:BE20 W22:BE22 W24:BE24 W26:BE26 W28:BE28 W30:BE30 W32:BE32 W34:BE34 W36:BE36 W38:BE38 W40:BE40 W42:BE42 W44:BE44 W46:BE46 W48:BE48 W50:BE50 W52:BE52 W54:BE54 W56:BE56 W58:BE58 W60:BE60 W62:BE62 W64:BE64 W66:BE66 W68:BE68 W70:BE70 W72:BE72 W74:BE74 W76:BE76 W78:BE78 W80:BE80 W82:BE82 W84:BE84 W86:BE86 W88:BE88 W90:BE90 W92:BE92 W94:BE94 W96:BE96 W98:BE98 W100:BE100 W102:BE102 W104:BE104 W106:BE106 W108:BE108 W110:BE110 W112:BE112 W114:BE114 W116:BE116 W118:BE118 W120:BE120 W122:BE122 W124:BE124 W126:BE126 W128:BE128 W130:BE130 W132:BE132 W134:BE134 W136:BE136 W138:BE138 W140:BE140 W142:BE142 W144:BE144 W146:BE146 W148:BE148 W150:BE150 W152:BE152 W154:BE154 W156:BE156 W158:BE158 W160:BE160 W162:BE162 W164:BE164 W166:BE166 W168:BE168 W170:BE170 W172:BE172 W174:BE174 W176:BE176 W178:BE178 W180:BE180 W182:BE182 W184:BE184 W186:BE186 W188:BE188 W190:BE190 W192:BE192 W194:BE194 W196:BE196 W198:BE198 W200:BE200 W202:BE202 W204:BE204 W206:BE206 W208:BE208 W210:BE210 W212:BE212 W214:BE214">
    <cfRule type="expression" priority="2" aboveAverage="0" equalAverage="0" bottom="0" percent="0" rank="0" text="" dxfId="0">
      <formula>INDIRECT(ADDRESS(ROW(),COLUMN()))=TRUNC(INDIRECT(ADDRESS(ROW(),COLUMN())))</formula>
    </cfRule>
  </conditionalFormatting>
  <conditionalFormatting sqref="W228:Z228">
    <cfRule type="expression" priority="3" aboveAverage="0" equalAverage="0" bottom="0" percent="0" rank="0" text="" dxfId="1">
      <formula>OR(#ref!=$B215,#ref!=$B215)</formula>
    </cfRule>
  </conditionalFormatting>
  <conditionalFormatting sqref="W218:X218 Z218 W227:Z227">
    <cfRule type="expression" priority="4" aboveAverage="0" equalAverage="0" bottom="0" percent="0" rank="0" text="" dxfId="2">
      <formula>OR(#ref!=$B216,#ref!=$B216)</formula>
    </cfRule>
  </conditionalFormatting>
  <conditionalFormatting sqref="AA222:AK222">
    <cfRule type="expression" priority="5" aboveAverage="0" equalAverage="0" bottom="0" percent="0" rank="0" text="" dxfId="3">
      <formula>OR(#ref!=$B215,#ref!=$B215)</formula>
    </cfRule>
  </conditionalFormatting>
  <conditionalFormatting sqref="AA221:AK221">
    <cfRule type="expression" priority="6" aboveAverage="0" equalAverage="0" bottom="0" percent="0" rank="0" text="" dxfId="4">
      <formula>OR(#ref!=$B225,#ref!=$B225)</formula>
    </cfRule>
  </conditionalFormatting>
  <dataValidations count="10">
    <dataValidation allowBlank="true" error="リストにない場合のみ、入力してください。" errorStyle="warning" operator="between" showDropDown="false" showErrorMessage="false" showInputMessage="true" sqref="K15:N214" type="list">
      <formula1>INDIRECT(C15)</formula1>
      <formula2>0</formula2>
    </dataValidation>
    <dataValidation allowBlank="true" errorStyle="stop" operator="between" showDropDown="false" showErrorMessage="false" showInputMessage="true" sqref="I15:J214" type="list">
      <formula1>"A,B,C,D"</formula1>
      <formula2>0</formula2>
    </dataValidation>
    <dataValidation allowBlank="true" errorStyle="stop" operator="between" showDropDown="false" showErrorMessage="false" showInputMessage="true"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type="list">
      <formula1>シフト記号表</formula1>
      <formula2>0</formula2>
    </dataValidation>
    <dataValidation allowBlank="true" errorStyle="stop" operator="between" showDropDown="false" showErrorMessage="false" showInputMessage="true" sqref="C15:D214" type="list">
      <formula1>職種</formula1>
      <formula2>0</formula2>
    </dataValidation>
    <dataValidation allowBlank="true" errorStyle="stop" operator="between" showDropDown="false" showErrorMessage="true" showInputMessage="true" sqref="BE4:BH4" type="list">
      <formula1>"予定,実績,予定・実績"</formula1>
      <formula2>0</formula2>
    </dataValidation>
    <dataValidation allowBlank="true" error="入力可能範囲　32～40" errorStyle="stop" operator="between" showDropDown="false" showErrorMessage="true" showInputMessage="true" sqref="BA6:BB6" type="decimal">
      <formula1>32</formula1>
      <formula2>40</formula2>
    </dataValidation>
    <dataValidation allowBlank="true" errorStyle="stop" operator="between" showDropDown="false" showErrorMessage="true" showInputMessage="true" sqref="AF3:AF4" type="list">
      <formula1>#ref!</formula1>
      <formula2>0</formula2>
    </dataValidation>
    <dataValidation allowBlank="true" errorStyle="stop" operator="between" showDropDown="false" showErrorMessage="true" showInputMessage="true" sqref="BE3:BH3" type="list">
      <formula1>"４週,暦月"</formula1>
      <formula2>0</formula2>
    </dataValidation>
    <dataValidation allowBlank="true" errorStyle="stop" operator="between" showDropDown="false" showErrorMessage="true" showInputMessage="true" sqref="R226:S226" type="list">
      <formula1>"週,暦月"</formula1>
      <formula2>0</formula2>
    </dataValidation>
    <dataValidation allowBlank="true" error="プルダウンにないケースは直接入力してください。" errorStyle="information" operator="between" showDropDown="false" showErrorMessage="false" showInputMessage="true" sqref="AT1:BI1" type="list">
      <formula1>標準様式１プルダウン・リスト!$C$4:$C$13</formula1>
      <formula2>0</formula2>
    </dataValidation>
  </dataValidations>
  <printOptions headings="false" gridLines="false" gridLinesSet="true" horizontalCentered="true" verticalCentered="false"/>
  <pageMargins left="0.157638888888889" right="0.157638888888889" top="0.590277777777778" bottom="0.472916666666667" header="0.511811023622047" footer="0.157638888888889"/>
  <pageSetup paperSize="9" scale="100" fitToWidth="1" fitToHeight="0" pageOrder="downThenOver" orientation="landscape" blackAndWhite="false" draft="false" cellComments="none" horizontalDpi="300" verticalDpi="300" copies="1"/>
  <headerFooter differentFirst="false" differentOddEven="false">
    <oddHeader/>
    <oddFooter>&amp;R&amp;16&amp;P/&amp;N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N5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S8" activeCellId="0" sqref="S8"/>
    </sheetView>
  </sheetViews>
  <sheetFormatPr defaultColWidth="10.00390625" defaultRowHeight="18.75" customHeight="false" zeroHeight="false" outlineLevelRow="0" outlineLevelCol="0"/>
  <cols>
    <col collapsed="false" customWidth="true" hidden="false" outlineLevel="0" max="1" min="1" style="899" width="1.78"/>
    <col collapsed="false" customWidth="true" hidden="false" outlineLevel="0" max="2" min="2" style="900" width="6.22"/>
    <col collapsed="false" customWidth="true" hidden="false" outlineLevel="0" max="3" min="3" style="900" width="11.78"/>
    <col collapsed="false" customWidth="true" hidden="true" outlineLevel="0" max="4" min="4" style="900" width="11.78"/>
    <col collapsed="false" customWidth="true" hidden="false" outlineLevel="0" max="5" min="5" style="900" width="3.78"/>
    <col collapsed="false" customWidth="true" hidden="false" outlineLevel="0" max="6" min="6" style="899" width="17.34"/>
    <col collapsed="false" customWidth="true" hidden="false" outlineLevel="0" max="7" min="7" style="899" width="3.78"/>
    <col collapsed="false" customWidth="true" hidden="false" outlineLevel="0" max="8" min="8" style="899" width="17.34"/>
    <col collapsed="false" customWidth="true" hidden="false" outlineLevel="0" max="9" min="9" style="899" width="3.78"/>
    <col collapsed="false" customWidth="true" hidden="false" outlineLevel="0" max="10" min="10" style="900" width="17.34"/>
    <col collapsed="false" customWidth="true" hidden="false" outlineLevel="0" max="11" min="11" style="899" width="3.78"/>
    <col collapsed="false" customWidth="true" hidden="false" outlineLevel="0" max="12" min="12" style="899" width="17.34"/>
    <col collapsed="false" customWidth="true" hidden="false" outlineLevel="0" max="13" min="13" style="899" width="3.78"/>
    <col collapsed="false" customWidth="true" hidden="false" outlineLevel="0" max="14" min="14" style="899" width="56.22"/>
    <col collapsed="false" customWidth="false" hidden="false" outlineLevel="0" max="16384" min="15" style="899" width="10"/>
  </cols>
  <sheetData>
    <row r="1" customFormat="false" ht="19.7" hidden="false" customHeight="false" outlineLevel="0" collapsed="false">
      <c r="B1" s="901" t="s">
        <v>727</v>
      </c>
    </row>
    <row r="2" customFormat="false" ht="19.7" hidden="false" customHeight="false" outlineLevel="0" collapsed="false">
      <c r="B2" s="902" t="s">
        <v>728</v>
      </c>
      <c r="F2" s="903"/>
      <c r="J2" s="904"/>
    </row>
    <row r="3" customFormat="false" ht="19.7" hidden="false" customHeight="false" outlineLevel="0" collapsed="false">
      <c r="B3" s="903" t="s">
        <v>729</v>
      </c>
      <c r="F3" s="904" t="s">
        <v>730</v>
      </c>
      <c r="J3" s="904"/>
    </row>
    <row r="4" customFormat="false" ht="19.7" hidden="false" customHeight="false" outlineLevel="0" collapsed="false">
      <c r="B4" s="902"/>
      <c r="F4" s="905" t="s">
        <v>731</v>
      </c>
      <c r="G4" s="905"/>
      <c r="H4" s="905"/>
      <c r="I4" s="905"/>
      <c r="J4" s="905"/>
      <c r="K4" s="905"/>
      <c r="L4" s="905"/>
      <c r="N4" s="905" t="s">
        <v>732</v>
      </c>
    </row>
    <row r="5" customFormat="false" ht="19.7" hidden="false" customHeight="false" outlineLevel="0" collapsed="false">
      <c r="B5" s="900" t="s">
        <v>679</v>
      </c>
      <c r="C5" s="900" t="s">
        <v>701</v>
      </c>
      <c r="F5" s="900" t="s">
        <v>733</v>
      </c>
      <c r="G5" s="900"/>
      <c r="H5" s="900" t="s">
        <v>734</v>
      </c>
      <c r="J5" s="900" t="s">
        <v>735</v>
      </c>
      <c r="L5" s="900" t="s">
        <v>731</v>
      </c>
      <c r="N5" s="905"/>
    </row>
    <row r="6" customFormat="false" ht="19.7" hidden="false" customHeight="false" outlineLevel="0" collapsed="false">
      <c r="B6" s="906" t="n">
        <v>1</v>
      </c>
      <c r="C6" s="907" t="s">
        <v>736</v>
      </c>
      <c r="D6" s="908" t="str">
        <f aca="false">C6</f>
        <v>a</v>
      </c>
      <c r="E6" s="906" t="s">
        <v>737</v>
      </c>
      <c r="F6" s="909"/>
      <c r="G6" s="906" t="s">
        <v>361</v>
      </c>
      <c r="H6" s="909"/>
      <c r="I6" s="910" t="s">
        <v>465</v>
      </c>
      <c r="J6" s="909" t="n">
        <v>0</v>
      </c>
      <c r="K6" s="911" t="s">
        <v>79</v>
      </c>
      <c r="L6" s="905" t="str">
        <f aca="false">IF(OR(F6="",H6=""),"",(H6+IF(F6&gt;H6,1,0)-F6-J6)*24)</f>
        <v/>
      </c>
      <c r="N6" s="912"/>
    </row>
    <row r="7" customFormat="false" ht="19.7" hidden="false" customHeight="false" outlineLevel="0" collapsed="false">
      <c r="B7" s="906" t="n">
        <v>2</v>
      </c>
      <c r="C7" s="907" t="s">
        <v>738</v>
      </c>
      <c r="D7" s="908" t="str">
        <f aca="false">C7</f>
        <v>b</v>
      </c>
      <c r="E7" s="906" t="s">
        <v>737</v>
      </c>
      <c r="F7" s="909"/>
      <c r="G7" s="906" t="s">
        <v>361</v>
      </c>
      <c r="H7" s="909"/>
      <c r="I7" s="910" t="s">
        <v>465</v>
      </c>
      <c r="J7" s="909" t="n">
        <v>0</v>
      </c>
      <c r="K7" s="911" t="s">
        <v>79</v>
      </c>
      <c r="L7" s="905" t="str">
        <f aca="false">IF(OR(F7="",H7=""),"",(H7+IF(F7&gt;H7,1,0)-F7-J7)*24)</f>
        <v/>
      </c>
      <c r="N7" s="912"/>
    </row>
    <row r="8" customFormat="false" ht="19.7" hidden="false" customHeight="false" outlineLevel="0" collapsed="false">
      <c r="B8" s="906" t="n">
        <v>3</v>
      </c>
      <c r="C8" s="907" t="s">
        <v>739</v>
      </c>
      <c r="D8" s="908" t="str">
        <f aca="false">C8</f>
        <v>c</v>
      </c>
      <c r="E8" s="906" t="s">
        <v>737</v>
      </c>
      <c r="F8" s="909"/>
      <c r="G8" s="906" t="s">
        <v>361</v>
      </c>
      <c r="H8" s="909"/>
      <c r="I8" s="910" t="s">
        <v>465</v>
      </c>
      <c r="J8" s="909" t="n">
        <v>0</v>
      </c>
      <c r="K8" s="911" t="s">
        <v>79</v>
      </c>
      <c r="L8" s="905" t="str">
        <f aca="false">IF(OR(F8="",H8=""),"",(H8+IF(F8&gt;H8,1,0)-F8-J8)*24)</f>
        <v/>
      </c>
      <c r="N8" s="912"/>
    </row>
    <row r="9" customFormat="false" ht="19.7" hidden="false" customHeight="false" outlineLevel="0" collapsed="false">
      <c r="B9" s="906" t="n">
        <v>4</v>
      </c>
      <c r="C9" s="907" t="s">
        <v>740</v>
      </c>
      <c r="D9" s="908" t="str">
        <f aca="false">C9</f>
        <v>d</v>
      </c>
      <c r="E9" s="906" t="s">
        <v>737</v>
      </c>
      <c r="F9" s="909"/>
      <c r="G9" s="906" t="s">
        <v>361</v>
      </c>
      <c r="H9" s="909"/>
      <c r="I9" s="910" t="s">
        <v>465</v>
      </c>
      <c r="J9" s="909" t="n">
        <v>0</v>
      </c>
      <c r="K9" s="911" t="s">
        <v>79</v>
      </c>
      <c r="L9" s="905" t="str">
        <f aca="false">IF(OR(F9="",H9=""),"",(H9+IF(F9&gt;H9,1,0)-F9-J9)*24)</f>
        <v/>
      </c>
      <c r="N9" s="912"/>
    </row>
    <row r="10" customFormat="false" ht="19.7" hidden="false" customHeight="false" outlineLevel="0" collapsed="false">
      <c r="B10" s="906" t="n">
        <v>5</v>
      </c>
      <c r="C10" s="907" t="s">
        <v>741</v>
      </c>
      <c r="D10" s="908" t="str">
        <f aca="false">C10</f>
        <v>e</v>
      </c>
      <c r="E10" s="906" t="s">
        <v>737</v>
      </c>
      <c r="F10" s="909"/>
      <c r="G10" s="906" t="s">
        <v>361</v>
      </c>
      <c r="H10" s="909"/>
      <c r="I10" s="910" t="s">
        <v>465</v>
      </c>
      <c r="J10" s="909" t="n">
        <v>0</v>
      </c>
      <c r="K10" s="911" t="s">
        <v>79</v>
      </c>
      <c r="L10" s="905" t="str">
        <f aca="false">IF(OR(F10="",H10=""),"",(H10+IF(F10&gt;H10,1,0)-F10-J10)*24)</f>
        <v/>
      </c>
      <c r="N10" s="912"/>
    </row>
    <row r="11" customFormat="false" ht="19.7" hidden="false" customHeight="false" outlineLevel="0" collapsed="false">
      <c r="B11" s="906" t="n">
        <v>6</v>
      </c>
      <c r="C11" s="907" t="s">
        <v>742</v>
      </c>
      <c r="D11" s="908" t="str">
        <f aca="false">C11</f>
        <v>f</v>
      </c>
      <c r="E11" s="906" t="s">
        <v>737</v>
      </c>
      <c r="F11" s="909"/>
      <c r="G11" s="906" t="s">
        <v>361</v>
      </c>
      <c r="H11" s="909"/>
      <c r="I11" s="910" t="s">
        <v>465</v>
      </c>
      <c r="J11" s="909" t="n">
        <v>0</v>
      </c>
      <c r="K11" s="911" t="s">
        <v>79</v>
      </c>
      <c r="L11" s="905" t="str">
        <f aca="false">IF(OR(F11="",H11=""),"",(H11+IF(F11&gt;H11,1,0)-F11-J11)*24)</f>
        <v/>
      </c>
      <c r="N11" s="912"/>
    </row>
    <row r="12" customFormat="false" ht="19.7" hidden="false" customHeight="false" outlineLevel="0" collapsed="false">
      <c r="B12" s="906" t="n">
        <v>7</v>
      </c>
      <c r="C12" s="907" t="s">
        <v>743</v>
      </c>
      <c r="D12" s="908" t="str">
        <f aca="false">C12</f>
        <v>g</v>
      </c>
      <c r="E12" s="906" t="s">
        <v>737</v>
      </c>
      <c r="F12" s="909"/>
      <c r="G12" s="906" t="s">
        <v>361</v>
      </c>
      <c r="H12" s="909"/>
      <c r="I12" s="910" t="s">
        <v>465</v>
      </c>
      <c r="J12" s="909" t="n">
        <v>0</v>
      </c>
      <c r="K12" s="911" t="s">
        <v>79</v>
      </c>
      <c r="L12" s="905" t="str">
        <f aca="false">IF(OR(F12="",H12=""),"",(H12+IF(F12&gt;H12,1,0)-F12-J12)*24)</f>
        <v/>
      </c>
      <c r="N12" s="912"/>
    </row>
    <row r="13" customFormat="false" ht="19.7" hidden="false" customHeight="false" outlineLevel="0" collapsed="false">
      <c r="B13" s="906" t="n">
        <v>8</v>
      </c>
      <c r="C13" s="907" t="s">
        <v>744</v>
      </c>
      <c r="D13" s="908" t="str">
        <f aca="false">C13</f>
        <v>h</v>
      </c>
      <c r="E13" s="906" t="s">
        <v>737</v>
      </c>
      <c r="F13" s="909"/>
      <c r="G13" s="906" t="s">
        <v>361</v>
      </c>
      <c r="H13" s="909"/>
      <c r="I13" s="910" t="s">
        <v>465</v>
      </c>
      <c r="J13" s="909" t="n">
        <v>0</v>
      </c>
      <c r="K13" s="911" t="s">
        <v>79</v>
      </c>
      <c r="L13" s="905" t="str">
        <f aca="false">IF(OR(F13="",H13=""),"",(H13+IF(F13&gt;H13,1,0)-F13-J13)*24)</f>
        <v/>
      </c>
      <c r="N13" s="912"/>
    </row>
    <row r="14" customFormat="false" ht="19.7" hidden="false" customHeight="false" outlineLevel="0" collapsed="false">
      <c r="B14" s="906" t="n">
        <v>9</v>
      </c>
      <c r="C14" s="907" t="s">
        <v>745</v>
      </c>
      <c r="D14" s="908" t="str">
        <f aca="false">C14</f>
        <v>i</v>
      </c>
      <c r="E14" s="906" t="s">
        <v>737</v>
      </c>
      <c r="F14" s="909"/>
      <c r="G14" s="906" t="s">
        <v>361</v>
      </c>
      <c r="H14" s="909"/>
      <c r="I14" s="910" t="s">
        <v>465</v>
      </c>
      <c r="J14" s="909" t="n">
        <v>0</v>
      </c>
      <c r="K14" s="911" t="s">
        <v>79</v>
      </c>
      <c r="L14" s="905" t="str">
        <f aca="false">IF(OR(F14="",H14=""),"",(H14+IF(F14&gt;H14,1,0)-F14-J14)*24)</f>
        <v/>
      </c>
      <c r="N14" s="912"/>
    </row>
    <row r="15" customFormat="false" ht="19.7" hidden="false" customHeight="false" outlineLevel="0" collapsed="false">
      <c r="B15" s="906" t="n">
        <v>10</v>
      </c>
      <c r="C15" s="907" t="s">
        <v>746</v>
      </c>
      <c r="D15" s="908" t="str">
        <f aca="false">C15</f>
        <v>j</v>
      </c>
      <c r="E15" s="906" t="s">
        <v>737</v>
      </c>
      <c r="F15" s="909"/>
      <c r="G15" s="906" t="s">
        <v>361</v>
      </c>
      <c r="H15" s="909"/>
      <c r="I15" s="910" t="s">
        <v>465</v>
      </c>
      <c r="J15" s="909" t="n">
        <v>0</v>
      </c>
      <c r="K15" s="911" t="s">
        <v>79</v>
      </c>
      <c r="L15" s="905" t="str">
        <f aca="false">IF(OR(F15="",H15=""),"",(H15+IF(F15&gt;H15,1,0)-F15-J15)*24)</f>
        <v/>
      </c>
      <c r="N15" s="912"/>
    </row>
    <row r="16" customFormat="false" ht="19.7" hidden="false" customHeight="false" outlineLevel="0" collapsed="false">
      <c r="B16" s="906" t="n">
        <v>11</v>
      </c>
      <c r="C16" s="907" t="s">
        <v>747</v>
      </c>
      <c r="D16" s="908" t="str">
        <f aca="false">C16</f>
        <v>k</v>
      </c>
      <c r="E16" s="906" t="s">
        <v>737</v>
      </c>
      <c r="F16" s="909"/>
      <c r="G16" s="906" t="s">
        <v>361</v>
      </c>
      <c r="H16" s="909"/>
      <c r="I16" s="910" t="s">
        <v>465</v>
      </c>
      <c r="J16" s="909" t="n">
        <v>0</v>
      </c>
      <c r="K16" s="911" t="s">
        <v>79</v>
      </c>
      <c r="L16" s="905" t="str">
        <f aca="false">IF(OR(F16="",H16=""),"",(H16+IF(F16&gt;H16,1,0)-F16-J16)*24)</f>
        <v/>
      </c>
      <c r="N16" s="912"/>
    </row>
    <row r="17" customFormat="false" ht="19.7" hidden="false" customHeight="false" outlineLevel="0" collapsed="false">
      <c r="B17" s="906" t="n">
        <v>12</v>
      </c>
      <c r="C17" s="907" t="s">
        <v>748</v>
      </c>
      <c r="D17" s="908" t="str">
        <f aca="false">C17</f>
        <v>l</v>
      </c>
      <c r="E17" s="906" t="s">
        <v>737</v>
      </c>
      <c r="F17" s="909"/>
      <c r="G17" s="906" t="s">
        <v>361</v>
      </c>
      <c r="H17" s="909"/>
      <c r="I17" s="910" t="s">
        <v>465</v>
      </c>
      <c r="J17" s="909" t="n">
        <v>0</v>
      </c>
      <c r="K17" s="911" t="s">
        <v>79</v>
      </c>
      <c r="L17" s="905" t="str">
        <f aca="false">IF(OR(F17="",H17=""),"",(H17+IF(F17&gt;H17,1,0)-F17-J17)*24)</f>
        <v/>
      </c>
      <c r="N17" s="912"/>
    </row>
    <row r="18" customFormat="false" ht="19.7" hidden="false" customHeight="false" outlineLevel="0" collapsed="false">
      <c r="B18" s="906" t="n">
        <v>13</v>
      </c>
      <c r="C18" s="907" t="s">
        <v>749</v>
      </c>
      <c r="D18" s="908" t="str">
        <f aca="false">C18</f>
        <v>m</v>
      </c>
      <c r="E18" s="906" t="s">
        <v>737</v>
      </c>
      <c r="F18" s="909"/>
      <c r="G18" s="906" t="s">
        <v>361</v>
      </c>
      <c r="H18" s="909"/>
      <c r="I18" s="910" t="s">
        <v>465</v>
      </c>
      <c r="J18" s="909" t="n">
        <v>0</v>
      </c>
      <c r="K18" s="911" t="s">
        <v>79</v>
      </c>
      <c r="L18" s="905" t="str">
        <f aca="false">IF(OR(F18="",H18=""),"",(H18+IF(F18&gt;H18,1,0)-F18-J18)*24)</f>
        <v/>
      </c>
      <c r="N18" s="912"/>
    </row>
    <row r="19" customFormat="false" ht="19.7" hidden="false" customHeight="false" outlineLevel="0" collapsed="false">
      <c r="B19" s="906" t="n">
        <v>14</v>
      </c>
      <c r="C19" s="907" t="s">
        <v>750</v>
      </c>
      <c r="D19" s="908" t="str">
        <f aca="false">C19</f>
        <v>n</v>
      </c>
      <c r="E19" s="906" t="s">
        <v>737</v>
      </c>
      <c r="F19" s="909"/>
      <c r="G19" s="906" t="s">
        <v>361</v>
      </c>
      <c r="H19" s="909"/>
      <c r="I19" s="910" t="s">
        <v>465</v>
      </c>
      <c r="J19" s="909" t="n">
        <v>0</v>
      </c>
      <c r="K19" s="911" t="s">
        <v>79</v>
      </c>
      <c r="L19" s="905" t="str">
        <f aca="false">IF(OR(F19="",H19=""),"",(H19+IF(F19&gt;H19,1,0)-F19-J19)*24)</f>
        <v/>
      </c>
      <c r="N19" s="912"/>
    </row>
    <row r="20" customFormat="false" ht="19.7" hidden="false" customHeight="false" outlineLevel="0" collapsed="false">
      <c r="B20" s="906" t="n">
        <v>15</v>
      </c>
      <c r="C20" s="907" t="s">
        <v>751</v>
      </c>
      <c r="D20" s="908" t="str">
        <f aca="false">C20</f>
        <v>o</v>
      </c>
      <c r="E20" s="906" t="s">
        <v>737</v>
      </c>
      <c r="F20" s="909"/>
      <c r="G20" s="906" t="s">
        <v>361</v>
      </c>
      <c r="H20" s="909"/>
      <c r="I20" s="910" t="s">
        <v>465</v>
      </c>
      <c r="J20" s="909" t="n">
        <v>0</v>
      </c>
      <c r="K20" s="911" t="s">
        <v>79</v>
      </c>
      <c r="L20" s="905" t="str">
        <f aca="false">IF(OR(F20="",H20=""),"",(H20+IF(F20&gt;H20,1,0)-F20-J20)*24)</f>
        <v/>
      </c>
      <c r="N20" s="912"/>
    </row>
    <row r="21" customFormat="false" ht="19.7" hidden="false" customHeight="false" outlineLevel="0" collapsed="false">
      <c r="B21" s="906" t="n">
        <v>16</v>
      </c>
      <c r="C21" s="907" t="s">
        <v>752</v>
      </c>
      <c r="D21" s="908" t="str">
        <f aca="false">C21</f>
        <v>p</v>
      </c>
      <c r="E21" s="906" t="s">
        <v>737</v>
      </c>
      <c r="F21" s="909"/>
      <c r="G21" s="906" t="s">
        <v>361</v>
      </c>
      <c r="H21" s="909"/>
      <c r="I21" s="910" t="s">
        <v>465</v>
      </c>
      <c r="J21" s="909" t="n">
        <v>0</v>
      </c>
      <c r="K21" s="911" t="s">
        <v>79</v>
      </c>
      <c r="L21" s="905" t="str">
        <f aca="false">IF(OR(F21="",H21=""),"",(H21+IF(F21&gt;H21,1,0)-F21-J21)*24)</f>
        <v/>
      </c>
      <c r="N21" s="912"/>
    </row>
    <row r="22" customFormat="false" ht="19.7" hidden="false" customHeight="false" outlineLevel="0" collapsed="false">
      <c r="B22" s="906" t="n">
        <v>17</v>
      </c>
      <c r="C22" s="907" t="s">
        <v>753</v>
      </c>
      <c r="D22" s="908" t="str">
        <f aca="false">C22</f>
        <v>q</v>
      </c>
      <c r="E22" s="906" t="s">
        <v>737</v>
      </c>
      <c r="F22" s="909"/>
      <c r="G22" s="906" t="s">
        <v>361</v>
      </c>
      <c r="H22" s="909"/>
      <c r="I22" s="910" t="s">
        <v>465</v>
      </c>
      <c r="J22" s="909" t="n">
        <v>0</v>
      </c>
      <c r="K22" s="911" t="s">
        <v>79</v>
      </c>
      <c r="L22" s="905" t="str">
        <f aca="false">IF(OR(F22="",H22=""),"",(H22+IF(F22&gt;H22,1,0)-F22-J22)*24)</f>
        <v/>
      </c>
      <c r="N22" s="912"/>
    </row>
    <row r="23" customFormat="false" ht="19.7" hidden="false" customHeight="false" outlineLevel="0" collapsed="false">
      <c r="B23" s="906" t="n">
        <v>18</v>
      </c>
      <c r="C23" s="907" t="s">
        <v>754</v>
      </c>
      <c r="D23" s="908" t="str">
        <f aca="false">C23</f>
        <v>r</v>
      </c>
      <c r="E23" s="906" t="s">
        <v>737</v>
      </c>
      <c r="F23" s="913"/>
      <c r="G23" s="906" t="s">
        <v>361</v>
      </c>
      <c r="H23" s="913"/>
      <c r="I23" s="910" t="s">
        <v>465</v>
      </c>
      <c r="J23" s="913"/>
      <c r="K23" s="911" t="s">
        <v>79</v>
      </c>
      <c r="L23" s="907" t="n">
        <v>1</v>
      </c>
      <c r="N23" s="912"/>
    </row>
    <row r="24" customFormat="false" ht="19.7" hidden="false" customHeight="false" outlineLevel="0" collapsed="false">
      <c r="B24" s="906" t="n">
        <v>19</v>
      </c>
      <c r="C24" s="907" t="s">
        <v>755</v>
      </c>
      <c r="D24" s="908" t="str">
        <f aca="false">C24</f>
        <v>s</v>
      </c>
      <c r="E24" s="906" t="s">
        <v>737</v>
      </c>
      <c r="F24" s="913"/>
      <c r="G24" s="906" t="s">
        <v>361</v>
      </c>
      <c r="H24" s="913"/>
      <c r="I24" s="910" t="s">
        <v>465</v>
      </c>
      <c r="J24" s="913"/>
      <c r="K24" s="911" t="s">
        <v>79</v>
      </c>
      <c r="L24" s="907" t="n">
        <v>2</v>
      </c>
      <c r="N24" s="912"/>
    </row>
    <row r="25" customFormat="false" ht="19.7" hidden="false" customHeight="false" outlineLevel="0" collapsed="false">
      <c r="B25" s="906" t="n">
        <v>20</v>
      </c>
      <c r="C25" s="907" t="s">
        <v>756</v>
      </c>
      <c r="D25" s="908" t="str">
        <f aca="false">C25</f>
        <v>t</v>
      </c>
      <c r="E25" s="906" t="s">
        <v>737</v>
      </c>
      <c r="F25" s="913"/>
      <c r="G25" s="906" t="s">
        <v>361</v>
      </c>
      <c r="H25" s="913"/>
      <c r="I25" s="910" t="s">
        <v>465</v>
      </c>
      <c r="J25" s="913"/>
      <c r="K25" s="911" t="s">
        <v>79</v>
      </c>
      <c r="L25" s="907" t="n">
        <v>3</v>
      </c>
      <c r="N25" s="912"/>
    </row>
    <row r="26" customFormat="false" ht="19.7" hidden="false" customHeight="false" outlineLevel="0" collapsed="false">
      <c r="B26" s="906" t="n">
        <v>21</v>
      </c>
      <c r="C26" s="907" t="s">
        <v>757</v>
      </c>
      <c r="D26" s="908" t="str">
        <f aca="false">C26</f>
        <v>u</v>
      </c>
      <c r="E26" s="906" t="s">
        <v>737</v>
      </c>
      <c r="F26" s="913"/>
      <c r="G26" s="906" t="s">
        <v>361</v>
      </c>
      <c r="H26" s="913"/>
      <c r="I26" s="910" t="s">
        <v>465</v>
      </c>
      <c r="J26" s="913"/>
      <c r="K26" s="911" t="s">
        <v>79</v>
      </c>
      <c r="L26" s="907" t="n">
        <v>4</v>
      </c>
      <c r="N26" s="912"/>
    </row>
    <row r="27" customFormat="false" ht="19.7" hidden="false" customHeight="false" outlineLevel="0" collapsed="false">
      <c r="B27" s="906" t="n">
        <v>22</v>
      </c>
      <c r="C27" s="907" t="s">
        <v>758</v>
      </c>
      <c r="D27" s="908" t="str">
        <f aca="false">C27</f>
        <v>v</v>
      </c>
      <c r="E27" s="906" t="s">
        <v>737</v>
      </c>
      <c r="F27" s="913"/>
      <c r="G27" s="906" t="s">
        <v>361</v>
      </c>
      <c r="H27" s="913"/>
      <c r="I27" s="910" t="s">
        <v>465</v>
      </c>
      <c r="J27" s="913"/>
      <c r="K27" s="911" t="s">
        <v>79</v>
      </c>
      <c r="L27" s="907" t="n">
        <v>5</v>
      </c>
      <c r="N27" s="912"/>
    </row>
    <row r="28" customFormat="false" ht="19.7" hidden="false" customHeight="false" outlineLevel="0" collapsed="false">
      <c r="B28" s="906" t="n">
        <v>23</v>
      </c>
      <c r="C28" s="907" t="s">
        <v>759</v>
      </c>
      <c r="D28" s="908" t="str">
        <f aca="false">C28</f>
        <v>w</v>
      </c>
      <c r="E28" s="906" t="s">
        <v>737</v>
      </c>
      <c r="F28" s="913"/>
      <c r="G28" s="906" t="s">
        <v>361</v>
      </c>
      <c r="H28" s="913"/>
      <c r="I28" s="910" t="s">
        <v>465</v>
      </c>
      <c r="J28" s="913"/>
      <c r="K28" s="911" t="s">
        <v>79</v>
      </c>
      <c r="L28" s="907" t="n">
        <v>6</v>
      </c>
      <c r="N28" s="912"/>
    </row>
    <row r="29" customFormat="false" ht="19.7" hidden="false" customHeight="false" outlineLevel="0" collapsed="false">
      <c r="B29" s="906" t="n">
        <v>24</v>
      </c>
      <c r="C29" s="907" t="s">
        <v>760</v>
      </c>
      <c r="D29" s="908" t="str">
        <f aca="false">C29</f>
        <v>x</v>
      </c>
      <c r="E29" s="906" t="s">
        <v>737</v>
      </c>
      <c r="F29" s="913"/>
      <c r="G29" s="906" t="s">
        <v>361</v>
      </c>
      <c r="H29" s="913"/>
      <c r="I29" s="910" t="s">
        <v>465</v>
      </c>
      <c r="J29" s="913"/>
      <c r="K29" s="911" t="s">
        <v>79</v>
      </c>
      <c r="L29" s="907" t="n">
        <v>7</v>
      </c>
      <c r="N29" s="912"/>
    </row>
    <row r="30" customFormat="false" ht="19.7" hidden="false" customHeight="false" outlineLevel="0" collapsed="false">
      <c r="B30" s="906" t="n">
        <v>25</v>
      </c>
      <c r="C30" s="907" t="s">
        <v>761</v>
      </c>
      <c r="D30" s="908" t="str">
        <f aca="false">C30</f>
        <v>y</v>
      </c>
      <c r="E30" s="906" t="s">
        <v>737</v>
      </c>
      <c r="F30" s="913"/>
      <c r="G30" s="906" t="s">
        <v>361</v>
      </c>
      <c r="H30" s="913"/>
      <c r="I30" s="910" t="s">
        <v>465</v>
      </c>
      <c r="J30" s="913"/>
      <c r="K30" s="911" t="s">
        <v>79</v>
      </c>
      <c r="L30" s="907" t="n">
        <v>8</v>
      </c>
      <c r="N30" s="912"/>
    </row>
    <row r="31" customFormat="false" ht="19.7" hidden="false" customHeight="false" outlineLevel="0" collapsed="false">
      <c r="B31" s="906" t="n">
        <v>26</v>
      </c>
      <c r="C31" s="907" t="s">
        <v>762</v>
      </c>
      <c r="D31" s="908" t="str">
        <f aca="false">C31</f>
        <v>z</v>
      </c>
      <c r="E31" s="906" t="s">
        <v>737</v>
      </c>
      <c r="F31" s="913"/>
      <c r="G31" s="906" t="s">
        <v>361</v>
      </c>
      <c r="H31" s="913"/>
      <c r="I31" s="910" t="s">
        <v>465</v>
      </c>
      <c r="J31" s="913"/>
      <c r="K31" s="911" t="s">
        <v>79</v>
      </c>
      <c r="L31" s="907" t="n">
        <v>1</v>
      </c>
      <c r="N31" s="912"/>
    </row>
    <row r="32" customFormat="false" ht="19.7" hidden="false" customHeight="false" outlineLevel="0" collapsed="false">
      <c r="B32" s="906" t="n">
        <v>27</v>
      </c>
      <c r="C32" s="907" t="s">
        <v>760</v>
      </c>
      <c r="D32" s="908" t="str">
        <f aca="false">C32</f>
        <v>x</v>
      </c>
      <c r="E32" s="906" t="s">
        <v>737</v>
      </c>
      <c r="F32" s="913"/>
      <c r="G32" s="906" t="s">
        <v>361</v>
      </c>
      <c r="H32" s="913"/>
      <c r="I32" s="910" t="s">
        <v>465</v>
      </c>
      <c r="J32" s="913"/>
      <c r="K32" s="911" t="s">
        <v>79</v>
      </c>
      <c r="L32" s="907" t="n">
        <v>2</v>
      </c>
      <c r="N32" s="912"/>
    </row>
    <row r="33" customFormat="false" ht="19.7" hidden="false" customHeight="false" outlineLevel="0" collapsed="false">
      <c r="B33" s="906" t="n">
        <v>28</v>
      </c>
      <c r="C33" s="907" t="s">
        <v>763</v>
      </c>
      <c r="D33" s="908" t="str">
        <f aca="false">C33</f>
        <v>aa</v>
      </c>
      <c r="E33" s="906" t="s">
        <v>737</v>
      </c>
      <c r="F33" s="913"/>
      <c r="G33" s="906" t="s">
        <v>361</v>
      </c>
      <c r="H33" s="913"/>
      <c r="I33" s="910" t="s">
        <v>465</v>
      </c>
      <c r="J33" s="913"/>
      <c r="K33" s="911" t="s">
        <v>79</v>
      </c>
      <c r="L33" s="907" t="n">
        <v>3</v>
      </c>
      <c r="N33" s="912"/>
    </row>
    <row r="34" customFormat="false" ht="19.7" hidden="false" customHeight="false" outlineLevel="0" collapsed="false">
      <c r="B34" s="906" t="n">
        <v>29</v>
      </c>
      <c r="C34" s="907" t="s">
        <v>764</v>
      </c>
      <c r="D34" s="908" t="str">
        <f aca="false">C34</f>
        <v>ab</v>
      </c>
      <c r="E34" s="906" t="s">
        <v>737</v>
      </c>
      <c r="F34" s="913"/>
      <c r="G34" s="906" t="s">
        <v>361</v>
      </c>
      <c r="H34" s="913"/>
      <c r="I34" s="910" t="s">
        <v>465</v>
      </c>
      <c r="J34" s="913"/>
      <c r="K34" s="911" t="s">
        <v>79</v>
      </c>
      <c r="L34" s="907" t="n">
        <v>4</v>
      </c>
      <c r="N34" s="912"/>
    </row>
    <row r="35" customFormat="false" ht="19.7" hidden="false" customHeight="false" outlineLevel="0" collapsed="false">
      <c r="B35" s="906" t="n">
        <v>30</v>
      </c>
      <c r="C35" s="907" t="s">
        <v>765</v>
      </c>
      <c r="D35" s="908" t="str">
        <f aca="false">C35</f>
        <v>ac</v>
      </c>
      <c r="E35" s="906" t="s">
        <v>737</v>
      </c>
      <c r="F35" s="913"/>
      <c r="G35" s="906" t="s">
        <v>361</v>
      </c>
      <c r="H35" s="913"/>
      <c r="I35" s="910" t="s">
        <v>465</v>
      </c>
      <c r="J35" s="913"/>
      <c r="K35" s="911" t="s">
        <v>79</v>
      </c>
      <c r="L35" s="907" t="n">
        <v>5</v>
      </c>
      <c r="N35" s="912"/>
    </row>
    <row r="36" customFormat="false" ht="19.7" hidden="false" customHeight="false" outlineLevel="0" collapsed="false">
      <c r="B36" s="906" t="n">
        <v>31</v>
      </c>
      <c r="C36" s="907" t="s">
        <v>766</v>
      </c>
      <c r="D36" s="908" t="str">
        <f aca="false">C36</f>
        <v>ad</v>
      </c>
      <c r="E36" s="906" t="s">
        <v>737</v>
      </c>
      <c r="F36" s="913"/>
      <c r="G36" s="906" t="s">
        <v>361</v>
      </c>
      <c r="H36" s="913"/>
      <c r="I36" s="910" t="s">
        <v>465</v>
      </c>
      <c r="J36" s="913"/>
      <c r="K36" s="911" t="s">
        <v>79</v>
      </c>
      <c r="L36" s="907" t="n">
        <v>6</v>
      </c>
      <c r="N36" s="912"/>
    </row>
    <row r="37" customFormat="false" ht="19.7" hidden="false" customHeight="false" outlineLevel="0" collapsed="false">
      <c r="B37" s="906" t="n">
        <v>32</v>
      </c>
      <c r="C37" s="907" t="s">
        <v>767</v>
      </c>
      <c r="D37" s="908" t="str">
        <f aca="false">C37</f>
        <v>ae</v>
      </c>
      <c r="E37" s="906" t="s">
        <v>737</v>
      </c>
      <c r="F37" s="913"/>
      <c r="G37" s="906" t="s">
        <v>361</v>
      </c>
      <c r="H37" s="913"/>
      <c r="I37" s="910" t="s">
        <v>465</v>
      </c>
      <c r="J37" s="913"/>
      <c r="K37" s="911" t="s">
        <v>79</v>
      </c>
      <c r="L37" s="907" t="n">
        <v>7</v>
      </c>
      <c r="N37" s="912"/>
    </row>
    <row r="38" customFormat="false" ht="19.7" hidden="false" customHeight="false" outlineLevel="0" collapsed="false">
      <c r="B38" s="906" t="n">
        <v>33</v>
      </c>
      <c r="C38" s="907" t="s">
        <v>768</v>
      </c>
      <c r="D38" s="908" t="str">
        <f aca="false">C38</f>
        <v>af</v>
      </c>
      <c r="E38" s="906" t="s">
        <v>737</v>
      </c>
      <c r="F38" s="913"/>
      <c r="G38" s="906" t="s">
        <v>361</v>
      </c>
      <c r="H38" s="913"/>
      <c r="I38" s="910" t="s">
        <v>465</v>
      </c>
      <c r="J38" s="913"/>
      <c r="K38" s="911" t="s">
        <v>79</v>
      </c>
      <c r="L38" s="907" t="n">
        <v>8</v>
      </c>
      <c r="N38" s="912"/>
    </row>
    <row r="39" customFormat="false" ht="19.7" hidden="false" customHeight="false" outlineLevel="0" collapsed="false">
      <c r="B39" s="906" t="n">
        <v>34</v>
      </c>
      <c r="C39" s="914" t="s">
        <v>769</v>
      </c>
      <c r="D39" s="908"/>
      <c r="E39" s="906" t="s">
        <v>737</v>
      </c>
      <c r="F39" s="909"/>
      <c r="G39" s="906" t="s">
        <v>361</v>
      </c>
      <c r="H39" s="909"/>
      <c r="I39" s="910" t="s">
        <v>465</v>
      </c>
      <c r="J39" s="909" t="n">
        <v>0</v>
      </c>
      <c r="K39" s="911" t="s">
        <v>79</v>
      </c>
      <c r="L39" s="905" t="str">
        <f aca="false">IF(OR(F39="",H39=""),"",(H39+IF(F39&gt;H39,1,0)-F39-J39)*24)</f>
        <v/>
      </c>
      <c r="N39" s="912"/>
    </row>
    <row r="40" customFormat="false" ht="19.7" hidden="false" customHeight="false" outlineLevel="0" collapsed="false">
      <c r="B40" s="906"/>
      <c r="C40" s="915" t="s">
        <v>711</v>
      </c>
      <c r="D40" s="908"/>
      <c r="E40" s="906" t="s">
        <v>737</v>
      </c>
      <c r="F40" s="909"/>
      <c r="G40" s="906" t="s">
        <v>361</v>
      </c>
      <c r="H40" s="909"/>
      <c r="I40" s="910" t="s">
        <v>465</v>
      </c>
      <c r="J40" s="909" t="n">
        <v>0</v>
      </c>
      <c r="K40" s="911" t="s">
        <v>79</v>
      </c>
      <c r="L40" s="905" t="str">
        <f aca="false">IF(OR(F40="",H40=""),"",(H40+IF(F40&gt;H40,1,0)-F40-J40)*24)</f>
        <v/>
      </c>
      <c r="N40" s="912"/>
    </row>
    <row r="41" customFormat="false" ht="19.7" hidden="false" customHeight="false" outlineLevel="0" collapsed="false">
      <c r="B41" s="906"/>
      <c r="C41" s="916" t="s">
        <v>711</v>
      </c>
      <c r="D41" s="908" t="str">
        <f aca="false">C39</f>
        <v>ag</v>
      </c>
      <c r="E41" s="906" t="s">
        <v>737</v>
      </c>
      <c r="F41" s="909" t="s">
        <v>711</v>
      </c>
      <c r="G41" s="906" t="s">
        <v>361</v>
      </c>
      <c r="H41" s="909" t="s">
        <v>711</v>
      </c>
      <c r="I41" s="910" t="s">
        <v>465</v>
      </c>
      <c r="J41" s="909" t="s">
        <v>711</v>
      </c>
      <c r="K41" s="911" t="s">
        <v>79</v>
      </c>
      <c r="L41" s="905" t="str">
        <f aca="false">IF(OR(L39="",L40=""),"",L39+L40)</f>
        <v/>
      </c>
      <c r="N41" s="912" t="s">
        <v>770</v>
      </c>
    </row>
    <row r="42" customFormat="false" ht="19.7" hidden="false" customHeight="false" outlineLevel="0" collapsed="false">
      <c r="B42" s="906"/>
      <c r="C42" s="914" t="s">
        <v>771</v>
      </c>
      <c r="D42" s="908"/>
      <c r="E42" s="906" t="s">
        <v>737</v>
      </c>
      <c r="F42" s="909"/>
      <c r="G42" s="906" t="s">
        <v>361</v>
      </c>
      <c r="H42" s="909"/>
      <c r="I42" s="910" t="s">
        <v>465</v>
      </c>
      <c r="J42" s="909" t="n">
        <v>0</v>
      </c>
      <c r="K42" s="911" t="s">
        <v>79</v>
      </c>
      <c r="L42" s="905" t="str">
        <f aca="false">IF(OR(F42="",H42=""),"",(H42+IF(F42&gt;H42,1,0)-F42-J42)*24)</f>
        <v/>
      </c>
      <c r="N42" s="912"/>
    </row>
    <row r="43" customFormat="false" ht="19.7" hidden="false" customHeight="false" outlineLevel="0" collapsed="false">
      <c r="B43" s="906" t="n">
        <v>35</v>
      </c>
      <c r="C43" s="915" t="s">
        <v>711</v>
      </c>
      <c r="D43" s="908"/>
      <c r="E43" s="906" t="s">
        <v>737</v>
      </c>
      <c r="F43" s="909"/>
      <c r="G43" s="906" t="s">
        <v>361</v>
      </c>
      <c r="H43" s="909"/>
      <c r="I43" s="910" t="s">
        <v>465</v>
      </c>
      <c r="J43" s="909" t="n">
        <v>0</v>
      </c>
      <c r="K43" s="911" t="s">
        <v>79</v>
      </c>
      <c r="L43" s="905" t="str">
        <f aca="false">IF(OR(F43="",H43=""),"",(H43+IF(F43&gt;H43,1,0)-F43-J43)*24)</f>
        <v/>
      </c>
      <c r="N43" s="912"/>
    </row>
    <row r="44" customFormat="false" ht="19.7" hidden="false" customHeight="false" outlineLevel="0" collapsed="false">
      <c r="B44" s="906"/>
      <c r="C44" s="916" t="s">
        <v>711</v>
      </c>
      <c r="D44" s="908" t="str">
        <f aca="false">C42</f>
        <v>ah</v>
      </c>
      <c r="E44" s="906" t="s">
        <v>737</v>
      </c>
      <c r="F44" s="909" t="s">
        <v>711</v>
      </c>
      <c r="G44" s="906" t="s">
        <v>361</v>
      </c>
      <c r="H44" s="909" t="s">
        <v>711</v>
      </c>
      <c r="I44" s="910" t="s">
        <v>465</v>
      </c>
      <c r="J44" s="909" t="s">
        <v>711</v>
      </c>
      <c r="K44" s="911" t="s">
        <v>79</v>
      </c>
      <c r="L44" s="905" t="str">
        <f aca="false">IF(OR(L42="",L43=""),"",L42+L43)</f>
        <v/>
      </c>
      <c r="N44" s="912" t="s">
        <v>770</v>
      </c>
    </row>
    <row r="45" customFormat="false" ht="19.7" hidden="false" customHeight="false" outlineLevel="0" collapsed="false">
      <c r="B45" s="906"/>
      <c r="C45" s="914" t="s">
        <v>772</v>
      </c>
      <c r="D45" s="908"/>
      <c r="E45" s="906" t="s">
        <v>737</v>
      </c>
      <c r="F45" s="909"/>
      <c r="G45" s="906" t="s">
        <v>361</v>
      </c>
      <c r="H45" s="909"/>
      <c r="I45" s="910" t="s">
        <v>465</v>
      </c>
      <c r="J45" s="909" t="n">
        <v>0</v>
      </c>
      <c r="K45" s="911" t="s">
        <v>79</v>
      </c>
      <c r="L45" s="905" t="str">
        <f aca="false">IF(OR(F45="",H45=""),"",(H45+IF(F45&gt;H45,1,0)-F45-J45)*24)</f>
        <v/>
      </c>
      <c r="N45" s="912"/>
    </row>
    <row r="46" customFormat="false" ht="19.7" hidden="false" customHeight="false" outlineLevel="0" collapsed="false">
      <c r="B46" s="906" t="n">
        <v>36</v>
      </c>
      <c r="C46" s="915" t="s">
        <v>711</v>
      </c>
      <c r="D46" s="908"/>
      <c r="E46" s="906" t="s">
        <v>737</v>
      </c>
      <c r="F46" s="909"/>
      <c r="G46" s="906" t="s">
        <v>361</v>
      </c>
      <c r="H46" s="909"/>
      <c r="I46" s="910" t="s">
        <v>465</v>
      </c>
      <c r="J46" s="909" t="n">
        <v>0</v>
      </c>
      <c r="K46" s="911" t="s">
        <v>79</v>
      </c>
      <c r="L46" s="905" t="str">
        <f aca="false">IF(OR(F46="",H46=""),"",(H46+IF(F46&gt;H46,1,0)-F46-J46)*24)</f>
        <v/>
      </c>
      <c r="N46" s="912"/>
    </row>
    <row r="47" customFormat="false" ht="19.7" hidden="false" customHeight="false" outlineLevel="0" collapsed="false">
      <c r="B47" s="906"/>
      <c r="C47" s="916" t="s">
        <v>711</v>
      </c>
      <c r="D47" s="908" t="str">
        <f aca="false">C45</f>
        <v>ai</v>
      </c>
      <c r="E47" s="906" t="s">
        <v>737</v>
      </c>
      <c r="F47" s="909" t="s">
        <v>711</v>
      </c>
      <c r="G47" s="906" t="s">
        <v>361</v>
      </c>
      <c r="H47" s="909" t="s">
        <v>711</v>
      </c>
      <c r="I47" s="910" t="s">
        <v>465</v>
      </c>
      <c r="J47" s="909" t="s">
        <v>711</v>
      </c>
      <c r="K47" s="911" t="s">
        <v>79</v>
      </c>
      <c r="L47" s="905" t="str">
        <f aca="false">IF(OR(L45="",L46=""),"",L45+L46)</f>
        <v/>
      </c>
      <c r="N47" s="912" t="s">
        <v>770</v>
      </c>
    </row>
    <row r="48" customFormat="false" ht="19.7" hidden="false" customHeight="false" outlineLevel="0" collapsed="false"/>
    <row r="49" customFormat="false" ht="19.7" hidden="false" customHeight="false" outlineLevel="0" collapsed="false">
      <c r="C49" s="902" t="s">
        <v>773</v>
      </c>
      <c r="D49" s="902"/>
    </row>
    <row r="50" customFormat="false" ht="19.7" hidden="false" customHeight="false" outlineLevel="0" collapsed="false">
      <c r="C50" s="902" t="s">
        <v>774</v>
      </c>
      <c r="D50" s="902"/>
    </row>
    <row r="51" customFormat="false" ht="19.7" hidden="false" customHeight="false" outlineLevel="0" collapsed="false">
      <c r="C51" s="902" t="s">
        <v>775</v>
      </c>
      <c r="D51" s="902"/>
    </row>
    <row r="52" customFormat="false" ht="19.7" hidden="false" customHeight="false" outlineLevel="0" collapsed="false">
      <c r="C52" s="902" t="s">
        <v>776</v>
      </c>
      <c r="D52" s="902"/>
    </row>
    <row r="53" customFormat="false" ht="19.7" hidden="false" customHeight="false" outlineLevel="0" collapsed="false">
      <c r="C53" s="902" t="s">
        <v>777</v>
      </c>
      <c r="D53" s="902"/>
    </row>
    <row r="54" customFormat="false" ht="19.7" hidden="false" customHeight="false" outlineLevel="0" collapsed="false">
      <c r="C54" s="902" t="s">
        <v>778</v>
      </c>
      <c r="D54" s="902"/>
    </row>
  </sheetData>
  <sheetProtection sheet="true" insertRows="false" deleteRows="false"/>
  <mergeCells count="2">
    <mergeCell ref="F4:L4"/>
    <mergeCell ref="N4:N5"/>
  </mergeCells>
  <printOptions headings="false" gridLines="false" gridLinesSet="true" horizontalCentered="true" verticalCentered="false"/>
  <pageMargins left="0.708333333333333" right="0.708333333333333" top="0.551388888888889"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O148"/>
  <sheetViews>
    <sheetView showFormulas="false" showGridLines="false" showRowColHeaders="true" showZeros="true" rightToLeft="false" tabSelected="false" showOutlineSymbols="true" defaultGridColor="true" view="normal" topLeftCell="A62" colorId="64" zoomScale="55" zoomScaleNormal="55" zoomScalePageLayoutView="100" workbookViewId="0">
      <selection pane="topLeft" activeCell="A1" activeCellId="0" sqref="A1"/>
    </sheetView>
  </sheetViews>
  <sheetFormatPr defaultColWidth="5.00390625" defaultRowHeight="14.25" customHeight="false" zeroHeight="false" outlineLevelRow="0" outlineLevelCol="0"/>
  <cols>
    <col collapsed="false" customWidth="true" hidden="false" outlineLevel="0" max="1" min="1" style="735" width="1"/>
    <col collapsed="false" customWidth="true" hidden="false" outlineLevel="0" max="2" min="2" style="735" width="6.33"/>
    <col collapsed="false" customWidth="true" hidden="false" outlineLevel="0" max="4" min="3" style="735" width="9"/>
    <col collapsed="false" customWidth="true" hidden="true" outlineLevel="0" max="8" min="5" style="735" width="3.45"/>
    <col collapsed="false" customWidth="true" hidden="false" outlineLevel="0" max="10" min="9" style="735" width="3.45"/>
    <col collapsed="false" customWidth="true" hidden="false" outlineLevel="0" max="62" min="11" style="735" width="6.33"/>
    <col collapsed="false" customWidth="true" hidden="false" outlineLevel="0" max="63" min="63" style="735" width="1.22"/>
    <col collapsed="false" customWidth="false" hidden="false" outlineLevel="0" max="16384" min="64" style="735" width="5"/>
  </cols>
  <sheetData>
    <row r="1" s="736" customFormat="true" ht="20.25" hidden="false" customHeight="true" outlineLevel="0" collapsed="false">
      <c r="C1" s="737" t="s">
        <v>665</v>
      </c>
      <c r="D1" s="737"/>
      <c r="E1" s="737"/>
      <c r="F1" s="737"/>
      <c r="G1" s="737"/>
      <c r="H1" s="737"/>
      <c r="I1" s="737"/>
      <c r="J1" s="737"/>
      <c r="M1" s="738" t="s">
        <v>666</v>
      </c>
      <c r="P1" s="737"/>
      <c r="Q1" s="737"/>
      <c r="R1" s="737"/>
      <c r="S1" s="737"/>
      <c r="T1" s="737"/>
      <c r="U1" s="737"/>
      <c r="V1" s="737"/>
      <c r="W1" s="737"/>
      <c r="AS1" s="739" t="s">
        <v>667</v>
      </c>
      <c r="AT1" s="740" t="s">
        <v>668</v>
      </c>
      <c r="AU1" s="740"/>
      <c r="AV1" s="740"/>
      <c r="AW1" s="740"/>
      <c r="AX1" s="740"/>
      <c r="AY1" s="740"/>
      <c r="AZ1" s="740"/>
      <c r="BA1" s="740"/>
      <c r="BB1" s="740"/>
      <c r="BC1" s="740"/>
      <c r="BD1" s="740"/>
      <c r="BE1" s="740"/>
      <c r="BF1" s="740"/>
      <c r="BG1" s="740"/>
      <c r="BH1" s="740"/>
      <c r="BI1" s="740"/>
      <c r="BJ1" s="739" t="s">
        <v>79</v>
      </c>
    </row>
    <row r="2" s="741" customFormat="true" ht="20.25" hidden="false" customHeight="true" outlineLevel="0" collapsed="false">
      <c r="J2" s="738"/>
      <c r="M2" s="738"/>
      <c r="N2" s="738"/>
      <c r="P2" s="739"/>
      <c r="Q2" s="739"/>
      <c r="R2" s="739"/>
      <c r="S2" s="739"/>
      <c r="T2" s="739"/>
      <c r="U2" s="739"/>
      <c r="V2" s="739"/>
      <c r="W2" s="739"/>
      <c r="AB2" s="739" t="s">
        <v>63</v>
      </c>
      <c r="AC2" s="742" t="n">
        <v>6</v>
      </c>
      <c r="AD2" s="742"/>
      <c r="AE2" s="739" t="s">
        <v>669</v>
      </c>
      <c r="AF2" s="743" t="n">
        <f aca="false">IF(AC2=0,"",YEAR(DATE(2018+AC2,1,1)))</f>
        <v>2024</v>
      </c>
      <c r="AG2" s="743"/>
      <c r="AH2" s="741" t="s">
        <v>670</v>
      </c>
      <c r="AI2" s="741" t="s">
        <v>64</v>
      </c>
      <c r="AJ2" s="742" t="n">
        <v>4</v>
      </c>
      <c r="AK2" s="742"/>
      <c r="AL2" s="741" t="s">
        <v>65</v>
      </c>
      <c r="AS2" s="739" t="s">
        <v>671</v>
      </c>
      <c r="AT2" s="742" t="s">
        <v>672</v>
      </c>
      <c r="AU2" s="742"/>
      <c r="AV2" s="742"/>
      <c r="AW2" s="742"/>
      <c r="AX2" s="742"/>
      <c r="AY2" s="742"/>
      <c r="AZ2" s="742"/>
      <c r="BA2" s="742"/>
      <c r="BB2" s="742"/>
      <c r="BC2" s="742"/>
      <c r="BD2" s="742"/>
      <c r="BE2" s="742"/>
      <c r="BF2" s="742"/>
      <c r="BG2" s="742"/>
      <c r="BH2" s="742"/>
      <c r="BI2" s="742"/>
      <c r="BJ2" s="739" t="s">
        <v>79</v>
      </c>
      <c r="BK2" s="739"/>
      <c r="BL2" s="739"/>
      <c r="BM2" s="739"/>
    </row>
    <row r="3" s="741" customFormat="true" ht="20.25" hidden="false" customHeight="true" outlineLevel="0" collapsed="false">
      <c r="J3" s="738"/>
      <c r="M3" s="738"/>
      <c r="O3" s="739"/>
      <c r="P3" s="739"/>
      <c r="Q3" s="739"/>
      <c r="R3" s="739"/>
      <c r="S3" s="739"/>
      <c r="T3" s="739"/>
      <c r="U3" s="739"/>
      <c r="AC3" s="744"/>
      <c r="AD3" s="744"/>
      <c r="AE3" s="744"/>
      <c r="AF3" s="745"/>
      <c r="AG3" s="744"/>
      <c r="BD3" s="746" t="s">
        <v>332</v>
      </c>
      <c r="BE3" s="747" t="s">
        <v>673</v>
      </c>
      <c r="BF3" s="747"/>
      <c r="BG3" s="747"/>
      <c r="BH3" s="747"/>
      <c r="BI3" s="739"/>
    </row>
    <row r="4" s="741" customFormat="true" ht="20.25" hidden="false" customHeight="true" outlineLevel="0" collapsed="false">
      <c r="J4" s="738"/>
      <c r="M4" s="738"/>
      <c r="O4" s="739"/>
      <c r="P4" s="739"/>
      <c r="Q4" s="739"/>
      <c r="R4" s="739"/>
      <c r="S4" s="739"/>
      <c r="T4" s="739"/>
      <c r="U4" s="739"/>
      <c r="AC4" s="744"/>
      <c r="AD4" s="744"/>
      <c r="AE4" s="744"/>
      <c r="AF4" s="745"/>
      <c r="AG4" s="744"/>
      <c r="BD4" s="746" t="s">
        <v>341</v>
      </c>
      <c r="BE4" s="747" t="s">
        <v>674</v>
      </c>
      <c r="BF4" s="747"/>
      <c r="BG4" s="747"/>
      <c r="BH4" s="747"/>
      <c r="BI4" s="739"/>
    </row>
    <row r="5" s="741" customFormat="true" ht="9" hidden="false" customHeight="true" outlineLevel="0" collapsed="false">
      <c r="J5" s="738"/>
      <c r="M5" s="738"/>
      <c r="O5" s="739"/>
      <c r="P5" s="739"/>
      <c r="Q5" s="739"/>
      <c r="R5" s="739"/>
      <c r="S5" s="739"/>
      <c r="T5" s="739"/>
      <c r="U5" s="739"/>
      <c r="AC5" s="748"/>
      <c r="AD5" s="748"/>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49"/>
      <c r="BI5" s="749"/>
    </row>
    <row r="6" s="741" customFormat="true" ht="21" hidden="false" customHeight="true" outlineLevel="0" collapsed="false">
      <c r="B6" s="737"/>
      <c r="C6" s="736"/>
      <c r="D6" s="736"/>
      <c r="E6" s="736"/>
      <c r="F6" s="736"/>
      <c r="G6" s="736"/>
      <c r="H6" s="736"/>
      <c r="I6" s="736"/>
      <c r="J6" s="736"/>
      <c r="K6" s="750"/>
      <c r="L6" s="750"/>
      <c r="M6" s="750"/>
      <c r="N6" s="751"/>
      <c r="O6" s="750"/>
      <c r="P6" s="750"/>
      <c r="Q6" s="750"/>
      <c r="AJ6" s="736"/>
      <c r="AK6" s="736"/>
      <c r="AL6" s="736"/>
      <c r="AM6" s="736"/>
      <c r="AN6" s="736"/>
      <c r="AO6" s="736" t="s">
        <v>675</v>
      </c>
      <c r="AP6" s="736"/>
      <c r="AQ6" s="736"/>
      <c r="AR6" s="736"/>
      <c r="AS6" s="736"/>
      <c r="AT6" s="736"/>
      <c r="AU6" s="736"/>
      <c r="AW6" s="746"/>
      <c r="AX6" s="746"/>
      <c r="AY6" s="752"/>
      <c r="AZ6" s="736"/>
      <c r="BA6" s="753" t="n">
        <v>40</v>
      </c>
      <c r="BB6" s="753"/>
      <c r="BC6" s="752" t="s">
        <v>676</v>
      </c>
      <c r="BD6" s="736"/>
      <c r="BE6" s="753" t="n">
        <v>160</v>
      </c>
      <c r="BF6" s="753"/>
      <c r="BG6" s="752" t="s">
        <v>677</v>
      </c>
      <c r="BH6" s="736"/>
      <c r="BI6" s="749"/>
    </row>
    <row r="7" s="741" customFormat="true" ht="5.25" hidden="false" customHeight="true" outlineLevel="0" collapsed="false">
      <c r="B7" s="737"/>
      <c r="C7" s="754"/>
      <c r="D7" s="754"/>
      <c r="E7" s="754"/>
      <c r="F7" s="754"/>
      <c r="G7" s="754"/>
      <c r="H7" s="754"/>
      <c r="I7" s="754"/>
      <c r="J7" s="750"/>
      <c r="K7" s="750"/>
      <c r="L7" s="750"/>
      <c r="M7" s="751"/>
      <c r="N7" s="750"/>
      <c r="O7" s="750"/>
      <c r="P7" s="750"/>
      <c r="Q7" s="750"/>
      <c r="AJ7" s="736"/>
      <c r="AK7" s="736"/>
      <c r="AL7" s="736"/>
      <c r="AM7" s="736"/>
      <c r="AN7" s="736"/>
      <c r="AO7" s="736"/>
      <c r="AP7" s="736"/>
      <c r="AQ7" s="736"/>
      <c r="AR7" s="736"/>
      <c r="AS7" s="736"/>
      <c r="AT7" s="736"/>
      <c r="AU7" s="736"/>
      <c r="AV7" s="736"/>
      <c r="AW7" s="736"/>
      <c r="AX7" s="736"/>
      <c r="AY7" s="736"/>
      <c r="AZ7" s="736"/>
      <c r="BA7" s="736"/>
      <c r="BB7" s="736"/>
      <c r="BC7" s="736"/>
      <c r="BD7" s="736"/>
      <c r="BE7" s="736"/>
      <c r="BF7" s="736"/>
      <c r="BG7" s="736"/>
      <c r="BH7" s="749"/>
      <c r="BI7" s="749"/>
    </row>
    <row r="8" s="741" customFormat="true" ht="21" hidden="false" customHeight="true" outlineLevel="0" collapsed="false">
      <c r="B8" s="755"/>
      <c r="C8" s="751"/>
      <c r="D8" s="751"/>
      <c r="E8" s="751"/>
      <c r="F8" s="751"/>
      <c r="G8" s="751"/>
      <c r="H8" s="751"/>
      <c r="I8" s="751"/>
      <c r="J8" s="750"/>
      <c r="K8" s="750"/>
      <c r="L8" s="750"/>
      <c r="M8" s="751"/>
      <c r="N8" s="750"/>
      <c r="O8" s="750"/>
      <c r="P8" s="750"/>
      <c r="Q8" s="750"/>
      <c r="AJ8" s="756"/>
      <c r="AK8" s="756"/>
      <c r="AL8" s="756"/>
      <c r="AM8" s="736"/>
      <c r="AN8" s="749"/>
      <c r="AO8" s="757"/>
      <c r="AP8" s="757"/>
      <c r="AQ8" s="737"/>
      <c r="AR8" s="746"/>
      <c r="AS8" s="746"/>
      <c r="AT8" s="746"/>
      <c r="AU8" s="758"/>
      <c r="AV8" s="758"/>
      <c r="AW8" s="736"/>
      <c r="AX8" s="746"/>
      <c r="AY8" s="746"/>
      <c r="AZ8" s="751"/>
      <c r="BA8" s="736"/>
      <c r="BB8" s="736" t="s">
        <v>678</v>
      </c>
      <c r="BC8" s="736"/>
      <c r="BD8" s="736"/>
      <c r="BE8" s="759" t="n">
        <f aca="false">DAY(EOMONTH(DATE(AF2,AJ2,1),0))</f>
        <v>30</v>
      </c>
      <c r="BF8" s="759"/>
      <c r="BG8" s="736" t="s">
        <v>66</v>
      </c>
      <c r="BH8" s="736"/>
      <c r="BI8" s="736"/>
      <c r="BM8" s="739"/>
      <c r="BN8" s="739"/>
      <c r="BO8" s="739"/>
    </row>
    <row r="9" customFormat="false" ht="5.25" hidden="false" customHeight="true" outlineLevel="0" collapsed="false">
      <c r="C9" s="760"/>
      <c r="D9" s="760"/>
      <c r="E9" s="760"/>
      <c r="F9" s="760"/>
      <c r="G9" s="760"/>
      <c r="H9" s="760"/>
      <c r="I9" s="760"/>
      <c r="J9" s="760"/>
      <c r="AC9" s="760"/>
      <c r="AT9" s="760"/>
      <c r="BK9" s="761"/>
      <c r="BL9" s="761"/>
      <c r="BM9" s="761"/>
    </row>
    <row r="10" customFormat="false" ht="21" hidden="false" customHeight="true" outlineLevel="0" collapsed="false">
      <c r="B10" s="762" t="s">
        <v>679</v>
      </c>
      <c r="C10" s="763" t="s">
        <v>680</v>
      </c>
      <c r="D10" s="763"/>
      <c r="E10" s="764"/>
      <c r="F10" s="765"/>
      <c r="G10" s="764"/>
      <c r="H10" s="765"/>
      <c r="I10" s="766" t="s">
        <v>681</v>
      </c>
      <c r="J10" s="766"/>
      <c r="K10" s="767" t="s">
        <v>682</v>
      </c>
      <c r="L10" s="767"/>
      <c r="M10" s="767"/>
      <c r="N10" s="767"/>
      <c r="O10" s="767" t="s">
        <v>683</v>
      </c>
      <c r="P10" s="767"/>
      <c r="Q10" s="767"/>
      <c r="R10" s="767"/>
      <c r="S10" s="767"/>
      <c r="T10" s="768"/>
      <c r="U10" s="768"/>
      <c r="V10" s="769"/>
      <c r="W10" s="770" t="s">
        <v>684</v>
      </c>
      <c r="X10" s="770"/>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0"/>
      <c r="AY10" s="770"/>
      <c r="AZ10" s="770"/>
      <c r="BA10" s="770"/>
      <c r="BB10" s="771" t="str">
        <f aca="false">IF(BE3="４週","(9)1～4週目の勤務時間数合計","(9)1か月の勤務時間数　合計")</f>
        <v>(9)1～4週目の勤務時間数合計</v>
      </c>
      <c r="BC10" s="771"/>
      <c r="BD10" s="772" t="s">
        <v>685</v>
      </c>
      <c r="BE10" s="772"/>
      <c r="BF10" s="773" t="s">
        <v>686</v>
      </c>
      <c r="BG10" s="773"/>
      <c r="BH10" s="773"/>
      <c r="BI10" s="773"/>
      <c r="BJ10" s="773"/>
    </row>
    <row r="11" customFormat="false" ht="20.25" hidden="false" customHeight="true" outlineLevel="0" collapsed="false">
      <c r="B11" s="762"/>
      <c r="C11" s="763"/>
      <c r="D11" s="763"/>
      <c r="E11" s="774"/>
      <c r="F11" s="775"/>
      <c r="G11" s="774"/>
      <c r="H11" s="775"/>
      <c r="I11" s="766"/>
      <c r="J11" s="766"/>
      <c r="K11" s="767"/>
      <c r="L11" s="767"/>
      <c r="M11" s="767"/>
      <c r="N11" s="767"/>
      <c r="O11" s="767"/>
      <c r="P11" s="767"/>
      <c r="Q11" s="767"/>
      <c r="R11" s="767"/>
      <c r="S11" s="767"/>
      <c r="T11" s="776"/>
      <c r="U11" s="776"/>
      <c r="V11" s="777"/>
      <c r="W11" s="778" t="s">
        <v>687</v>
      </c>
      <c r="X11" s="778"/>
      <c r="Y11" s="778"/>
      <c r="Z11" s="778"/>
      <c r="AA11" s="778"/>
      <c r="AB11" s="778"/>
      <c r="AC11" s="778"/>
      <c r="AD11" s="779" t="s">
        <v>688</v>
      </c>
      <c r="AE11" s="779"/>
      <c r="AF11" s="779"/>
      <c r="AG11" s="779"/>
      <c r="AH11" s="779"/>
      <c r="AI11" s="779"/>
      <c r="AJ11" s="779"/>
      <c r="AK11" s="779" t="s">
        <v>689</v>
      </c>
      <c r="AL11" s="779"/>
      <c r="AM11" s="779"/>
      <c r="AN11" s="779"/>
      <c r="AO11" s="779"/>
      <c r="AP11" s="779"/>
      <c r="AQ11" s="779"/>
      <c r="AR11" s="779" t="s">
        <v>690</v>
      </c>
      <c r="AS11" s="779"/>
      <c r="AT11" s="779"/>
      <c r="AU11" s="779"/>
      <c r="AV11" s="779"/>
      <c r="AW11" s="779"/>
      <c r="AX11" s="779"/>
      <c r="AY11" s="780" t="s">
        <v>691</v>
      </c>
      <c r="AZ11" s="780"/>
      <c r="BA11" s="780"/>
      <c r="BB11" s="771"/>
      <c r="BC11" s="771"/>
      <c r="BD11" s="772"/>
      <c r="BE11" s="772"/>
      <c r="BF11" s="773"/>
      <c r="BG11" s="773"/>
      <c r="BH11" s="773"/>
      <c r="BI11" s="773"/>
      <c r="BJ11" s="773"/>
    </row>
    <row r="12" customFormat="false" ht="20.25" hidden="false" customHeight="true" outlineLevel="0" collapsed="false">
      <c r="B12" s="762"/>
      <c r="C12" s="763"/>
      <c r="D12" s="763"/>
      <c r="E12" s="774"/>
      <c r="F12" s="775"/>
      <c r="G12" s="774"/>
      <c r="H12" s="775"/>
      <c r="I12" s="766"/>
      <c r="J12" s="766"/>
      <c r="K12" s="767"/>
      <c r="L12" s="767"/>
      <c r="M12" s="767"/>
      <c r="N12" s="767"/>
      <c r="O12" s="767"/>
      <c r="P12" s="767"/>
      <c r="Q12" s="767"/>
      <c r="R12" s="767"/>
      <c r="S12" s="767"/>
      <c r="T12" s="776"/>
      <c r="U12" s="776"/>
      <c r="V12" s="777"/>
      <c r="W12" s="781" t="n">
        <v>1</v>
      </c>
      <c r="X12" s="782" t="n">
        <v>2</v>
      </c>
      <c r="Y12" s="782" t="n">
        <v>3</v>
      </c>
      <c r="Z12" s="782" t="n">
        <v>4</v>
      </c>
      <c r="AA12" s="782" t="n">
        <v>5</v>
      </c>
      <c r="AB12" s="782" t="n">
        <v>6</v>
      </c>
      <c r="AC12" s="783" t="n">
        <v>7</v>
      </c>
      <c r="AD12" s="784" t="n">
        <v>8</v>
      </c>
      <c r="AE12" s="782" t="n">
        <v>9</v>
      </c>
      <c r="AF12" s="782" t="n">
        <v>10</v>
      </c>
      <c r="AG12" s="782" t="n">
        <v>11</v>
      </c>
      <c r="AH12" s="782" t="n">
        <v>12</v>
      </c>
      <c r="AI12" s="782" t="n">
        <v>13</v>
      </c>
      <c r="AJ12" s="783" t="n">
        <v>14</v>
      </c>
      <c r="AK12" s="781" t="n">
        <v>15</v>
      </c>
      <c r="AL12" s="782" t="n">
        <v>16</v>
      </c>
      <c r="AM12" s="782" t="n">
        <v>17</v>
      </c>
      <c r="AN12" s="782" t="n">
        <v>18</v>
      </c>
      <c r="AO12" s="782" t="n">
        <v>19</v>
      </c>
      <c r="AP12" s="782" t="n">
        <v>20</v>
      </c>
      <c r="AQ12" s="783" t="n">
        <v>21</v>
      </c>
      <c r="AR12" s="784" t="n">
        <v>22</v>
      </c>
      <c r="AS12" s="782" t="n">
        <v>23</v>
      </c>
      <c r="AT12" s="782" t="n">
        <v>24</v>
      </c>
      <c r="AU12" s="782" t="n">
        <v>25</v>
      </c>
      <c r="AV12" s="782" t="n">
        <v>26</v>
      </c>
      <c r="AW12" s="782" t="n">
        <v>27</v>
      </c>
      <c r="AX12" s="783" t="n">
        <v>28</v>
      </c>
      <c r="AY12" s="784" t="str">
        <f aca="false">IF($BE$3="実績",IF(DAY(DATE($AF$2,$AJ$2,29))=29,29,""),"")</f>
        <v/>
      </c>
      <c r="AZ12" s="782" t="str">
        <f aca="false">IF($BE$3="実績",IF(DAY(DATE($AF$2,$AJ$2,30))=30,30,""),"")</f>
        <v/>
      </c>
      <c r="BA12" s="783" t="str">
        <f aca="false">IF($BE$3="実績",IF(DAY(DATE($AF$2,$AJ$2,31))=31,31,""),"")</f>
        <v/>
      </c>
      <c r="BB12" s="771"/>
      <c r="BC12" s="771"/>
      <c r="BD12" s="772"/>
      <c r="BE12" s="772"/>
      <c r="BF12" s="773"/>
      <c r="BG12" s="773"/>
      <c r="BH12" s="773"/>
      <c r="BI12" s="773"/>
      <c r="BJ12" s="773"/>
    </row>
    <row r="13" customFormat="false" ht="20.25" hidden="true" customHeight="true" outlineLevel="0" collapsed="false">
      <c r="B13" s="762"/>
      <c r="C13" s="763"/>
      <c r="D13" s="763"/>
      <c r="E13" s="774"/>
      <c r="F13" s="775"/>
      <c r="G13" s="774"/>
      <c r="H13" s="775"/>
      <c r="I13" s="766"/>
      <c r="J13" s="766"/>
      <c r="K13" s="767"/>
      <c r="L13" s="767"/>
      <c r="M13" s="767"/>
      <c r="N13" s="767"/>
      <c r="O13" s="767"/>
      <c r="P13" s="767"/>
      <c r="Q13" s="767"/>
      <c r="R13" s="767"/>
      <c r="S13" s="767"/>
      <c r="T13" s="776"/>
      <c r="U13" s="776"/>
      <c r="V13" s="777"/>
      <c r="W13" s="781" t="n">
        <f aca="false">WEEKDAY(DATE($AF$2,$AJ$2,1))</f>
        <v>2</v>
      </c>
      <c r="X13" s="782" t="n">
        <f aca="false">WEEKDAY(DATE($AF$2,$AJ$2,2))</f>
        <v>3</v>
      </c>
      <c r="Y13" s="782" t="n">
        <f aca="false">WEEKDAY(DATE($AF$2,$AJ$2,3))</f>
        <v>4</v>
      </c>
      <c r="Z13" s="782" t="n">
        <f aca="false">WEEKDAY(DATE($AF$2,$AJ$2,4))</f>
        <v>5</v>
      </c>
      <c r="AA13" s="782" t="n">
        <f aca="false">WEEKDAY(DATE($AF$2,$AJ$2,5))</f>
        <v>6</v>
      </c>
      <c r="AB13" s="782" t="n">
        <f aca="false">WEEKDAY(DATE($AF$2,$AJ$2,6))</f>
        <v>7</v>
      </c>
      <c r="AC13" s="783" t="n">
        <f aca="false">WEEKDAY(DATE($AF$2,$AJ$2,7))</f>
        <v>1</v>
      </c>
      <c r="AD13" s="784" t="n">
        <f aca="false">WEEKDAY(DATE($AF$2,$AJ$2,8))</f>
        <v>2</v>
      </c>
      <c r="AE13" s="782" t="n">
        <f aca="false">WEEKDAY(DATE($AF$2,$AJ$2,9))</f>
        <v>3</v>
      </c>
      <c r="AF13" s="782" t="n">
        <f aca="false">WEEKDAY(DATE($AF$2,$AJ$2,10))</f>
        <v>4</v>
      </c>
      <c r="AG13" s="782" t="n">
        <f aca="false">WEEKDAY(DATE($AF$2,$AJ$2,11))</f>
        <v>5</v>
      </c>
      <c r="AH13" s="782" t="n">
        <f aca="false">WEEKDAY(DATE($AF$2,$AJ$2,12))</f>
        <v>6</v>
      </c>
      <c r="AI13" s="782" t="n">
        <f aca="false">WEEKDAY(DATE($AF$2,$AJ$2,13))</f>
        <v>7</v>
      </c>
      <c r="AJ13" s="783" t="n">
        <f aca="false">WEEKDAY(DATE($AF$2,$AJ$2,14))</f>
        <v>1</v>
      </c>
      <c r="AK13" s="784" t="n">
        <f aca="false">WEEKDAY(DATE($AF$2,$AJ$2,15))</f>
        <v>2</v>
      </c>
      <c r="AL13" s="782" t="n">
        <f aca="false">WEEKDAY(DATE($AF$2,$AJ$2,16))</f>
        <v>3</v>
      </c>
      <c r="AM13" s="782" t="n">
        <f aca="false">WEEKDAY(DATE($AF$2,$AJ$2,17))</f>
        <v>4</v>
      </c>
      <c r="AN13" s="782" t="n">
        <f aca="false">WEEKDAY(DATE($AF$2,$AJ$2,18))</f>
        <v>5</v>
      </c>
      <c r="AO13" s="782" t="n">
        <f aca="false">WEEKDAY(DATE($AF$2,$AJ$2,19))</f>
        <v>6</v>
      </c>
      <c r="AP13" s="782" t="n">
        <f aca="false">WEEKDAY(DATE($AF$2,$AJ$2,20))</f>
        <v>7</v>
      </c>
      <c r="AQ13" s="783" t="n">
        <f aca="false">WEEKDAY(DATE($AF$2,$AJ$2,21))</f>
        <v>1</v>
      </c>
      <c r="AR13" s="784" t="n">
        <f aca="false">WEEKDAY(DATE($AF$2,$AJ$2,22))</f>
        <v>2</v>
      </c>
      <c r="AS13" s="782" t="n">
        <f aca="false">WEEKDAY(DATE($AF$2,$AJ$2,23))</f>
        <v>3</v>
      </c>
      <c r="AT13" s="782" t="n">
        <f aca="false">WEEKDAY(DATE($AF$2,$AJ$2,24))</f>
        <v>4</v>
      </c>
      <c r="AU13" s="782" t="n">
        <f aca="false">WEEKDAY(DATE($AF$2,$AJ$2,25))</f>
        <v>5</v>
      </c>
      <c r="AV13" s="782" t="n">
        <f aca="false">WEEKDAY(DATE($AF$2,$AJ$2,26))</f>
        <v>6</v>
      </c>
      <c r="AW13" s="782" t="n">
        <f aca="false">WEEKDAY(DATE($AF$2,$AJ$2,27))</f>
        <v>7</v>
      </c>
      <c r="AX13" s="783" t="n">
        <f aca="false">WEEKDAY(DATE($AF$2,$AJ$2,28))</f>
        <v>1</v>
      </c>
      <c r="AY13" s="784" t="n">
        <f aca="false">IF(AY12=29,WEEKDAY(DATE($AF$2,$AJ$2,29)),0)</f>
        <v>0</v>
      </c>
      <c r="AZ13" s="782" t="n">
        <f aca="false">IF(AZ12=30,WEEKDAY(DATE($AF$2,$AJ$2,30)),0)</f>
        <v>0</v>
      </c>
      <c r="BA13" s="783" t="n">
        <f aca="false">IF(BA12=31,WEEKDAY(DATE($AF$2,$AJ$2,31)),0)</f>
        <v>0</v>
      </c>
      <c r="BB13" s="771"/>
      <c r="BC13" s="771"/>
      <c r="BD13" s="772"/>
      <c r="BE13" s="772"/>
      <c r="BF13" s="773"/>
      <c r="BG13" s="773"/>
      <c r="BH13" s="773"/>
      <c r="BI13" s="773"/>
      <c r="BJ13" s="773"/>
    </row>
    <row r="14" customFormat="false" ht="20.25" hidden="false" customHeight="true" outlineLevel="0" collapsed="false">
      <c r="B14" s="762"/>
      <c r="C14" s="763"/>
      <c r="D14" s="763"/>
      <c r="E14" s="785"/>
      <c r="F14" s="786"/>
      <c r="G14" s="785"/>
      <c r="H14" s="786"/>
      <c r="I14" s="766"/>
      <c r="J14" s="766"/>
      <c r="K14" s="767"/>
      <c r="L14" s="767"/>
      <c r="M14" s="767"/>
      <c r="N14" s="767"/>
      <c r="O14" s="767"/>
      <c r="P14" s="767"/>
      <c r="Q14" s="767"/>
      <c r="R14" s="767"/>
      <c r="S14" s="767"/>
      <c r="T14" s="787"/>
      <c r="U14" s="787"/>
      <c r="V14" s="788"/>
      <c r="W14" s="789" t="str">
        <f aca="false">IF(W13=1,"日",IF(W13=2,"月",IF(W13=3,"火",IF(W13=4,"水",IF(W13=5,"木",IF(W13=6,"金","土"))))))</f>
        <v>月</v>
      </c>
      <c r="X14" s="790" t="str">
        <f aca="false">IF(X13=1,"日",IF(X13=2,"月",IF(X13=3,"火",IF(X13=4,"水",IF(X13=5,"木",IF(X13=6,"金","土"))))))</f>
        <v>火</v>
      </c>
      <c r="Y14" s="790" t="str">
        <f aca="false">IF(Y13=1,"日",IF(Y13=2,"月",IF(Y13=3,"火",IF(Y13=4,"水",IF(Y13=5,"木",IF(Y13=6,"金","土"))))))</f>
        <v>水</v>
      </c>
      <c r="Z14" s="790" t="str">
        <f aca="false">IF(Z13=1,"日",IF(Z13=2,"月",IF(Z13=3,"火",IF(Z13=4,"水",IF(Z13=5,"木",IF(Z13=6,"金","土"))))))</f>
        <v>木</v>
      </c>
      <c r="AA14" s="790" t="str">
        <f aca="false">IF(AA13=1,"日",IF(AA13=2,"月",IF(AA13=3,"火",IF(AA13=4,"水",IF(AA13=5,"木",IF(AA13=6,"金","土"))))))</f>
        <v>金</v>
      </c>
      <c r="AB14" s="790" t="str">
        <f aca="false">IF(AB13=1,"日",IF(AB13=2,"月",IF(AB13=3,"火",IF(AB13=4,"水",IF(AB13=5,"木",IF(AB13=6,"金","土"))))))</f>
        <v>土</v>
      </c>
      <c r="AC14" s="791" t="str">
        <f aca="false">IF(AC13=1,"日",IF(AC13=2,"月",IF(AC13=3,"火",IF(AC13=4,"水",IF(AC13=5,"木",IF(AC13=6,"金","土"))))))</f>
        <v>日</v>
      </c>
      <c r="AD14" s="792" t="str">
        <f aca="false">IF(AD13=1,"日",IF(AD13=2,"月",IF(AD13=3,"火",IF(AD13=4,"水",IF(AD13=5,"木",IF(AD13=6,"金","土"))))))</f>
        <v>月</v>
      </c>
      <c r="AE14" s="790" t="str">
        <f aca="false">IF(AE13=1,"日",IF(AE13=2,"月",IF(AE13=3,"火",IF(AE13=4,"水",IF(AE13=5,"木",IF(AE13=6,"金","土"))))))</f>
        <v>火</v>
      </c>
      <c r="AF14" s="790" t="str">
        <f aca="false">IF(AF13=1,"日",IF(AF13=2,"月",IF(AF13=3,"火",IF(AF13=4,"水",IF(AF13=5,"木",IF(AF13=6,"金","土"))))))</f>
        <v>水</v>
      </c>
      <c r="AG14" s="790" t="str">
        <f aca="false">IF(AG13=1,"日",IF(AG13=2,"月",IF(AG13=3,"火",IF(AG13=4,"水",IF(AG13=5,"木",IF(AG13=6,"金","土"))))))</f>
        <v>木</v>
      </c>
      <c r="AH14" s="790" t="str">
        <f aca="false">IF(AH13=1,"日",IF(AH13=2,"月",IF(AH13=3,"火",IF(AH13=4,"水",IF(AH13=5,"木",IF(AH13=6,"金","土"))))))</f>
        <v>金</v>
      </c>
      <c r="AI14" s="790" t="str">
        <f aca="false">IF(AI13=1,"日",IF(AI13=2,"月",IF(AI13=3,"火",IF(AI13=4,"水",IF(AI13=5,"木",IF(AI13=6,"金","土"))))))</f>
        <v>土</v>
      </c>
      <c r="AJ14" s="791" t="str">
        <f aca="false">IF(AJ13=1,"日",IF(AJ13=2,"月",IF(AJ13=3,"火",IF(AJ13=4,"水",IF(AJ13=5,"木",IF(AJ13=6,"金","土"))))))</f>
        <v>日</v>
      </c>
      <c r="AK14" s="792" t="str">
        <f aca="false">IF(AK13=1,"日",IF(AK13=2,"月",IF(AK13=3,"火",IF(AK13=4,"水",IF(AK13=5,"木",IF(AK13=6,"金","土"))))))</f>
        <v>月</v>
      </c>
      <c r="AL14" s="790" t="str">
        <f aca="false">IF(AL13=1,"日",IF(AL13=2,"月",IF(AL13=3,"火",IF(AL13=4,"水",IF(AL13=5,"木",IF(AL13=6,"金","土"))))))</f>
        <v>火</v>
      </c>
      <c r="AM14" s="790" t="str">
        <f aca="false">IF(AM13=1,"日",IF(AM13=2,"月",IF(AM13=3,"火",IF(AM13=4,"水",IF(AM13=5,"木",IF(AM13=6,"金","土"))))))</f>
        <v>水</v>
      </c>
      <c r="AN14" s="790" t="str">
        <f aca="false">IF(AN13=1,"日",IF(AN13=2,"月",IF(AN13=3,"火",IF(AN13=4,"水",IF(AN13=5,"木",IF(AN13=6,"金","土"))))))</f>
        <v>木</v>
      </c>
      <c r="AO14" s="790" t="str">
        <f aca="false">IF(AO13=1,"日",IF(AO13=2,"月",IF(AO13=3,"火",IF(AO13=4,"水",IF(AO13=5,"木",IF(AO13=6,"金","土"))))))</f>
        <v>金</v>
      </c>
      <c r="AP14" s="790" t="str">
        <f aca="false">IF(AP13=1,"日",IF(AP13=2,"月",IF(AP13=3,"火",IF(AP13=4,"水",IF(AP13=5,"木",IF(AP13=6,"金","土"))))))</f>
        <v>土</v>
      </c>
      <c r="AQ14" s="791" t="str">
        <f aca="false">IF(AQ13=1,"日",IF(AQ13=2,"月",IF(AQ13=3,"火",IF(AQ13=4,"水",IF(AQ13=5,"木",IF(AQ13=6,"金","土"))))))</f>
        <v>日</v>
      </c>
      <c r="AR14" s="792" t="str">
        <f aca="false">IF(AR13=1,"日",IF(AR13=2,"月",IF(AR13=3,"火",IF(AR13=4,"水",IF(AR13=5,"木",IF(AR13=6,"金","土"))))))</f>
        <v>月</v>
      </c>
      <c r="AS14" s="790" t="str">
        <f aca="false">IF(AS13=1,"日",IF(AS13=2,"月",IF(AS13=3,"火",IF(AS13=4,"水",IF(AS13=5,"木",IF(AS13=6,"金","土"))))))</f>
        <v>火</v>
      </c>
      <c r="AT14" s="790" t="str">
        <f aca="false">IF(AT13=1,"日",IF(AT13=2,"月",IF(AT13=3,"火",IF(AT13=4,"水",IF(AT13=5,"木",IF(AT13=6,"金","土"))))))</f>
        <v>水</v>
      </c>
      <c r="AU14" s="790" t="str">
        <f aca="false">IF(AU13=1,"日",IF(AU13=2,"月",IF(AU13=3,"火",IF(AU13=4,"水",IF(AU13=5,"木",IF(AU13=6,"金","土"))))))</f>
        <v>木</v>
      </c>
      <c r="AV14" s="790" t="str">
        <f aca="false">IF(AV13=1,"日",IF(AV13=2,"月",IF(AV13=3,"火",IF(AV13=4,"水",IF(AV13=5,"木",IF(AV13=6,"金","土"))))))</f>
        <v>金</v>
      </c>
      <c r="AW14" s="790" t="str">
        <f aca="false">IF(AW13=1,"日",IF(AW13=2,"月",IF(AW13=3,"火",IF(AW13=4,"水",IF(AW13=5,"木",IF(AW13=6,"金","土"))))))</f>
        <v>土</v>
      </c>
      <c r="AX14" s="791" t="str">
        <f aca="false">IF(AX13=1,"日",IF(AX13=2,"月",IF(AX13=3,"火",IF(AX13=4,"水",IF(AX13=5,"木",IF(AX13=6,"金","土"))))))</f>
        <v>日</v>
      </c>
      <c r="AY14" s="790" t="str">
        <f aca="false">IF(AY13=1,"日",IF(AY13=2,"月",IF(AY13=3,"火",IF(AY13=4,"水",IF(AY13=5,"木",IF(AY13=6,"金",IF(AY13=0,"","土")))))))</f>
        <v/>
      </c>
      <c r="AZ14" s="790" t="str">
        <f aca="false">IF(AZ13=1,"日",IF(AZ13=2,"月",IF(AZ13=3,"火",IF(AZ13=4,"水",IF(AZ13=5,"木",IF(AZ13=6,"金",IF(AZ13=0,"","土")))))))</f>
        <v/>
      </c>
      <c r="BA14" s="790" t="str">
        <f aca="false">IF(BA13=1,"日",IF(BA13=2,"月",IF(BA13=3,"火",IF(BA13=4,"水",IF(BA13=5,"木",IF(BA13=6,"金",IF(BA13=0,"","土")))))))</f>
        <v/>
      </c>
      <c r="BB14" s="771"/>
      <c r="BC14" s="771"/>
      <c r="BD14" s="772"/>
      <c r="BE14" s="772"/>
      <c r="BF14" s="773"/>
      <c r="BG14" s="773"/>
      <c r="BH14" s="773"/>
      <c r="BI14" s="773"/>
      <c r="BJ14" s="773"/>
    </row>
    <row r="15" customFormat="false" ht="20.25" hidden="false" customHeight="true" outlineLevel="0" collapsed="false">
      <c r="B15" s="779" t="n">
        <f aca="false">B13+1</f>
        <v>1</v>
      </c>
      <c r="C15" s="793" t="s">
        <v>779</v>
      </c>
      <c r="D15" s="793"/>
      <c r="E15" s="794"/>
      <c r="F15" s="795"/>
      <c r="G15" s="794"/>
      <c r="H15" s="795"/>
      <c r="I15" s="796" t="s">
        <v>692</v>
      </c>
      <c r="J15" s="796"/>
      <c r="K15" s="797" t="s">
        <v>78</v>
      </c>
      <c r="L15" s="797"/>
      <c r="M15" s="797"/>
      <c r="N15" s="797"/>
      <c r="O15" s="798" t="s">
        <v>780</v>
      </c>
      <c r="P15" s="798"/>
      <c r="Q15" s="798"/>
      <c r="R15" s="798"/>
      <c r="S15" s="798"/>
      <c r="T15" s="799" t="s">
        <v>693</v>
      </c>
      <c r="U15" s="800"/>
      <c r="V15" s="801"/>
      <c r="W15" s="802" t="s">
        <v>736</v>
      </c>
      <c r="X15" s="803" t="s">
        <v>736</v>
      </c>
      <c r="Y15" s="803" t="s">
        <v>736</v>
      </c>
      <c r="Z15" s="803"/>
      <c r="AA15" s="803"/>
      <c r="AB15" s="803" t="s">
        <v>736</v>
      </c>
      <c r="AC15" s="804" t="s">
        <v>736</v>
      </c>
      <c r="AD15" s="802" t="s">
        <v>736</v>
      </c>
      <c r="AE15" s="803" t="s">
        <v>736</v>
      </c>
      <c r="AF15" s="803" t="s">
        <v>736</v>
      </c>
      <c r="AG15" s="803"/>
      <c r="AH15" s="803"/>
      <c r="AI15" s="803" t="s">
        <v>736</v>
      </c>
      <c r="AJ15" s="804" t="s">
        <v>736</v>
      </c>
      <c r="AK15" s="802" t="s">
        <v>736</v>
      </c>
      <c r="AL15" s="803" t="s">
        <v>736</v>
      </c>
      <c r="AM15" s="803" t="s">
        <v>736</v>
      </c>
      <c r="AN15" s="803"/>
      <c r="AO15" s="803"/>
      <c r="AP15" s="803" t="s">
        <v>736</v>
      </c>
      <c r="AQ15" s="804" t="s">
        <v>736</v>
      </c>
      <c r="AR15" s="802" t="s">
        <v>736</v>
      </c>
      <c r="AS15" s="803" t="s">
        <v>736</v>
      </c>
      <c r="AT15" s="803" t="s">
        <v>736</v>
      </c>
      <c r="AU15" s="803"/>
      <c r="AV15" s="803"/>
      <c r="AW15" s="803" t="s">
        <v>736</v>
      </c>
      <c r="AX15" s="804" t="s">
        <v>736</v>
      </c>
      <c r="AY15" s="802"/>
      <c r="AZ15" s="803"/>
      <c r="BA15" s="803"/>
      <c r="BB15" s="805"/>
      <c r="BC15" s="805"/>
      <c r="BD15" s="806"/>
      <c r="BE15" s="806"/>
      <c r="BF15" s="807"/>
      <c r="BG15" s="807"/>
      <c r="BH15" s="807"/>
      <c r="BI15" s="807"/>
      <c r="BJ15" s="807"/>
    </row>
    <row r="16" customFormat="false" ht="20.25" hidden="false" customHeight="true" outlineLevel="0" collapsed="false">
      <c r="B16" s="779"/>
      <c r="C16" s="793"/>
      <c r="D16" s="793"/>
      <c r="E16" s="808"/>
      <c r="F16" s="809" t="str">
        <f aca="false">C15</f>
        <v>管理者</v>
      </c>
      <c r="G16" s="808"/>
      <c r="H16" s="809" t="str">
        <f aca="false">I15</f>
        <v>A</v>
      </c>
      <c r="I16" s="796"/>
      <c r="J16" s="796"/>
      <c r="K16" s="797"/>
      <c r="L16" s="797"/>
      <c r="M16" s="797"/>
      <c r="N16" s="797"/>
      <c r="O16" s="798"/>
      <c r="P16" s="798"/>
      <c r="Q16" s="798"/>
      <c r="R16" s="798"/>
      <c r="S16" s="798"/>
      <c r="T16" s="810" t="s">
        <v>694</v>
      </c>
      <c r="U16" s="811"/>
      <c r="V16" s="812"/>
      <c r="W16" s="813" t="n">
        <f aca="false">IF(W15="","",VLOOKUP(W15,'標準様式１【記載例】シフト記号表（勤務時間帯）'!$C$6:$L$47,10,FALSE()))</f>
        <v>8</v>
      </c>
      <c r="X16" s="814" t="n">
        <f aca="false">IF(X15="","",VLOOKUP(X15,'標準様式１【記載例】シフト記号表（勤務時間帯）'!$C$6:$L$47,10,FALSE()))</f>
        <v>8</v>
      </c>
      <c r="Y16" s="814" t="n">
        <f aca="false">IF(Y15="","",VLOOKUP(Y15,'標準様式１【記載例】シフト記号表（勤務時間帯）'!$C$6:$L$47,10,FALSE()))</f>
        <v>8</v>
      </c>
      <c r="Z16" s="814" t="str">
        <f aca="false">IF(Z15="","",VLOOKUP(Z15,'標準様式１【記載例】シフト記号表（勤務時間帯）'!$C$6:$L$47,10,FALSE()))</f>
        <v/>
      </c>
      <c r="AA16" s="814" t="str">
        <f aca="false">IF(AA15="","",VLOOKUP(AA15,'標準様式１【記載例】シフト記号表（勤務時間帯）'!$C$6:$L$47,10,FALSE()))</f>
        <v/>
      </c>
      <c r="AB16" s="814" t="n">
        <f aca="false">IF(AB15="","",VLOOKUP(AB15,'標準様式１【記載例】シフト記号表（勤務時間帯）'!$C$6:$L$47,10,FALSE()))</f>
        <v>8</v>
      </c>
      <c r="AC16" s="815" t="n">
        <f aca="false">IF(AC15="","",VLOOKUP(AC15,'標準様式１【記載例】シフト記号表（勤務時間帯）'!$C$6:$L$47,10,FALSE()))</f>
        <v>8</v>
      </c>
      <c r="AD16" s="813" t="n">
        <f aca="false">IF(AD15="","",VLOOKUP(AD15,'標準様式１【記載例】シフト記号表（勤務時間帯）'!$C$6:$L$47,10,FALSE()))</f>
        <v>8</v>
      </c>
      <c r="AE16" s="814" t="n">
        <f aca="false">IF(AE15="","",VLOOKUP(AE15,'標準様式１【記載例】シフト記号表（勤務時間帯）'!$C$6:$L$47,10,FALSE()))</f>
        <v>8</v>
      </c>
      <c r="AF16" s="814" t="n">
        <f aca="false">IF(AF15="","",VLOOKUP(AF15,'標準様式１【記載例】シフト記号表（勤務時間帯）'!$C$6:$L$47,10,FALSE()))</f>
        <v>8</v>
      </c>
      <c r="AG16" s="814" t="str">
        <f aca="false">IF(AG15="","",VLOOKUP(AG15,'標準様式１【記載例】シフト記号表（勤務時間帯）'!$C$6:$L$47,10,FALSE()))</f>
        <v/>
      </c>
      <c r="AH16" s="814" t="str">
        <f aca="false">IF(AH15="","",VLOOKUP(AH15,'標準様式１【記載例】シフト記号表（勤務時間帯）'!$C$6:$L$47,10,FALSE()))</f>
        <v/>
      </c>
      <c r="AI16" s="814" t="n">
        <f aca="false">IF(AI15="","",VLOOKUP(AI15,'標準様式１【記載例】シフト記号表（勤務時間帯）'!$C$6:$L$47,10,FALSE()))</f>
        <v>8</v>
      </c>
      <c r="AJ16" s="815" t="n">
        <f aca="false">IF(AJ15="","",VLOOKUP(AJ15,'標準様式１【記載例】シフト記号表（勤務時間帯）'!$C$6:$L$47,10,FALSE()))</f>
        <v>8</v>
      </c>
      <c r="AK16" s="813" t="n">
        <f aca="false">IF(AK15="","",VLOOKUP(AK15,'標準様式１【記載例】シフト記号表（勤務時間帯）'!$C$6:$L$47,10,FALSE()))</f>
        <v>8</v>
      </c>
      <c r="AL16" s="814" t="n">
        <f aca="false">IF(AL15="","",VLOOKUP(AL15,'標準様式１【記載例】シフト記号表（勤務時間帯）'!$C$6:$L$47,10,FALSE()))</f>
        <v>8</v>
      </c>
      <c r="AM16" s="814" t="n">
        <f aca="false">IF(AM15="","",VLOOKUP(AM15,'標準様式１【記載例】シフト記号表（勤務時間帯）'!$C$6:$L$47,10,FALSE()))</f>
        <v>8</v>
      </c>
      <c r="AN16" s="814" t="str">
        <f aca="false">IF(AN15="","",VLOOKUP(AN15,'標準様式１【記載例】シフト記号表（勤務時間帯）'!$C$6:$L$47,10,FALSE()))</f>
        <v/>
      </c>
      <c r="AO16" s="814" t="str">
        <f aca="false">IF(AO15="","",VLOOKUP(AO15,'標準様式１【記載例】シフト記号表（勤務時間帯）'!$C$6:$L$47,10,FALSE()))</f>
        <v/>
      </c>
      <c r="AP16" s="814" t="n">
        <f aca="false">IF(AP15="","",VLOOKUP(AP15,'標準様式１【記載例】シフト記号表（勤務時間帯）'!$C$6:$L$47,10,FALSE()))</f>
        <v>8</v>
      </c>
      <c r="AQ16" s="815" t="n">
        <f aca="false">IF(AQ15="","",VLOOKUP(AQ15,'標準様式１【記載例】シフト記号表（勤務時間帯）'!$C$6:$L$47,10,FALSE()))</f>
        <v>8</v>
      </c>
      <c r="AR16" s="813" t="n">
        <f aca="false">IF(AR15="","",VLOOKUP(AR15,'標準様式１【記載例】シフト記号表（勤務時間帯）'!$C$6:$L$47,10,FALSE()))</f>
        <v>8</v>
      </c>
      <c r="AS16" s="814" t="n">
        <f aca="false">IF(AS15="","",VLOOKUP(AS15,'標準様式１【記載例】シフト記号表（勤務時間帯）'!$C$6:$L$47,10,FALSE()))</f>
        <v>8</v>
      </c>
      <c r="AT16" s="814" t="n">
        <f aca="false">IF(AT15="","",VLOOKUP(AT15,'標準様式１【記載例】シフト記号表（勤務時間帯）'!$C$6:$L$47,10,FALSE()))</f>
        <v>8</v>
      </c>
      <c r="AU16" s="814" t="str">
        <f aca="false">IF(AU15="","",VLOOKUP(AU15,'標準様式１【記載例】シフト記号表（勤務時間帯）'!$C$6:$L$47,10,FALSE()))</f>
        <v/>
      </c>
      <c r="AV16" s="814" t="str">
        <f aca="false">IF(AV15="","",VLOOKUP(AV15,'標準様式１【記載例】シフト記号表（勤務時間帯）'!$C$6:$L$47,10,FALSE()))</f>
        <v/>
      </c>
      <c r="AW16" s="814" t="n">
        <f aca="false">IF(AW15="","",VLOOKUP(AW15,'標準様式１【記載例】シフト記号表（勤務時間帯）'!$C$6:$L$47,10,FALSE()))</f>
        <v>8</v>
      </c>
      <c r="AX16" s="815" t="n">
        <f aca="false">IF(AX15="","",VLOOKUP(AX15,'標準様式１【記載例】シフト記号表（勤務時間帯）'!$C$6:$L$47,10,FALSE()))</f>
        <v>8</v>
      </c>
      <c r="AY16" s="813" t="str">
        <f aca="false">IF(AY15="","",VLOOKUP(AY15,'標準様式１【記載例】シフト記号表（勤務時間帯）'!$C$6:$L$47,10,FALSE()))</f>
        <v/>
      </c>
      <c r="AZ16" s="814" t="str">
        <f aca="false">IF(AZ15="","",VLOOKUP(AZ15,'標準様式１【記載例】シフト記号表（勤務時間帯）'!$C$6:$L$47,10,FALSE()))</f>
        <v/>
      </c>
      <c r="BA16" s="814" t="str">
        <f aca="false">IF(BA15="","",VLOOKUP(BA15,'標準様式１【記載例】シフト記号表（勤務時間帯）'!$C$6:$L$47,10,FALSE()))</f>
        <v/>
      </c>
      <c r="BB16" s="816" t="n">
        <f aca="false">IF($BE$3="４週",SUM(W16:AX16),IF($BE$3="暦月",SUM(W16:BA16),""))</f>
        <v>160</v>
      </c>
      <c r="BC16" s="816"/>
      <c r="BD16" s="817" t="n">
        <f aca="false">IF($BE$3="４週",BB16/4,IF($BE$3="暦月",(BB16/($BE$8/7)),""))</f>
        <v>40</v>
      </c>
      <c r="BE16" s="817"/>
      <c r="BF16" s="807"/>
      <c r="BG16" s="807"/>
      <c r="BH16" s="807"/>
      <c r="BI16" s="807"/>
      <c r="BJ16" s="807"/>
    </row>
    <row r="17" customFormat="false" ht="20.25" hidden="false" customHeight="true" outlineLevel="0" collapsed="false">
      <c r="B17" s="779" t="n">
        <f aca="false">B15+1</f>
        <v>2</v>
      </c>
      <c r="C17" s="818" t="s">
        <v>781</v>
      </c>
      <c r="D17" s="818"/>
      <c r="E17" s="819"/>
      <c r="F17" s="820"/>
      <c r="G17" s="819"/>
      <c r="H17" s="820"/>
      <c r="I17" s="821" t="s">
        <v>692</v>
      </c>
      <c r="J17" s="821"/>
      <c r="K17" s="822" t="s">
        <v>782</v>
      </c>
      <c r="L17" s="822"/>
      <c r="M17" s="822"/>
      <c r="N17" s="822"/>
      <c r="O17" s="823" t="s">
        <v>783</v>
      </c>
      <c r="P17" s="823"/>
      <c r="Q17" s="823"/>
      <c r="R17" s="823"/>
      <c r="S17" s="823"/>
      <c r="T17" s="824" t="s">
        <v>693</v>
      </c>
      <c r="U17" s="825"/>
      <c r="V17" s="826"/>
      <c r="W17" s="827" t="s">
        <v>738</v>
      </c>
      <c r="X17" s="828" t="s">
        <v>738</v>
      </c>
      <c r="Y17" s="828"/>
      <c r="Z17" s="828"/>
      <c r="AA17" s="828" t="s">
        <v>738</v>
      </c>
      <c r="AB17" s="828" t="s">
        <v>738</v>
      </c>
      <c r="AC17" s="829" t="s">
        <v>738</v>
      </c>
      <c r="AD17" s="827" t="s">
        <v>738</v>
      </c>
      <c r="AE17" s="828" t="s">
        <v>738</v>
      </c>
      <c r="AF17" s="828"/>
      <c r="AG17" s="828"/>
      <c r="AH17" s="828" t="s">
        <v>738</v>
      </c>
      <c r="AI17" s="828" t="s">
        <v>738</v>
      </c>
      <c r="AJ17" s="829" t="s">
        <v>738</v>
      </c>
      <c r="AK17" s="827" t="s">
        <v>738</v>
      </c>
      <c r="AL17" s="828" t="s">
        <v>738</v>
      </c>
      <c r="AM17" s="828"/>
      <c r="AN17" s="828"/>
      <c r="AO17" s="828" t="s">
        <v>738</v>
      </c>
      <c r="AP17" s="828" t="s">
        <v>738</v>
      </c>
      <c r="AQ17" s="829" t="s">
        <v>738</v>
      </c>
      <c r="AR17" s="827" t="s">
        <v>738</v>
      </c>
      <c r="AS17" s="828" t="s">
        <v>738</v>
      </c>
      <c r="AT17" s="828"/>
      <c r="AU17" s="828"/>
      <c r="AV17" s="828" t="s">
        <v>738</v>
      </c>
      <c r="AW17" s="828" t="s">
        <v>738</v>
      </c>
      <c r="AX17" s="829" t="s">
        <v>738</v>
      </c>
      <c r="AY17" s="827"/>
      <c r="AZ17" s="828"/>
      <c r="BA17" s="830"/>
      <c r="BB17" s="831"/>
      <c r="BC17" s="831"/>
      <c r="BD17" s="832"/>
      <c r="BE17" s="832"/>
      <c r="BF17" s="833" t="s">
        <v>784</v>
      </c>
      <c r="BG17" s="833"/>
      <c r="BH17" s="833"/>
      <c r="BI17" s="833"/>
      <c r="BJ17" s="833"/>
    </row>
    <row r="18" customFormat="false" ht="20.25" hidden="false" customHeight="true" outlineLevel="0" collapsed="false">
      <c r="B18" s="779"/>
      <c r="C18" s="818"/>
      <c r="D18" s="818"/>
      <c r="E18" s="808"/>
      <c r="F18" s="809" t="str">
        <f aca="false">C17</f>
        <v>計画作成責任者</v>
      </c>
      <c r="G18" s="808"/>
      <c r="H18" s="809" t="str">
        <f aca="false">I17</f>
        <v>A</v>
      </c>
      <c r="I18" s="821"/>
      <c r="J18" s="821"/>
      <c r="K18" s="822"/>
      <c r="L18" s="822"/>
      <c r="M18" s="822"/>
      <c r="N18" s="822"/>
      <c r="O18" s="823"/>
      <c r="P18" s="823"/>
      <c r="Q18" s="823"/>
      <c r="R18" s="823"/>
      <c r="S18" s="823"/>
      <c r="T18" s="810" t="s">
        <v>694</v>
      </c>
      <c r="U18" s="811"/>
      <c r="V18" s="812"/>
      <c r="W18" s="813" t="n">
        <f aca="false">IF(W17="","",VLOOKUP(W17,'標準様式１【記載例】シフト記号表（勤務時間帯）'!$C$6:$L$47,10,FALSE()))</f>
        <v>8</v>
      </c>
      <c r="X18" s="814" t="n">
        <f aca="false">IF(X17="","",VLOOKUP(X17,'標準様式１【記載例】シフト記号表（勤務時間帯）'!$C$6:$L$47,10,FALSE()))</f>
        <v>8</v>
      </c>
      <c r="Y18" s="814" t="str">
        <f aca="false">IF(Y17="","",VLOOKUP(Y17,'標準様式１【記載例】シフト記号表（勤務時間帯）'!$C$6:$L$47,10,FALSE()))</f>
        <v/>
      </c>
      <c r="Z18" s="814" t="str">
        <f aca="false">IF(Z17="","",VLOOKUP(Z17,'標準様式１【記載例】シフト記号表（勤務時間帯）'!$C$6:$L$47,10,FALSE()))</f>
        <v/>
      </c>
      <c r="AA18" s="814" t="n">
        <f aca="false">IF(AA17="","",VLOOKUP(AA17,'標準様式１【記載例】シフト記号表（勤務時間帯）'!$C$6:$L$47,10,FALSE()))</f>
        <v>8</v>
      </c>
      <c r="AB18" s="814" t="n">
        <f aca="false">IF(AB17="","",VLOOKUP(AB17,'標準様式１【記載例】シフト記号表（勤務時間帯）'!$C$6:$L$47,10,FALSE()))</f>
        <v>8</v>
      </c>
      <c r="AC18" s="815" t="n">
        <f aca="false">IF(AC17="","",VLOOKUP(AC17,'標準様式１【記載例】シフト記号表（勤務時間帯）'!$C$6:$L$47,10,FALSE()))</f>
        <v>8</v>
      </c>
      <c r="AD18" s="813" t="n">
        <f aca="false">IF(AD17="","",VLOOKUP(AD17,'標準様式１【記載例】シフト記号表（勤務時間帯）'!$C$6:$L$47,10,FALSE()))</f>
        <v>8</v>
      </c>
      <c r="AE18" s="814" t="n">
        <f aca="false">IF(AE17="","",VLOOKUP(AE17,'標準様式１【記載例】シフト記号表（勤務時間帯）'!$C$6:$L$47,10,FALSE()))</f>
        <v>8</v>
      </c>
      <c r="AF18" s="814" t="str">
        <f aca="false">IF(AF17="","",VLOOKUP(AF17,'標準様式１【記載例】シフト記号表（勤務時間帯）'!$C$6:$L$47,10,FALSE()))</f>
        <v/>
      </c>
      <c r="AG18" s="814" t="str">
        <f aca="false">IF(AG17="","",VLOOKUP(AG17,'標準様式１【記載例】シフト記号表（勤務時間帯）'!$C$6:$L$47,10,FALSE()))</f>
        <v/>
      </c>
      <c r="AH18" s="814" t="n">
        <f aca="false">IF(AH17="","",VLOOKUP(AH17,'標準様式１【記載例】シフト記号表（勤務時間帯）'!$C$6:$L$47,10,FALSE()))</f>
        <v>8</v>
      </c>
      <c r="AI18" s="814" t="n">
        <f aca="false">IF(AI17="","",VLOOKUP(AI17,'標準様式１【記載例】シフト記号表（勤務時間帯）'!$C$6:$L$47,10,FALSE()))</f>
        <v>8</v>
      </c>
      <c r="AJ18" s="815" t="n">
        <f aca="false">IF(AJ17="","",VLOOKUP(AJ17,'標準様式１【記載例】シフト記号表（勤務時間帯）'!$C$6:$L$47,10,FALSE()))</f>
        <v>8</v>
      </c>
      <c r="AK18" s="813" t="n">
        <f aca="false">IF(AK17="","",VLOOKUP(AK17,'標準様式１【記載例】シフト記号表（勤務時間帯）'!$C$6:$L$47,10,FALSE()))</f>
        <v>8</v>
      </c>
      <c r="AL18" s="814" t="n">
        <f aca="false">IF(AL17="","",VLOOKUP(AL17,'標準様式１【記載例】シフト記号表（勤務時間帯）'!$C$6:$L$47,10,FALSE()))</f>
        <v>8</v>
      </c>
      <c r="AM18" s="814" t="str">
        <f aca="false">IF(AM17="","",VLOOKUP(AM17,'標準様式１【記載例】シフト記号表（勤務時間帯）'!$C$6:$L$47,10,FALSE()))</f>
        <v/>
      </c>
      <c r="AN18" s="814" t="str">
        <f aca="false">IF(AN17="","",VLOOKUP(AN17,'標準様式１【記載例】シフト記号表（勤務時間帯）'!$C$6:$L$47,10,FALSE()))</f>
        <v/>
      </c>
      <c r="AO18" s="814" t="n">
        <f aca="false">IF(AO17="","",VLOOKUP(AO17,'標準様式１【記載例】シフト記号表（勤務時間帯）'!$C$6:$L$47,10,FALSE()))</f>
        <v>8</v>
      </c>
      <c r="AP18" s="814" t="n">
        <f aca="false">IF(AP17="","",VLOOKUP(AP17,'標準様式１【記載例】シフト記号表（勤務時間帯）'!$C$6:$L$47,10,FALSE()))</f>
        <v>8</v>
      </c>
      <c r="AQ18" s="815" t="n">
        <f aca="false">IF(AQ17="","",VLOOKUP(AQ17,'標準様式１【記載例】シフト記号表（勤務時間帯）'!$C$6:$L$47,10,FALSE()))</f>
        <v>8</v>
      </c>
      <c r="AR18" s="813" t="n">
        <f aca="false">IF(AR17="","",VLOOKUP(AR17,'標準様式１【記載例】シフト記号表（勤務時間帯）'!$C$6:$L$47,10,FALSE()))</f>
        <v>8</v>
      </c>
      <c r="AS18" s="814" t="n">
        <f aca="false">IF(AS17="","",VLOOKUP(AS17,'標準様式１【記載例】シフト記号表（勤務時間帯）'!$C$6:$L$47,10,FALSE()))</f>
        <v>8</v>
      </c>
      <c r="AT18" s="814" t="str">
        <f aca="false">IF(AT17="","",VLOOKUP(AT17,'標準様式１【記載例】シフト記号表（勤務時間帯）'!$C$6:$L$47,10,FALSE()))</f>
        <v/>
      </c>
      <c r="AU18" s="814" t="str">
        <f aca="false">IF(AU17="","",VLOOKUP(AU17,'標準様式１【記載例】シフト記号表（勤務時間帯）'!$C$6:$L$47,10,FALSE()))</f>
        <v/>
      </c>
      <c r="AV18" s="814" t="n">
        <f aca="false">IF(AV17="","",VLOOKUP(AV17,'標準様式１【記載例】シフト記号表（勤務時間帯）'!$C$6:$L$47,10,FALSE()))</f>
        <v>8</v>
      </c>
      <c r="AW18" s="814" t="n">
        <f aca="false">IF(AW17="","",VLOOKUP(AW17,'標準様式１【記載例】シフト記号表（勤務時間帯）'!$C$6:$L$47,10,FALSE()))</f>
        <v>8</v>
      </c>
      <c r="AX18" s="815" t="n">
        <f aca="false">IF(AX17="","",VLOOKUP(AX17,'標準様式１【記載例】シフト記号表（勤務時間帯）'!$C$6:$L$47,10,FALSE()))</f>
        <v>8</v>
      </c>
      <c r="AY18" s="813" t="str">
        <f aca="false">IF(AY17="","",VLOOKUP(AY17,'標準様式１【記載例】シフト記号表（勤務時間帯）'!$C$6:$L$47,10,FALSE()))</f>
        <v/>
      </c>
      <c r="AZ18" s="814" t="str">
        <f aca="false">IF(AZ17="","",VLOOKUP(AZ17,'標準様式１【記載例】シフト記号表（勤務時間帯）'!$C$6:$L$47,10,FALSE()))</f>
        <v/>
      </c>
      <c r="BA18" s="814" t="str">
        <f aca="false">IF(BA17="","",VLOOKUP(BA17,'標準様式１【記載例】シフト記号表（勤務時間帯）'!$C$6:$L$47,10,FALSE()))</f>
        <v/>
      </c>
      <c r="BB18" s="816" t="n">
        <f aca="false">IF($BE$3="４週",SUM(W18:AX18),IF($BE$3="暦月",SUM(W18:BA18),""))</f>
        <v>160</v>
      </c>
      <c r="BC18" s="816"/>
      <c r="BD18" s="817" t="n">
        <f aca="false">IF($BE$3="４週",BB18/4,IF($BE$3="暦月",(BB18/($BE$8/7)),""))</f>
        <v>40</v>
      </c>
      <c r="BE18" s="817"/>
      <c r="BF18" s="833"/>
      <c r="BG18" s="833"/>
      <c r="BH18" s="833"/>
      <c r="BI18" s="833"/>
      <c r="BJ18" s="833"/>
    </row>
    <row r="19" customFormat="false" ht="20.25" hidden="false" customHeight="true" outlineLevel="0" collapsed="false">
      <c r="B19" s="779" t="n">
        <f aca="false">B17+1</f>
        <v>3</v>
      </c>
      <c r="C19" s="818" t="s">
        <v>781</v>
      </c>
      <c r="D19" s="818"/>
      <c r="E19" s="808"/>
      <c r="F19" s="809"/>
      <c r="G19" s="808"/>
      <c r="H19" s="809"/>
      <c r="I19" s="821" t="s">
        <v>692</v>
      </c>
      <c r="J19" s="821"/>
      <c r="K19" s="822" t="s">
        <v>785</v>
      </c>
      <c r="L19" s="822"/>
      <c r="M19" s="822"/>
      <c r="N19" s="822"/>
      <c r="O19" s="823" t="s">
        <v>786</v>
      </c>
      <c r="P19" s="823"/>
      <c r="Q19" s="823"/>
      <c r="R19" s="823"/>
      <c r="S19" s="823"/>
      <c r="T19" s="824" t="s">
        <v>693</v>
      </c>
      <c r="U19" s="825"/>
      <c r="V19" s="826"/>
      <c r="W19" s="827" t="s">
        <v>738</v>
      </c>
      <c r="X19" s="828" t="s">
        <v>738</v>
      </c>
      <c r="Y19" s="828" t="s">
        <v>738</v>
      </c>
      <c r="Z19" s="828" t="s">
        <v>738</v>
      </c>
      <c r="AA19" s="828"/>
      <c r="AB19" s="828"/>
      <c r="AC19" s="829" t="s">
        <v>738</v>
      </c>
      <c r="AD19" s="827" t="s">
        <v>738</v>
      </c>
      <c r="AE19" s="828" t="s">
        <v>738</v>
      </c>
      <c r="AF19" s="828" t="s">
        <v>738</v>
      </c>
      <c r="AG19" s="828" t="s">
        <v>738</v>
      </c>
      <c r="AH19" s="828"/>
      <c r="AI19" s="828"/>
      <c r="AJ19" s="829" t="s">
        <v>738</v>
      </c>
      <c r="AK19" s="827" t="s">
        <v>738</v>
      </c>
      <c r="AL19" s="828" t="s">
        <v>738</v>
      </c>
      <c r="AM19" s="828" t="s">
        <v>738</v>
      </c>
      <c r="AN19" s="828" t="s">
        <v>738</v>
      </c>
      <c r="AO19" s="828"/>
      <c r="AP19" s="828"/>
      <c r="AQ19" s="829" t="s">
        <v>738</v>
      </c>
      <c r="AR19" s="827" t="s">
        <v>738</v>
      </c>
      <c r="AS19" s="828" t="s">
        <v>738</v>
      </c>
      <c r="AT19" s="828" t="s">
        <v>738</v>
      </c>
      <c r="AU19" s="828" t="s">
        <v>738</v>
      </c>
      <c r="AV19" s="828"/>
      <c r="AW19" s="828"/>
      <c r="AX19" s="829" t="s">
        <v>738</v>
      </c>
      <c r="AY19" s="827"/>
      <c r="AZ19" s="828"/>
      <c r="BA19" s="830"/>
      <c r="BB19" s="831"/>
      <c r="BC19" s="831"/>
      <c r="BD19" s="832"/>
      <c r="BE19" s="832"/>
      <c r="BF19" s="833" t="s">
        <v>784</v>
      </c>
      <c r="BG19" s="833"/>
      <c r="BH19" s="833"/>
      <c r="BI19" s="833"/>
      <c r="BJ19" s="833"/>
    </row>
    <row r="20" customFormat="false" ht="20.25" hidden="false" customHeight="true" outlineLevel="0" collapsed="false">
      <c r="B20" s="779"/>
      <c r="C20" s="818"/>
      <c r="D20" s="818"/>
      <c r="E20" s="808"/>
      <c r="F20" s="809" t="str">
        <f aca="false">C19</f>
        <v>計画作成責任者</v>
      </c>
      <c r="G20" s="808"/>
      <c r="H20" s="809" t="str">
        <f aca="false">I19</f>
        <v>A</v>
      </c>
      <c r="I20" s="821"/>
      <c r="J20" s="821"/>
      <c r="K20" s="822"/>
      <c r="L20" s="822"/>
      <c r="M20" s="822"/>
      <c r="N20" s="822"/>
      <c r="O20" s="823"/>
      <c r="P20" s="823"/>
      <c r="Q20" s="823"/>
      <c r="R20" s="823"/>
      <c r="S20" s="823"/>
      <c r="T20" s="810" t="s">
        <v>694</v>
      </c>
      <c r="U20" s="811"/>
      <c r="V20" s="812"/>
      <c r="W20" s="813" t="n">
        <f aca="false">IF(W19="","",VLOOKUP(W19,'標準様式１【記載例】シフト記号表（勤務時間帯）'!$C$6:$L$47,10,FALSE()))</f>
        <v>8</v>
      </c>
      <c r="X20" s="814" t="n">
        <f aca="false">IF(X19="","",VLOOKUP(X19,'標準様式１【記載例】シフト記号表（勤務時間帯）'!$C$6:$L$47,10,FALSE()))</f>
        <v>8</v>
      </c>
      <c r="Y20" s="814" t="n">
        <f aca="false">IF(Y19="","",VLOOKUP(Y19,'標準様式１【記載例】シフト記号表（勤務時間帯）'!$C$6:$L$47,10,FALSE()))</f>
        <v>8</v>
      </c>
      <c r="Z20" s="814" t="n">
        <f aca="false">IF(Z19="","",VLOOKUP(Z19,'標準様式１【記載例】シフト記号表（勤務時間帯）'!$C$6:$L$47,10,FALSE()))</f>
        <v>8</v>
      </c>
      <c r="AA20" s="814" t="str">
        <f aca="false">IF(AA19="","",VLOOKUP(AA19,'標準様式１【記載例】シフト記号表（勤務時間帯）'!$C$6:$L$47,10,FALSE()))</f>
        <v/>
      </c>
      <c r="AB20" s="814" t="str">
        <f aca="false">IF(AB19="","",VLOOKUP(AB19,'標準様式１【記載例】シフト記号表（勤務時間帯）'!$C$6:$L$47,10,FALSE()))</f>
        <v/>
      </c>
      <c r="AC20" s="815" t="n">
        <f aca="false">IF(AC19="","",VLOOKUP(AC19,'標準様式１【記載例】シフト記号表（勤務時間帯）'!$C$6:$L$47,10,FALSE()))</f>
        <v>8</v>
      </c>
      <c r="AD20" s="813" t="n">
        <f aca="false">IF(AD19="","",VLOOKUP(AD19,'標準様式１【記載例】シフト記号表（勤務時間帯）'!$C$6:$L$47,10,FALSE()))</f>
        <v>8</v>
      </c>
      <c r="AE20" s="814" t="n">
        <f aca="false">IF(AE19="","",VLOOKUP(AE19,'標準様式１【記載例】シフト記号表（勤務時間帯）'!$C$6:$L$47,10,FALSE()))</f>
        <v>8</v>
      </c>
      <c r="AF20" s="814" t="n">
        <f aca="false">IF(AF19="","",VLOOKUP(AF19,'標準様式１【記載例】シフト記号表（勤務時間帯）'!$C$6:$L$47,10,FALSE()))</f>
        <v>8</v>
      </c>
      <c r="AG20" s="814" t="n">
        <f aca="false">IF(AG19="","",VLOOKUP(AG19,'標準様式１【記載例】シフト記号表（勤務時間帯）'!$C$6:$L$47,10,FALSE()))</f>
        <v>8</v>
      </c>
      <c r="AH20" s="814" t="str">
        <f aca="false">IF(AH19="","",VLOOKUP(AH19,'標準様式１【記載例】シフト記号表（勤務時間帯）'!$C$6:$L$47,10,FALSE()))</f>
        <v/>
      </c>
      <c r="AI20" s="814" t="str">
        <f aca="false">IF(AI19="","",VLOOKUP(AI19,'標準様式１【記載例】シフト記号表（勤務時間帯）'!$C$6:$L$47,10,FALSE()))</f>
        <v/>
      </c>
      <c r="AJ20" s="815" t="n">
        <f aca="false">IF(AJ19="","",VLOOKUP(AJ19,'標準様式１【記載例】シフト記号表（勤務時間帯）'!$C$6:$L$47,10,FALSE()))</f>
        <v>8</v>
      </c>
      <c r="AK20" s="813" t="n">
        <f aca="false">IF(AK19="","",VLOOKUP(AK19,'標準様式１【記載例】シフト記号表（勤務時間帯）'!$C$6:$L$47,10,FALSE()))</f>
        <v>8</v>
      </c>
      <c r="AL20" s="814" t="n">
        <f aca="false">IF(AL19="","",VLOOKUP(AL19,'標準様式１【記載例】シフト記号表（勤務時間帯）'!$C$6:$L$47,10,FALSE()))</f>
        <v>8</v>
      </c>
      <c r="AM20" s="814" t="n">
        <f aca="false">IF(AM19="","",VLOOKUP(AM19,'標準様式１【記載例】シフト記号表（勤務時間帯）'!$C$6:$L$47,10,FALSE()))</f>
        <v>8</v>
      </c>
      <c r="AN20" s="814" t="n">
        <f aca="false">IF(AN19="","",VLOOKUP(AN19,'標準様式１【記載例】シフト記号表（勤務時間帯）'!$C$6:$L$47,10,FALSE()))</f>
        <v>8</v>
      </c>
      <c r="AO20" s="814" t="str">
        <f aca="false">IF(AO19="","",VLOOKUP(AO19,'標準様式１【記載例】シフト記号表（勤務時間帯）'!$C$6:$L$47,10,FALSE()))</f>
        <v/>
      </c>
      <c r="AP20" s="814" t="str">
        <f aca="false">IF(AP19="","",VLOOKUP(AP19,'標準様式１【記載例】シフト記号表（勤務時間帯）'!$C$6:$L$47,10,FALSE()))</f>
        <v/>
      </c>
      <c r="AQ20" s="815" t="n">
        <f aca="false">IF(AQ19="","",VLOOKUP(AQ19,'標準様式１【記載例】シフト記号表（勤務時間帯）'!$C$6:$L$47,10,FALSE()))</f>
        <v>8</v>
      </c>
      <c r="AR20" s="813" t="n">
        <f aca="false">IF(AR19="","",VLOOKUP(AR19,'標準様式１【記載例】シフト記号表（勤務時間帯）'!$C$6:$L$47,10,FALSE()))</f>
        <v>8</v>
      </c>
      <c r="AS20" s="814" t="n">
        <f aca="false">IF(AS19="","",VLOOKUP(AS19,'標準様式１【記載例】シフト記号表（勤務時間帯）'!$C$6:$L$47,10,FALSE()))</f>
        <v>8</v>
      </c>
      <c r="AT20" s="814" t="n">
        <f aca="false">IF(AT19="","",VLOOKUP(AT19,'標準様式１【記載例】シフト記号表（勤務時間帯）'!$C$6:$L$47,10,FALSE()))</f>
        <v>8</v>
      </c>
      <c r="AU20" s="814" t="n">
        <f aca="false">IF(AU19="","",VLOOKUP(AU19,'標準様式１【記載例】シフト記号表（勤務時間帯）'!$C$6:$L$47,10,FALSE()))</f>
        <v>8</v>
      </c>
      <c r="AV20" s="814" t="str">
        <f aca="false">IF(AV19="","",VLOOKUP(AV19,'標準様式１【記載例】シフト記号表（勤務時間帯）'!$C$6:$L$47,10,FALSE()))</f>
        <v/>
      </c>
      <c r="AW20" s="814" t="str">
        <f aca="false">IF(AW19="","",VLOOKUP(AW19,'標準様式１【記載例】シフト記号表（勤務時間帯）'!$C$6:$L$47,10,FALSE()))</f>
        <v/>
      </c>
      <c r="AX20" s="815" t="n">
        <f aca="false">IF(AX19="","",VLOOKUP(AX19,'標準様式１【記載例】シフト記号表（勤務時間帯）'!$C$6:$L$47,10,FALSE()))</f>
        <v>8</v>
      </c>
      <c r="AY20" s="813" t="str">
        <f aca="false">IF(AY19="","",VLOOKUP(AY19,'標準様式１【記載例】シフト記号表（勤務時間帯）'!$C$6:$L$47,10,FALSE()))</f>
        <v/>
      </c>
      <c r="AZ20" s="814" t="str">
        <f aca="false">IF(AZ19="","",VLOOKUP(AZ19,'標準様式１【記載例】シフト記号表（勤務時間帯）'!$C$6:$L$47,10,FALSE()))</f>
        <v/>
      </c>
      <c r="BA20" s="814" t="str">
        <f aca="false">IF(BA19="","",VLOOKUP(BA19,'標準様式１【記載例】シフト記号表（勤務時間帯）'!$C$6:$L$47,10,FALSE()))</f>
        <v/>
      </c>
      <c r="BB20" s="816" t="n">
        <f aca="false">IF($BE$3="４週",SUM(W20:AX20),IF($BE$3="暦月",SUM(W20:BA20),""))</f>
        <v>160</v>
      </c>
      <c r="BC20" s="816"/>
      <c r="BD20" s="817" t="n">
        <f aca="false">IF($BE$3="４週",BB20/4,IF($BE$3="暦月",(BB20/($BE$8/7)),""))</f>
        <v>40</v>
      </c>
      <c r="BE20" s="817"/>
      <c r="BF20" s="833"/>
      <c r="BG20" s="833"/>
      <c r="BH20" s="833"/>
      <c r="BI20" s="833"/>
      <c r="BJ20" s="833"/>
    </row>
    <row r="21" customFormat="false" ht="20.25" hidden="false" customHeight="true" outlineLevel="0" collapsed="false">
      <c r="B21" s="779" t="n">
        <f aca="false">B19+1</f>
        <v>4</v>
      </c>
      <c r="C21" s="818" t="s">
        <v>787</v>
      </c>
      <c r="D21" s="818"/>
      <c r="E21" s="808"/>
      <c r="F21" s="809"/>
      <c r="G21" s="808"/>
      <c r="H21" s="809"/>
      <c r="I21" s="821" t="s">
        <v>692</v>
      </c>
      <c r="J21" s="821"/>
      <c r="K21" s="822" t="s">
        <v>78</v>
      </c>
      <c r="L21" s="822"/>
      <c r="M21" s="822"/>
      <c r="N21" s="822"/>
      <c r="O21" s="823" t="s">
        <v>788</v>
      </c>
      <c r="P21" s="823"/>
      <c r="Q21" s="823"/>
      <c r="R21" s="823"/>
      <c r="S21" s="823"/>
      <c r="T21" s="824" t="s">
        <v>693</v>
      </c>
      <c r="U21" s="825"/>
      <c r="V21" s="826"/>
      <c r="W21" s="827" t="s">
        <v>740</v>
      </c>
      <c r="X21" s="828" t="s">
        <v>740</v>
      </c>
      <c r="Y21" s="828"/>
      <c r="Z21" s="828"/>
      <c r="AA21" s="828" t="s">
        <v>740</v>
      </c>
      <c r="AB21" s="828" t="s">
        <v>740</v>
      </c>
      <c r="AC21" s="829" t="s">
        <v>740</v>
      </c>
      <c r="AD21" s="827" t="s">
        <v>740</v>
      </c>
      <c r="AE21" s="828" t="s">
        <v>740</v>
      </c>
      <c r="AF21" s="828"/>
      <c r="AG21" s="828"/>
      <c r="AH21" s="828" t="s">
        <v>740</v>
      </c>
      <c r="AI21" s="828" t="s">
        <v>740</v>
      </c>
      <c r="AJ21" s="829" t="s">
        <v>740</v>
      </c>
      <c r="AK21" s="827" t="s">
        <v>740</v>
      </c>
      <c r="AL21" s="828" t="s">
        <v>740</v>
      </c>
      <c r="AM21" s="828"/>
      <c r="AN21" s="828"/>
      <c r="AO21" s="828" t="s">
        <v>740</v>
      </c>
      <c r="AP21" s="828" t="s">
        <v>740</v>
      </c>
      <c r="AQ21" s="829" t="s">
        <v>740</v>
      </c>
      <c r="AR21" s="827" t="s">
        <v>740</v>
      </c>
      <c r="AS21" s="828" t="s">
        <v>740</v>
      </c>
      <c r="AT21" s="828"/>
      <c r="AU21" s="828"/>
      <c r="AV21" s="828" t="s">
        <v>740</v>
      </c>
      <c r="AW21" s="828" t="s">
        <v>740</v>
      </c>
      <c r="AX21" s="829" t="s">
        <v>740</v>
      </c>
      <c r="AY21" s="827"/>
      <c r="AZ21" s="828"/>
      <c r="BA21" s="830"/>
      <c r="BB21" s="831"/>
      <c r="BC21" s="831"/>
      <c r="BD21" s="832"/>
      <c r="BE21" s="832"/>
      <c r="BF21" s="833"/>
      <c r="BG21" s="833"/>
      <c r="BH21" s="833"/>
      <c r="BI21" s="833"/>
      <c r="BJ21" s="833"/>
    </row>
    <row r="22" customFormat="false" ht="20.25" hidden="false" customHeight="true" outlineLevel="0" collapsed="false">
      <c r="B22" s="779"/>
      <c r="C22" s="818"/>
      <c r="D22" s="818"/>
      <c r="E22" s="808"/>
      <c r="F22" s="809" t="str">
        <f aca="false">C21</f>
        <v>オペレーター</v>
      </c>
      <c r="G22" s="808"/>
      <c r="H22" s="809" t="str">
        <f aca="false">I21</f>
        <v>A</v>
      </c>
      <c r="I22" s="821"/>
      <c r="J22" s="821"/>
      <c r="K22" s="822"/>
      <c r="L22" s="822"/>
      <c r="M22" s="822"/>
      <c r="N22" s="822"/>
      <c r="O22" s="823"/>
      <c r="P22" s="823"/>
      <c r="Q22" s="823"/>
      <c r="R22" s="823"/>
      <c r="S22" s="823"/>
      <c r="T22" s="810" t="s">
        <v>694</v>
      </c>
      <c r="U22" s="811"/>
      <c r="V22" s="812"/>
      <c r="W22" s="813" t="n">
        <f aca="false">IF(W21="","",VLOOKUP(W21,'標準様式１【記載例】シフト記号表（勤務時間帯）'!$C$6:$L$47,10,FALSE()))</f>
        <v>8</v>
      </c>
      <c r="X22" s="814" t="n">
        <f aca="false">IF(X21="","",VLOOKUP(X21,'標準様式１【記載例】シフト記号表（勤務時間帯）'!$C$6:$L$47,10,FALSE()))</f>
        <v>8</v>
      </c>
      <c r="Y22" s="814" t="str">
        <f aca="false">IF(Y21="","",VLOOKUP(Y21,'標準様式１【記載例】シフト記号表（勤務時間帯）'!$C$6:$L$47,10,FALSE()))</f>
        <v/>
      </c>
      <c r="Z22" s="814" t="str">
        <f aca="false">IF(Z21="","",VLOOKUP(Z21,'標準様式１【記載例】シフト記号表（勤務時間帯）'!$C$6:$L$47,10,FALSE()))</f>
        <v/>
      </c>
      <c r="AA22" s="814" t="n">
        <f aca="false">IF(AA21="","",VLOOKUP(AA21,'標準様式１【記載例】シフト記号表（勤務時間帯）'!$C$6:$L$47,10,FALSE()))</f>
        <v>8</v>
      </c>
      <c r="AB22" s="814" t="n">
        <f aca="false">IF(AB21="","",VLOOKUP(AB21,'標準様式１【記載例】シフト記号表（勤務時間帯）'!$C$6:$L$47,10,FALSE()))</f>
        <v>8</v>
      </c>
      <c r="AC22" s="815" t="n">
        <f aca="false">IF(AC21="","",VLOOKUP(AC21,'標準様式１【記載例】シフト記号表（勤務時間帯）'!$C$6:$L$47,10,FALSE()))</f>
        <v>8</v>
      </c>
      <c r="AD22" s="813" t="n">
        <f aca="false">IF(AD21="","",VLOOKUP(AD21,'標準様式１【記載例】シフト記号表（勤務時間帯）'!$C$6:$L$47,10,FALSE()))</f>
        <v>8</v>
      </c>
      <c r="AE22" s="814" t="n">
        <f aca="false">IF(AE21="","",VLOOKUP(AE21,'標準様式１【記載例】シフト記号表（勤務時間帯）'!$C$6:$L$47,10,FALSE()))</f>
        <v>8</v>
      </c>
      <c r="AF22" s="814" t="str">
        <f aca="false">IF(AF21="","",VLOOKUP(AF21,'標準様式１【記載例】シフト記号表（勤務時間帯）'!$C$6:$L$47,10,FALSE()))</f>
        <v/>
      </c>
      <c r="AG22" s="814" t="str">
        <f aca="false">IF(AG21="","",VLOOKUP(AG21,'標準様式１【記載例】シフト記号表（勤務時間帯）'!$C$6:$L$47,10,FALSE()))</f>
        <v/>
      </c>
      <c r="AH22" s="814" t="n">
        <f aca="false">IF(AH21="","",VLOOKUP(AH21,'標準様式１【記載例】シフト記号表（勤務時間帯）'!$C$6:$L$47,10,FALSE()))</f>
        <v>8</v>
      </c>
      <c r="AI22" s="814" t="n">
        <f aca="false">IF(AI21="","",VLOOKUP(AI21,'標準様式１【記載例】シフト記号表（勤務時間帯）'!$C$6:$L$47,10,FALSE()))</f>
        <v>8</v>
      </c>
      <c r="AJ22" s="815" t="n">
        <f aca="false">IF(AJ21="","",VLOOKUP(AJ21,'標準様式１【記載例】シフト記号表（勤務時間帯）'!$C$6:$L$47,10,FALSE()))</f>
        <v>8</v>
      </c>
      <c r="AK22" s="813" t="n">
        <f aca="false">IF(AK21="","",VLOOKUP(AK21,'標準様式１【記載例】シフト記号表（勤務時間帯）'!$C$6:$L$47,10,FALSE()))</f>
        <v>8</v>
      </c>
      <c r="AL22" s="814" t="n">
        <f aca="false">IF(AL21="","",VLOOKUP(AL21,'標準様式１【記載例】シフト記号表（勤務時間帯）'!$C$6:$L$47,10,FALSE()))</f>
        <v>8</v>
      </c>
      <c r="AM22" s="814" t="str">
        <f aca="false">IF(AM21="","",VLOOKUP(AM21,'標準様式１【記載例】シフト記号表（勤務時間帯）'!$C$6:$L$47,10,FALSE()))</f>
        <v/>
      </c>
      <c r="AN22" s="814" t="str">
        <f aca="false">IF(AN21="","",VLOOKUP(AN21,'標準様式１【記載例】シフト記号表（勤務時間帯）'!$C$6:$L$47,10,FALSE()))</f>
        <v/>
      </c>
      <c r="AO22" s="814" t="n">
        <f aca="false">IF(AO21="","",VLOOKUP(AO21,'標準様式１【記載例】シフト記号表（勤務時間帯）'!$C$6:$L$47,10,FALSE()))</f>
        <v>8</v>
      </c>
      <c r="AP22" s="814" t="n">
        <f aca="false">IF(AP21="","",VLOOKUP(AP21,'標準様式１【記載例】シフト記号表（勤務時間帯）'!$C$6:$L$47,10,FALSE()))</f>
        <v>8</v>
      </c>
      <c r="AQ22" s="815" t="n">
        <f aca="false">IF(AQ21="","",VLOOKUP(AQ21,'標準様式１【記載例】シフト記号表（勤務時間帯）'!$C$6:$L$47,10,FALSE()))</f>
        <v>8</v>
      </c>
      <c r="AR22" s="813" t="n">
        <f aca="false">IF(AR21="","",VLOOKUP(AR21,'標準様式１【記載例】シフト記号表（勤務時間帯）'!$C$6:$L$47,10,FALSE()))</f>
        <v>8</v>
      </c>
      <c r="AS22" s="814" t="n">
        <f aca="false">IF(AS21="","",VLOOKUP(AS21,'標準様式１【記載例】シフト記号表（勤務時間帯）'!$C$6:$L$47,10,FALSE()))</f>
        <v>8</v>
      </c>
      <c r="AT22" s="814" t="str">
        <f aca="false">IF(AT21="","",VLOOKUP(AT21,'標準様式１【記載例】シフト記号表（勤務時間帯）'!$C$6:$L$47,10,FALSE()))</f>
        <v/>
      </c>
      <c r="AU22" s="814" t="str">
        <f aca="false">IF(AU21="","",VLOOKUP(AU21,'標準様式１【記載例】シフト記号表（勤務時間帯）'!$C$6:$L$47,10,FALSE()))</f>
        <v/>
      </c>
      <c r="AV22" s="814" t="n">
        <f aca="false">IF(AV21="","",VLOOKUP(AV21,'標準様式１【記載例】シフト記号表（勤務時間帯）'!$C$6:$L$47,10,FALSE()))</f>
        <v>8</v>
      </c>
      <c r="AW22" s="814" t="n">
        <f aca="false">IF(AW21="","",VLOOKUP(AW21,'標準様式１【記載例】シフト記号表（勤務時間帯）'!$C$6:$L$47,10,FALSE()))</f>
        <v>8</v>
      </c>
      <c r="AX22" s="815" t="n">
        <f aca="false">IF(AX21="","",VLOOKUP(AX21,'標準様式１【記載例】シフト記号表（勤務時間帯）'!$C$6:$L$47,10,FALSE()))</f>
        <v>8</v>
      </c>
      <c r="AY22" s="813" t="str">
        <f aca="false">IF(AY21="","",VLOOKUP(AY21,'標準様式１【記載例】シフト記号表（勤務時間帯）'!$C$6:$L$47,10,FALSE()))</f>
        <v/>
      </c>
      <c r="AZ22" s="814" t="str">
        <f aca="false">IF(AZ21="","",VLOOKUP(AZ21,'標準様式１【記載例】シフト記号表（勤務時間帯）'!$C$6:$L$47,10,FALSE()))</f>
        <v/>
      </c>
      <c r="BA22" s="814" t="str">
        <f aca="false">IF(BA21="","",VLOOKUP(BA21,'標準様式１【記載例】シフト記号表（勤務時間帯）'!$C$6:$L$47,10,FALSE()))</f>
        <v/>
      </c>
      <c r="BB22" s="816" t="n">
        <f aca="false">IF($BE$3="４週",SUM(W22:AX22),IF($BE$3="暦月",SUM(W22:BA22),""))</f>
        <v>160</v>
      </c>
      <c r="BC22" s="816"/>
      <c r="BD22" s="817" t="n">
        <f aca="false">IF($BE$3="４週",BB22/4,IF($BE$3="暦月",(BB22/($BE$8/7)),""))</f>
        <v>40</v>
      </c>
      <c r="BE22" s="817"/>
      <c r="BF22" s="833"/>
      <c r="BG22" s="833"/>
      <c r="BH22" s="833"/>
      <c r="BI22" s="833"/>
      <c r="BJ22" s="833"/>
    </row>
    <row r="23" customFormat="false" ht="20.25" hidden="false" customHeight="true" outlineLevel="0" collapsed="false">
      <c r="B23" s="779" t="n">
        <f aca="false">B21+1</f>
        <v>5</v>
      </c>
      <c r="C23" s="818" t="s">
        <v>787</v>
      </c>
      <c r="D23" s="818"/>
      <c r="E23" s="808"/>
      <c r="F23" s="809"/>
      <c r="G23" s="808"/>
      <c r="H23" s="809"/>
      <c r="I23" s="821" t="s">
        <v>692</v>
      </c>
      <c r="J23" s="821"/>
      <c r="K23" s="822" t="s">
        <v>78</v>
      </c>
      <c r="L23" s="822"/>
      <c r="M23" s="822"/>
      <c r="N23" s="822"/>
      <c r="O23" s="823" t="s">
        <v>789</v>
      </c>
      <c r="P23" s="823"/>
      <c r="Q23" s="823"/>
      <c r="R23" s="823"/>
      <c r="S23" s="823"/>
      <c r="T23" s="824" t="s">
        <v>693</v>
      </c>
      <c r="U23" s="825"/>
      <c r="V23" s="826"/>
      <c r="W23" s="827" t="s">
        <v>739</v>
      </c>
      <c r="X23" s="828" t="s">
        <v>739</v>
      </c>
      <c r="Y23" s="828"/>
      <c r="Z23" s="828"/>
      <c r="AA23" s="828" t="s">
        <v>739</v>
      </c>
      <c r="AB23" s="828" t="s">
        <v>739</v>
      </c>
      <c r="AC23" s="829" t="s">
        <v>739</v>
      </c>
      <c r="AD23" s="827" t="s">
        <v>739</v>
      </c>
      <c r="AE23" s="828" t="s">
        <v>739</v>
      </c>
      <c r="AF23" s="828"/>
      <c r="AG23" s="828"/>
      <c r="AH23" s="828" t="s">
        <v>739</v>
      </c>
      <c r="AI23" s="828" t="s">
        <v>739</v>
      </c>
      <c r="AJ23" s="829" t="s">
        <v>739</v>
      </c>
      <c r="AK23" s="827" t="s">
        <v>739</v>
      </c>
      <c r="AL23" s="828" t="s">
        <v>739</v>
      </c>
      <c r="AM23" s="828"/>
      <c r="AN23" s="828"/>
      <c r="AO23" s="828" t="s">
        <v>739</v>
      </c>
      <c r="AP23" s="828" t="s">
        <v>739</v>
      </c>
      <c r="AQ23" s="829" t="s">
        <v>739</v>
      </c>
      <c r="AR23" s="827" t="s">
        <v>739</v>
      </c>
      <c r="AS23" s="828" t="s">
        <v>739</v>
      </c>
      <c r="AT23" s="828"/>
      <c r="AU23" s="828"/>
      <c r="AV23" s="828" t="s">
        <v>739</v>
      </c>
      <c r="AW23" s="828" t="s">
        <v>739</v>
      </c>
      <c r="AX23" s="829" t="s">
        <v>739</v>
      </c>
      <c r="AY23" s="827"/>
      <c r="AZ23" s="828"/>
      <c r="BA23" s="830"/>
      <c r="BB23" s="831"/>
      <c r="BC23" s="831"/>
      <c r="BD23" s="832"/>
      <c r="BE23" s="832"/>
      <c r="BF23" s="833"/>
      <c r="BG23" s="833"/>
      <c r="BH23" s="833"/>
      <c r="BI23" s="833"/>
      <c r="BJ23" s="833"/>
    </row>
    <row r="24" customFormat="false" ht="20.25" hidden="false" customHeight="true" outlineLevel="0" collapsed="false">
      <c r="B24" s="779"/>
      <c r="C24" s="818"/>
      <c r="D24" s="818"/>
      <c r="E24" s="808"/>
      <c r="F24" s="809" t="str">
        <f aca="false">C23</f>
        <v>オペレーター</v>
      </c>
      <c r="G24" s="808"/>
      <c r="H24" s="809" t="str">
        <f aca="false">I23</f>
        <v>A</v>
      </c>
      <c r="I24" s="821"/>
      <c r="J24" s="821"/>
      <c r="K24" s="822"/>
      <c r="L24" s="822"/>
      <c r="M24" s="822"/>
      <c r="N24" s="822"/>
      <c r="O24" s="823"/>
      <c r="P24" s="823"/>
      <c r="Q24" s="823"/>
      <c r="R24" s="823"/>
      <c r="S24" s="823"/>
      <c r="T24" s="834" t="s">
        <v>694</v>
      </c>
      <c r="U24" s="835"/>
      <c r="V24" s="836"/>
      <c r="W24" s="813" t="n">
        <f aca="false">IF(W23="","",VLOOKUP(W23,'標準様式１【記載例】シフト記号表（勤務時間帯）'!$C$6:$L$47,10,FALSE()))</f>
        <v>8</v>
      </c>
      <c r="X24" s="814" t="n">
        <f aca="false">IF(X23="","",VLOOKUP(X23,'標準様式１【記載例】シフト記号表（勤務時間帯）'!$C$6:$L$47,10,FALSE()))</f>
        <v>8</v>
      </c>
      <c r="Y24" s="814" t="str">
        <f aca="false">IF(Y23="","",VLOOKUP(Y23,'標準様式１【記載例】シフト記号表（勤務時間帯）'!$C$6:$L$47,10,FALSE()))</f>
        <v/>
      </c>
      <c r="Z24" s="814" t="str">
        <f aca="false">IF(Z23="","",VLOOKUP(Z23,'標準様式１【記載例】シフト記号表（勤務時間帯）'!$C$6:$L$47,10,FALSE()))</f>
        <v/>
      </c>
      <c r="AA24" s="814" t="n">
        <f aca="false">IF(AA23="","",VLOOKUP(AA23,'標準様式１【記載例】シフト記号表（勤務時間帯）'!$C$6:$L$47,10,FALSE()))</f>
        <v>8</v>
      </c>
      <c r="AB24" s="814" t="n">
        <f aca="false">IF(AB23="","",VLOOKUP(AB23,'標準様式１【記載例】シフト記号表（勤務時間帯）'!$C$6:$L$47,10,FALSE()))</f>
        <v>8</v>
      </c>
      <c r="AC24" s="815" t="n">
        <f aca="false">IF(AC23="","",VLOOKUP(AC23,'標準様式１【記載例】シフト記号表（勤務時間帯）'!$C$6:$L$47,10,FALSE()))</f>
        <v>8</v>
      </c>
      <c r="AD24" s="813" t="n">
        <f aca="false">IF(AD23="","",VLOOKUP(AD23,'標準様式１【記載例】シフト記号表（勤務時間帯）'!$C$6:$L$47,10,FALSE()))</f>
        <v>8</v>
      </c>
      <c r="AE24" s="814" t="n">
        <f aca="false">IF(AE23="","",VLOOKUP(AE23,'標準様式１【記載例】シフト記号表（勤務時間帯）'!$C$6:$L$47,10,FALSE()))</f>
        <v>8</v>
      </c>
      <c r="AF24" s="814" t="str">
        <f aca="false">IF(AF23="","",VLOOKUP(AF23,'標準様式１【記載例】シフト記号表（勤務時間帯）'!$C$6:$L$47,10,FALSE()))</f>
        <v/>
      </c>
      <c r="AG24" s="814" t="str">
        <f aca="false">IF(AG23="","",VLOOKUP(AG23,'標準様式１【記載例】シフト記号表（勤務時間帯）'!$C$6:$L$47,10,FALSE()))</f>
        <v/>
      </c>
      <c r="AH24" s="814" t="n">
        <f aca="false">IF(AH23="","",VLOOKUP(AH23,'標準様式１【記載例】シフト記号表（勤務時間帯）'!$C$6:$L$47,10,FALSE()))</f>
        <v>8</v>
      </c>
      <c r="AI24" s="814" t="n">
        <f aca="false">IF(AI23="","",VLOOKUP(AI23,'標準様式１【記載例】シフト記号表（勤務時間帯）'!$C$6:$L$47,10,FALSE()))</f>
        <v>8</v>
      </c>
      <c r="AJ24" s="815" t="n">
        <f aca="false">IF(AJ23="","",VLOOKUP(AJ23,'標準様式１【記載例】シフト記号表（勤務時間帯）'!$C$6:$L$47,10,FALSE()))</f>
        <v>8</v>
      </c>
      <c r="AK24" s="813" t="n">
        <f aca="false">IF(AK23="","",VLOOKUP(AK23,'標準様式１【記載例】シフト記号表（勤務時間帯）'!$C$6:$L$47,10,FALSE()))</f>
        <v>8</v>
      </c>
      <c r="AL24" s="814" t="n">
        <f aca="false">IF(AL23="","",VLOOKUP(AL23,'標準様式１【記載例】シフト記号表（勤務時間帯）'!$C$6:$L$47,10,FALSE()))</f>
        <v>8</v>
      </c>
      <c r="AM24" s="814" t="str">
        <f aca="false">IF(AM23="","",VLOOKUP(AM23,'標準様式１【記載例】シフト記号表（勤務時間帯）'!$C$6:$L$47,10,FALSE()))</f>
        <v/>
      </c>
      <c r="AN24" s="814" t="str">
        <f aca="false">IF(AN23="","",VLOOKUP(AN23,'標準様式１【記載例】シフト記号表（勤務時間帯）'!$C$6:$L$47,10,FALSE()))</f>
        <v/>
      </c>
      <c r="AO24" s="814" t="n">
        <f aca="false">IF(AO23="","",VLOOKUP(AO23,'標準様式１【記載例】シフト記号表（勤務時間帯）'!$C$6:$L$47,10,FALSE()))</f>
        <v>8</v>
      </c>
      <c r="AP24" s="814" t="n">
        <f aca="false">IF(AP23="","",VLOOKUP(AP23,'標準様式１【記載例】シフト記号表（勤務時間帯）'!$C$6:$L$47,10,FALSE()))</f>
        <v>8</v>
      </c>
      <c r="AQ24" s="815" t="n">
        <f aca="false">IF(AQ23="","",VLOOKUP(AQ23,'標準様式１【記載例】シフト記号表（勤務時間帯）'!$C$6:$L$47,10,FALSE()))</f>
        <v>8</v>
      </c>
      <c r="AR24" s="813" t="n">
        <f aca="false">IF(AR23="","",VLOOKUP(AR23,'標準様式１【記載例】シフト記号表（勤務時間帯）'!$C$6:$L$47,10,FALSE()))</f>
        <v>8</v>
      </c>
      <c r="AS24" s="814" t="n">
        <f aca="false">IF(AS23="","",VLOOKUP(AS23,'標準様式１【記載例】シフト記号表（勤務時間帯）'!$C$6:$L$47,10,FALSE()))</f>
        <v>8</v>
      </c>
      <c r="AT24" s="814" t="str">
        <f aca="false">IF(AT23="","",VLOOKUP(AT23,'標準様式１【記載例】シフト記号表（勤務時間帯）'!$C$6:$L$47,10,FALSE()))</f>
        <v/>
      </c>
      <c r="AU24" s="814" t="str">
        <f aca="false">IF(AU23="","",VLOOKUP(AU23,'標準様式１【記載例】シフト記号表（勤務時間帯）'!$C$6:$L$47,10,FALSE()))</f>
        <v/>
      </c>
      <c r="AV24" s="814" t="n">
        <f aca="false">IF(AV23="","",VLOOKUP(AV23,'標準様式１【記載例】シフト記号表（勤務時間帯）'!$C$6:$L$47,10,FALSE()))</f>
        <v>8</v>
      </c>
      <c r="AW24" s="814" t="n">
        <f aca="false">IF(AW23="","",VLOOKUP(AW23,'標準様式１【記載例】シフト記号表（勤務時間帯）'!$C$6:$L$47,10,FALSE()))</f>
        <v>8</v>
      </c>
      <c r="AX24" s="815" t="n">
        <f aca="false">IF(AX23="","",VLOOKUP(AX23,'標準様式１【記載例】シフト記号表（勤務時間帯）'!$C$6:$L$47,10,FALSE()))</f>
        <v>8</v>
      </c>
      <c r="AY24" s="813" t="str">
        <f aca="false">IF(AY23="","",VLOOKUP(AY23,'標準様式１【記載例】シフト記号表（勤務時間帯）'!$C$6:$L$47,10,FALSE()))</f>
        <v/>
      </c>
      <c r="AZ24" s="814" t="str">
        <f aca="false">IF(AZ23="","",VLOOKUP(AZ23,'標準様式１【記載例】シフト記号表（勤務時間帯）'!$C$6:$L$47,10,FALSE()))</f>
        <v/>
      </c>
      <c r="BA24" s="814" t="str">
        <f aca="false">IF(BA23="","",VLOOKUP(BA23,'標準様式１【記載例】シフト記号表（勤務時間帯）'!$C$6:$L$47,10,FALSE()))</f>
        <v/>
      </c>
      <c r="BB24" s="816" t="n">
        <f aca="false">IF($BE$3="４週",SUM(W24:AX24),IF($BE$3="暦月",SUM(W24:BA24),""))</f>
        <v>160</v>
      </c>
      <c r="BC24" s="816"/>
      <c r="BD24" s="817" t="n">
        <f aca="false">IF($BE$3="４週",BB24/4,IF($BE$3="暦月",(BB24/($BE$8/7)),""))</f>
        <v>40</v>
      </c>
      <c r="BE24" s="817"/>
      <c r="BF24" s="833"/>
      <c r="BG24" s="833"/>
      <c r="BH24" s="833"/>
      <c r="BI24" s="833"/>
      <c r="BJ24" s="833"/>
    </row>
    <row r="25" customFormat="false" ht="20.25" hidden="false" customHeight="true" outlineLevel="0" collapsed="false">
      <c r="B25" s="779" t="n">
        <f aca="false">B23+1</f>
        <v>6</v>
      </c>
      <c r="C25" s="818" t="s">
        <v>787</v>
      </c>
      <c r="D25" s="818"/>
      <c r="E25" s="808"/>
      <c r="F25" s="809"/>
      <c r="G25" s="808"/>
      <c r="H25" s="809"/>
      <c r="I25" s="821" t="s">
        <v>692</v>
      </c>
      <c r="J25" s="821"/>
      <c r="K25" s="822" t="s">
        <v>78</v>
      </c>
      <c r="L25" s="822"/>
      <c r="M25" s="822"/>
      <c r="N25" s="822"/>
      <c r="O25" s="823" t="s">
        <v>790</v>
      </c>
      <c r="P25" s="823"/>
      <c r="Q25" s="823"/>
      <c r="R25" s="823"/>
      <c r="S25" s="823"/>
      <c r="T25" s="837" t="s">
        <v>693</v>
      </c>
      <c r="V25" s="838"/>
      <c r="W25" s="827" t="s">
        <v>739</v>
      </c>
      <c r="X25" s="828" t="s">
        <v>739</v>
      </c>
      <c r="Y25" s="828" t="s">
        <v>739</v>
      </c>
      <c r="Z25" s="828" t="s">
        <v>739</v>
      </c>
      <c r="AA25" s="828"/>
      <c r="AB25" s="828"/>
      <c r="AC25" s="829" t="s">
        <v>739</v>
      </c>
      <c r="AD25" s="827" t="s">
        <v>739</v>
      </c>
      <c r="AE25" s="828" t="s">
        <v>739</v>
      </c>
      <c r="AF25" s="828" t="s">
        <v>739</v>
      </c>
      <c r="AG25" s="828" t="s">
        <v>739</v>
      </c>
      <c r="AH25" s="828"/>
      <c r="AI25" s="828"/>
      <c r="AJ25" s="829" t="s">
        <v>739</v>
      </c>
      <c r="AK25" s="827" t="s">
        <v>739</v>
      </c>
      <c r="AL25" s="828" t="s">
        <v>739</v>
      </c>
      <c r="AM25" s="828" t="s">
        <v>739</v>
      </c>
      <c r="AN25" s="828" t="s">
        <v>739</v>
      </c>
      <c r="AO25" s="828"/>
      <c r="AP25" s="828"/>
      <c r="AQ25" s="829" t="s">
        <v>739</v>
      </c>
      <c r="AR25" s="827" t="s">
        <v>739</v>
      </c>
      <c r="AS25" s="828" t="s">
        <v>739</v>
      </c>
      <c r="AT25" s="828" t="s">
        <v>739</v>
      </c>
      <c r="AU25" s="828" t="s">
        <v>739</v>
      </c>
      <c r="AV25" s="828"/>
      <c r="AW25" s="828"/>
      <c r="AX25" s="829" t="s">
        <v>739</v>
      </c>
      <c r="AY25" s="827"/>
      <c r="AZ25" s="828"/>
      <c r="BA25" s="830"/>
      <c r="BB25" s="831"/>
      <c r="BC25" s="831"/>
      <c r="BD25" s="832"/>
      <c r="BE25" s="832"/>
      <c r="BF25" s="833"/>
      <c r="BG25" s="833"/>
      <c r="BH25" s="833"/>
      <c r="BI25" s="833"/>
      <c r="BJ25" s="833"/>
    </row>
    <row r="26" customFormat="false" ht="20.25" hidden="false" customHeight="true" outlineLevel="0" collapsed="false">
      <c r="B26" s="779"/>
      <c r="C26" s="818"/>
      <c r="D26" s="818"/>
      <c r="E26" s="808"/>
      <c r="F26" s="809" t="str">
        <f aca="false">C25</f>
        <v>オペレーター</v>
      </c>
      <c r="G26" s="808"/>
      <c r="H26" s="809" t="str">
        <f aca="false">I25</f>
        <v>A</v>
      </c>
      <c r="I26" s="821"/>
      <c r="J26" s="821"/>
      <c r="K26" s="822"/>
      <c r="L26" s="822"/>
      <c r="M26" s="822"/>
      <c r="N26" s="822"/>
      <c r="O26" s="823"/>
      <c r="P26" s="823"/>
      <c r="Q26" s="823"/>
      <c r="R26" s="823"/>
      <c r="S26" s="823"/>
      <c r="T26" s="810" t="s">
        <v>694</v>
      </c>
      <c r="U26" s="811"/>
      <c r="V26" s="812"/>
      <c r="W26" s="813" t="n">
        <f aca="false">IF(W25="","",VLOOKUP(W25,'標準様式１【記載例】シフト記号表（勤務時間帯）'!$C$6:$L$47,10,FALSE()))</f>
        <v>8</v>
      </c>
      <c r="X26" s="814" t="n">
        <f aca="false">IF(X25="","",VLOOKUP(X25,'標準様式１【記載例】シフト記号表（勤務時間帯）'!$C$6:$L$47,10,FALSE()))</f>
        <v>8</v>
      </c>
      <c r="Y26" s="814" t="n">
        <f aca="false">IF(Y25="","",VLOOKUP(Y25,'標準様式１【記載例】シフト記号表（勤務時間帯）'!$C$6:$L$47,10,FALSE()))</f>
        <v>8</v>
      </c>
      <c r="Z26" s="814" t="n">
        <f aca="false">IF(Z25="","",VLOOKUP(Z25,'標準様式１【記載例】シフト記号表（勤務時間帯）'!$C$6:$L$47,10,FALSE()))</f>
        <v>8</v>
      </c>
      <c r="AA26" s="814" t="str">
        <f aca="false">IF(AA25="","",VLOOKUP(AA25,'標準様式１【記載例】シフト記号表（勤務時間帯）'!$C$6:$L$47,10,FALSE()))</f>
        <v/>
      </c>
      <c r="AB26" s="814" t="str">
        <f aca="false">IF(AB25="","",VLOOKUP(AB25,'標準様式１【記載例】シフト記号表（勤務時間帯）'!$C$6:$L$47,10,FALSE()))</f>
        <v/>
      </c>
      <c r="AC26" s="815" t="n">
        <f aca="false">IF(AC25="","",VLOOKUP(AC25,'標準様式１【記載例】シフト記号表（勤務時間帯）'!$C$6:$L$47,10,FALSE()))</f>
        <v>8</v>
      </c>
      <c r="AD26" s="813" t="n">
        <f aca="false">IF(AD25="","",VLOOKUP(AD25,'標準様式１【記載例】シフト記号表（勤務時間帯）'!$C$6:$L$47,10,FALSE()))</f>
        <v>8</v>
      </c>
      <c r="AE26" s="814" t="n">
        <f aca="false">IF(AE25="","",VLOOKUP(AE25,'標準様式１【記載例】シフト記号表（勤務時間帯）'!$C$6:$L$47,10,FALSE()))</f>
        <v>8</v>
      </c>
      <c r="AF26" s="814" t="n">
        <f aca="false">IF(AF25="","",VLOOKUP(AF25,'標準様式１【記載例】シフト記号表（勤務時間帯）'!$C$6:$L$47,10,FALSE()))</f>
        <v>8</v>
      </c>
      <c r="AG26" s="814" t="n">
        <f aca="false">IF(AG25="","",VLOOKUP(AG25,'標準様式１【記載例】シフト記号表（勤務時間帯）'!$C$6:$L$47,10,FALSE()))</f>
        <v>8</v>
      </c>
      <c r="AH26" s="814" t="str">
        <f aca="false">IF(AH25="","",VLOOKUP(AH25,'標準様式１【記載例】シフト記号表（勤務時間帯）'!$C$6:$L$47,10,FALSE()))</f>
        <v/>
      </c>
      <c r="AI26" s="814" t="str">
        <f aca="false">IF(AI25="","",VLOOKUP(AI25,'標準様式１【記載例】シフト記号表（勤務時間帯）'!$C$6:$L$47,10,FALSE()))</f>
        <v/>
      </c>
      <c r="AJ26" s="815" t="n">
        <f aca="false">IF(AJ25="","",VLOOKUP(AJ25,'標準様式１【記載例】シフト記号表（勤務時間帯）'!$C$6:$L$47,10,FALSE()))</f>
        <v>8</v>
      </c>
      <c r="AK26" s="813" t="n">
        <f aca="false">IF(AK25="","",VLOOKUP(AK25,'標準様式１【記載例】シフト記号表（勤務時間帯）'!$C$6:$L$47,10,FALSE()))</f>
        <v>8</v>
      </c>
      <c r="AL26" s="814" t="n">
        <f aca="false">IF(AL25="","",VLOOKUP(AL25,'標準様式１【記載例】シフト記号表（勤務時間帯）'!$C$6:$L$47,10,FALSE()))</f>
        <v>8</v>
      </c>
      <c r="AM26" s="814" t="n">
        <f aca="false">IF(AM25="","",VLOOKUP(AM25,'標準様式１【記載例】シフト記号表（勤務時間帯）'!$C$6:$L$47,10,FALSE()))</f>
        <v>8</v>
      </c>
      <c r="AN26" s="814" t="n">
        <f aca="false">IF(AN25="","",VLOOKUP(AN25,'標準様式１【記載例】シフト記号表（勤務時間帯）'!$C$6:$L$47,10,FALSE()))</f>
        <v>8</v>
      </c>
      <c r="AO26" s="814" t="str">
        <f aca="false">IF(AO25="","",VLOOKUP(AO25,'標準様式１【記載例】シフト記号表（勤務時間帯）'!$C$6:$L$47,10,FALSE()))</f>
        <v/>
      </c>
      <c r="AP26" s="814" t="str">
        <f aca="false">IF(AP25="","",VLOOKUP(AP25,'標準様式１【記載例】シフト記号表（勤務時間帯）'!$C$6:$L$47,10,FALSE()))</f>
        <v/>
      </c>
      <c r="AQ26" s="815" t="n">
        <f aca="false">IF(AQ25="","",VLOOKUP(AQ25,'標準様式１【記載例】シフト記号表（勤務時間帯）'!$C$6:$L$47,10,FALSE()))</f>
        <v>8</v>
      </c>
      <c r="AR26" s="813" t="n">
        <f aca="false">IF(AR25="","",VLOOKUP(AR25,'標準様式１【記載例】シフト記号表（勤務時間帯）'!$C$6:$L$47,10,FALSE()))</f>
        <v>8</v>
      </c>
      <c r="AS26" s="814" t="n">
        <f aca="false">IF(AS25="","",VLOOKUP(AS25,'標準様式１【記載例】シフト記号表（勤務時間帯）'!$C$6:$L$47,10,FALSE()))</f>
        <v>8</v>
      </c>
      <c r="AT26" s="814" t="n">
        <f aca="false">IF(AT25="","",VLOOKUP(AT25,'標準様式１【記載例】シフト記号表（勤務時間帯）'!$C$6:$L$47,10,FALSE()))</f>
        <v>8</v>
      </c>
      <c r="AU26" s="814" t="n">
        <f aca="false">IF(AU25="","",VLOOKUP(AU25,'標準様式１【記載例】シフト記号表（勤務時間帯）'!$C$6:$L$47,10,FALSE()))</f>
        <v>8</v>
      </c>
      <c r="AV26" s="814" t="str">
        <f aca="false">IF(AV25="","",VLOOKUP(AV25,'標準様式１【記載例】シフト記号表（勤務時間帯）'!$C$6:$L$47,10,FALSE()))</f>
        <v/>
      </c>
      <c r="AW26" s="814" t="str">
        <f aca="false">IF(AW25="","",VLOOKUP(AW25,'標準様式１【記載例】シフト記号表（勤務時間帯）'!$C$6:$L$47,10,FALSE()))</f>
        <v/>
      </c>
      <c r="AX26" s="815" t="n">
        <f aca="false">IF(AX25="","",VLOOKUP(AX25,'標準様式１【記載例】シフト記号表（勤務時間帯）'!$C$6:$L$47,10,FALSE()))</f>
        <v>8</v>
      </c>
      <c r="AY26" s="813" t="str">
        <f aca="false">IF(AY25="","",VLOOKUP(AY25,'標準様式１【記載例】シフト記号表（勤務時間帯）'!$C$6:$L$47,10,FALSE()))</f>
        <v/>
      </c>
      <c r="AZ26" s="814" t="str">
        <f aca="false">IF(AZ25="","",VLOOKUP(AZ25,'標準様式１【記載例】シフト記号表（勤務時間帯）'!$C$6:$L$47,10,FALSE()))</f>
        <v/>
      </c>
      <c r="BA26" s="814" t="str">
        <f aca="false">IF(BA25="","",VLOOKUP(BA25,'標準様式１【記載例】シフト記号表（勤務時間帯）'!$C$6:$L$47,10,FALSE()))</f>
        <v/>
      </c>
      <c r="BB26" s="816" t="n">
        <f aca="false">IF($BE$3="４週",SUM(W26:AX26),IF($BE$3="暦月",SUM(W26:BA26),""))</f>
        <v>160</v>
      </c>
      <c r="BC26" s="816"/>
      <c r="BD26" s="817" t="n">
        <f aca="false">IF($BE$3="４週",BB26/4,IF($BE$3="暦月",(BB26/($BE$8/7)),""))</f>
        <v>40</v>
      </c>
      <c r="BE26" s="817"/>
      <c r="BF26" s="833"/>
      <c r="BG26" s="833"/>
      <c r="BH26" s="833"/>
      <c r="BI26" s="833"/>
      <c r="BJ26" s="833"/>
    </row>
    <row r="27" customFormat="false" ht="20.25" hidden="false" customHeight="true" outlineLevel="0" collapsed="false">
      <c r="B27" s="779" t="n">
        <f aca="false">B25+1</f>
        <v>7</v>
      </c>
      <c r="C27" s="818" t="s">
        <v>787</v>
      </c>
      <c r="D27" s="818"/>
      <c r="E27" s="808"/>
      <c r="F27" s="809"/>
      <c r="G27" s="808"/>
      <c r="H27" s="809"/>
      <c r="I27" s="821" t="s">
        <v>692</v>
      </c>
      <c r="J27" s="821"/>
      <c r="K27" s="822" t="s">
        <v>78</v>
      </c>
      <c r="L27" s="822"/>
      <c r="M27" s="822"/>
      <c r="N27" s="822"/>
      <c r="O27" s="823" t="s">
        <v>788</v>
      </c>
      <c r="P27" s="823"/>
      <c r="Q27" s="823"/>
      <c r="R27" s="823"/>
      <c r="S27" s="823"/>
      <c r="T27" s="824" t="s">
        <v>693</v>
      </c>
      <c r="U27" s="825"/>
      <c r="V27" s="826"/>
      <c r="W27" s="827" t="s">
        <v>740</v>
      </c>
      <c r="X27" s="828" t="s">
        <v>740</v>
      </c>
      <c r="Y27" s="828" t="s">
        <v>740</v>
      </c>
      <c r="Z27" s="828" t="s">
        <v>740</v>
      </c>
      <c r="AA27" s="828"/>
      <c r="AB27" s="828"/>
      <c r="AC27" s="829" t="s">
        <v>740</v>
      </c>
      <c r="AD27" s="827" t="s">
        <v>740</v>
      </c>
      <c r="AE27" s="828" t="s">
        <v>740</v>
      </c>
      <c r="AF27" s="828" t="s">
        <v>740</v>
      </c>
      <c r="AG27" s="828" t="s">
        <v>740</v>
      </c>
      <c r="AH27" s="828"/>
      <c r="AI27" s="828"/>
      <c r="AJ27" s="829" t="s">
        <v>740</v>
      </c>
      <c r="AK27" s="827" t="s">
        <v>740</v>
      </c>
      <c r="AL27" s="828" t="s">
        <v>740</v>
      </c>
      <c r="AM27" s="828" t="s">
        <v>740</v>
      </c>
      <c r="AN27" s="828" t="s">
        <v>740</v>
      </c>
      <c r="AO27" s="828"/>
      <c r="AP27" s="828"/>
      <c r="AQ27" s="829" t="s">
        <v>740</v>
      </c>
      <c r="AR27" s="827" t="s">
        <v>740</v>
      </c>
      <c r="AS27" s="828" t="s">
        <v>740</v>
      </c>
      <c r="AT27" s="828" t="s">
        <v>740</v>
      </c>
      <c r="AU27" s="828" t="s">
        <v>740</v>
      </c>
      <c r="AV27" s="828"/>
      <c r="AW27" s="828"/>
      <c r="AX27" s="829" t="s">
        <v>740</v>
      </c>
      <c r="AY27" s="827"/>
      <c r="AZ27" s="828"/>
      <c r="BA27" s="830"/>
      <c r="BB27" s="831"/>
      <c r="BC27" s="831"/>
      <c r="BD27" s="832"/>
      <c r="BE27" s="832"/>
      <c r="BF27" s="833"/>
      <c r="BG27" s="833"/>
      <c r="BH27" s="833"/>
      <c r="BI27" s="833"/>
      <c r="BJ27" s="833"/>
    </row>
    <row r="28" customFormat="false" ht="20.25" hidden="false" customHeight="true" outlineLevel="0" collapsed="false">
      <c r="B28" s="779"/>
      <c r="C28" s="818"/>
      <c r="D28" s="818"/>
      <c r="E28" s="808"/>
      <c r="F28" s="809" t="str">
        <f aca="false">C27</f>
        <v>オペレーター</v>
      </c>
      <c r="G28" s="808"/>
      <c r="H28" s="809" t="str">
        <f aca="false">I27</f>
        <v>A</v>
      </c>
      <c r="I28" s="821"/>
      <c r="J28" s="821"/>
      <c r="K28" s="822"/>
      <c r="L28" s="822"/>
      <c r="M28" s="822"/>
      <c r="N28" s="822"/>
      <c r="O28" s="823"/>
      <c r="P28" s="823"/>
      <c r="Q28" s="823"/>
      <c r="R28" s="823"/>
      <c r="S28" s="823"/>
      <c r="T28" s="810" t="s">
        <v>694</v>
      </c>
      <c r="U28" s="811"/>
      <c r="V28" s="812"/>
      <c r="W28" s="813" t="n">
        <f aca="false">IF(W27="","",VLOOKUP(W27,'標準様式１【記載例】シフト記号表（勤務時間帯）'!$C$6:$L$47,10,FALSE()))</f>
        <v>8</v>
      </c>
      <c r="X28" s="814" t="n">
        <f aca="false">IF(X27="","",VLOOKUP(X27,'標準様式１【記載例】シフト記号表（勤務時間帯）'!$C$6:$L$47,10,FALSE()))</f>
        <v>8</v>
      </c>
      <c r="Y28" s="814" t="n">
        <f aca="false">IF(Y27="","",VLOOKUP(Y27,'標準様式１【記載例】シフト記号表（勤務時間帯）'!$C$6:$L$47,10,FALSE()))</f>
        <v>8</v>
      </c>
      <c r="Z28" s="814" t="n">
        <f aca="false">IF(Z27="","",VLOOKUP(Z27,'標準様式１【記載例】シフト記号表（勤務時間帯）'!$C$6:$L$47,10,FALSE()))</f>
        <v>8</v>
      </c>
      <c r="AA28" s="814" t="str">
        <f aca="false">IF(AA27="","",VLOOKUP(AA27,'標準様式１【記載例】シフト記号表（勤務時間帯）'!$C$6:$L$47,10,FALSE()))</f>
        <v/>
      </c>
      <c r="AB28" s="814" t="str">
        <f aca="false">IF(AB27="","",VLOOKUP(AB27,'標準様式１【記載例】シフト記号表（勤務時間帯）'!$C$6:$L$47,10,FALSE()))</f>
        <v/>
      </c>
      <c r="AC28" s="815" t="n">
        <f aca="false">IF(AC27="","",VLOOKUP(AC27,'標準様式１【記載例】シフト記号表（勤務時間帯）'!$C$6:$L$47,10,FALSE()))</f>
        <v>8</v>
      </c>
      <c r="AD28" s="813" t="n">
        <f aca="false">IF(AD27="","",VLOOKUP(AD27,'標準様式１【記載例】シフト記号表（勤務時間帯）'!$C$6:$L$47,10,FALSE()))</f>
        <v>8</v>
      </c>
      <c r="AE28" s="814" t="n">
        <f aca="false">IF(AE27="","",VLOOKUP(AE27,'標準様式１【記載例】シフト記号表（勤務時間帯）'!$C$6:$L$47,10,FALSE()))</f>
        <v>8</v>
      </c>
      <c r="AF28" s="814" t="n">
        <f aca="false">IF(AF27="","",VLOOKUP(AF27,'標準様式１【記載例】シフト記号表（勤務時間帯）'!$C$6:$L$47,10,FALSE()))</f>
        <v>8</v>
      </c>
      <c r="AG28" s="814" t="n">
        <f aca="false">IF(AG27="","",VLOOKUP(AG27,'標準様式１【記載例】シフト記号表（勤務時間帯）'!$C$6:$L$47,10,FALSE()))</f>
        <v>8</v>
      </c>
      <c r="AH28" s="814" t="str">
        <f aca="false">IF(AH27="","",VLOOKUP(AH27,'標準様式１【記載例】シフト記号表（勤務時間帯）'!$C$6:$L$47,10,FALSE()))</f>
        <v/>
      </c>
      <c r="AI28" s="814" t="str">
        <f aca="false">IF(AI27="","",VLOOKUP(AI27,'標準様式１【記載例】シフト記号表（勤務時間帯）'!$C$6:$L$47,10,FALSE()))</f>
        <v/>
      </c>
      <c r="AJ28" s="815" t="n">
        <f aca="false">IF(AJ27="","",VLOOKUP(AJ27,'標準様式１【記載例】シフト記号表（勤務時間帯）'!$C$6:$L$47,10,FALSE()))</f>
        <v>8</v>
      </c>
      <c r="AK28" s="813" t="n">
        <f aca="false">IF(AK27="","",VLOOKUP(AK27,'標準様式１【記載例】シフト記号表（勤務時間帯）'!$C$6:$L$47,10,FALSE()))</f>
        <v>8</v>
      </c>
      <c r="AL28" s="814" t="n">
        <f aca="false">IF(AL27="","",VLOOKUP(AL27,'標準様式１【記載例】シフト記号表（勤務時間帯）'!$C$6:$L$47,10,FALSE()))</f>
        <v>8</v>
      </c>
      <c r="AM28" s="814" t="n">
        <f aca="false">IF(AM27="","",VLOOKUP(AM27,'標準様式１【記載例】シフト記号表（勤務時間帯）'!$C$6:$L$47,10,FALSE()))</f>
        <v>8</v>
      </c>
      <c r="AN28" s="814" t="n">
        <f aca="false">IF(AN27="","",VLOOKUP(AN27,'標準様式１【記載例】シフト記号表（勤務時間帯）'!$C$6:$L$47,10,FALSE()))</f>
        <v>8</v>
      </c>
      <c r="AO28" s="814" t="str">
        <f aca="false">IF(AO27="","",VLOOKUP(AO27,'標準様式１【記載例】シフト記号表（勤務時間帯）'!$C$6:$L$47,10,FALSE()))</f>
        <v/>
      </c>
      <c r="AP28" s="814" t="str">
        <f aca="false">IF(AP27="","",VLOOKUP(AP27,'標準様式１【記載例】シフト記号表（勤務時間帯）'!$C$6:$L$47,10,FALSE()))</f>
        <v/>
      </c>
      <c r="AQ28" s="815" t="n">
        <f aca="false">IF(AQ27="","",VLOOKUP(AQ27,'標準様式１【記載例】シフト記号表（勤務時間帯）'!$C$6:$L$47,10,FALSE()))</f>
        <v>8</v>
      </c>
      <c r="AR28" s="813" t="n">
        <f aca="false">IF(AR27="","",VLOOKUP(AR27,'標準様式１【記載例】シフト記号表（勤務時間帯）'!$C$6:$L$47,10,FALSE()))</f>
        <v>8</v>
      </c>
      <c r="AS28" s="814" t="n">
        <f aca="false">IF(AS27="","",VLOOKUP(AS27,'標準様式１【記載例】シフト記号表（勤務時間帯）'!$C$6:$L$47,10,FALSE()))</f>
        <v>8</v>
      </c>
      <c r="AT28" s="814" t="n">
        <f aca="false">IF(AT27="","",VLOOKUP(AT27,'標準様式１【記載例】シフト記号表（勤務時間帯）'!$C$6:$L$47,10,FALSE()))</f>
        <v>8</v>
      </c>
      <c r="AU28" s="814" t="n">
        <f aca="false">IF(AU27="","",VLOOKUP(AU27,'標準様式１【記載例】シフト記号表（勤務時間帯）'!$C$6:$L$47,10,FALSE()))</f>
        <v>8</v>
      </c>
      <c r="AV28" s="814" t="str">
        <f aca="false">IF(AV27="","",VLOOKUP(AV27,'標準様式１【記載例】シフト記号表（勤務時間帯）'!$C$6:$L$47,10,FALSE()))</f>
        <v/>
      </c>
      <c r="AW28" s="814" t="str">
        <f aca="false">IF(AW27="","",VLOOKUP(AW27,'標準様式１【記載例】シフト記号表（勤務時間帯）'!$C$6:$L$47,10,FALSE()))</f>
        <v/>
      </c>
      <c r="AX28" s="815" t="n">
        <f aca="false">IF(AX27="","",VLOOKUP(AX27,'標準様式１【記載例】シフト記号表（勤務時間帯）'!$C$6:$L$47,10,FALSE()))</f>
        <v>8</v>
      </c>
      <c r="AY28" s="813" t="str">
        <f aca="false">IF(AY27="","",VLOOKUP(AY27,'標準様式１【記載例】シフト記号表（勤務時間帯）'!$C$6:$L$47,10,FALSE()))</f>
        <v/>
      </c>
      <c r="AZ28" s="814" t="str">
        <f aca="false">IF(AZ27="","",VLOOKUP(AZ27,'標準様式１【記載例】シフト記号表（勤務時間帯）'!$C$6:$L$47,10,FALSE()))</f>
        <v/>
      </c>
      <c r="BA28" s="814" t="str">
        <f aca="false">IF(BA27="","",VLOOKUP(BA27,'標準様式１【記載例】シフト記号表（勤務時間帯）'!$C$6:$L$47,10,FALSE()))</f>
        <v/>
      </c>
      <c r="BB28" s="816" t="n">
        <f aca="false">IF($BE$3="４週",SUM(W28:AX28),IF($BE$3="暦月",SUM(W28:BA28),""))</f>
        <v>160</v>
      </c>
      <c r="BC28" s="816"/>
      <c r="BD28" s="817" t="n">
        <f aca="false">IF($BE$3="４週",BB28/4,IF($BE$3="暦月",(BB28/($BE$8/7)),""))</f>
        <v>40</v>
      </c>
      <c r="BE28" s="817"/>
      <c r="BF28" s="833"/>
      <c r="BG28" s="833"/>
      <c r="BH28" s="833"/>
      <c r="BI28" s="833"/>
      <c r="BJ28" s="833"/>
    </row>
    <row r="29" customFormat="false" ht="20.25" hidden="false" customHeight="true" outlineLevel="0" collapsed="false">
      <c r="B29" s="779" t="n">
        <f aca="false">B27+1</f>
        <v>8</v>
      </c>
      <c r="C29" s="818" t="s">
        <v>791</v>
      </c>
      <c r="D29" s="818"/>
      <c r="E29" s="808"/>
      <c r="F29" s="809"/>
      <c r="G29" s="808"/>
      <c r="H29" s="809"/>
      <c r="I29" s="821" t="s">
        <v>692</v>
      </c>
      <c r="J29" s="821"/>
      <c r="K29" s="822" t="s">
        <v>792</v>
      </c>
      <c r="L29" s="822"/>
      <c r="M29" s="822"/>
      <c r="N29" s="822"/>
      <c r="O29" s="823" t="s">
        <v>793</v>
      </c>
      <c r="P29" s="823"/>
      <c r="Q29" s="823"/>
      <c r="R29" s="823"/>
      <c r="S29" s="823"/>
      <c r="T29" s="824" t="s">
        <v>693</v>
      </c>
      <c r="U29" s="825"/>
      <c r="V29" s="826"/>
      <c r="W29" s="827" t="s">
        <v>738</v>
      </c>
      <c r="X29" s="828" t="s">
        <v>738</v>
      </c>
      <c r="Y29" s="828"/>
      <c r="Z29" s="828"/>
      <c r="AA29" s="828" t="s">
        <v>738</v>
      </c>
      <c r="AB29" s="828" t="s">
        <v>738</v>
      </c>
      <c r="AC29" s="829" t="s">
        <v>738</v>
      </c>
      <c r="AD29" s="827" t="s">
        <v>738</v>
      </c>
      <c r="AE29" s="828" t="s">
        <v>738</v>
      </c>
      <c r="AF29" s="828"/>
      <c r="AG29" s="828"/>
      <c r="AH29" s="828" t="s">
        <v>738</v>
      </c>
      <c r="AI29" s="828" t="s">
        <v>738</v>
      </c>
      <c r="AJ29" s="829" t="s">
        <v>738</v>
      </c>
      <c r="AK29" s="827" t="s">
        <v>738</v>
      </c>
      <c r="AL29" s="828" t="s">
        <v>738</v>
      </c>
      <c r="AM29" s="828"/>
      <c r="AN29" s="828"/>
      <c r="AO29" s="828" t="s">
        <v>738</v>
      </c>
      <c r="AP29" s="828" t="s">
        <v>738</v>
      </c>
      <c r="AQ29" s="829" t="s">
        <v>738</v>
      </c>
      <c r="AR29" s="827" t="s">
        <v>738</v>
      </c>
      <c r="AS29" s="828" t="s">
        <v>738</v>
      </c>
      <c r="AT29" s="828"/>
      <c r="AU29" s="828"/>
      <c r="AV29" s="828" t="s">
        <v>738</v>
      </c>
      <c r="AW29" s="828" t="s">
        <v>738</v>
      </c>
      <c r="AX29" s="829" t="s">
        <v>738</v>
      </c>
      <c r="AY29" s="827"/>
      <c r="AZ29" s="828"/>
      <c r="BA29" s="830"/>
      <c r="BB29" s="831"/>
      <c r="BC29" s="831"/>
      <c r="BD29" s="832"/>
      <c r="BE29" s="832"/>
      <c r="BF29" s="833"/>
      <c r="BG29" s="833"/>
      <c r="BH29" s="833"/>
      <c r="BI29" s="833"/>
      <c r="BJ29" s="833"/>
    </row>
    <row r="30" customFormat="false" ht="20.25" hidden="false" customHeight="true" outlineLevel="0" collapsed="false">
      <c r="B30" s="779"/>
      <c r="C30" s="818"/>
      <c r="D30" s="818"/>
      <c r="E30" s="808"/>
      <c r="F30" s="809" t="str">
        <f aca="false">C29</f>
        <v>訪問介護員</v>
      </c>
      <c r="G30" s="808"/>
      <c r="H30" s="809" t="str">
        <f aca="false">I29</f>
        <v>A</v>
      </c>
      <c r="I30" s="821"/>
      <c r="J30" s="821"/>
      <c r="K30" s="822"/>
      <c r="L30" s="822"/>
      <c r="M30" s="822"/>
      <c r="N30" s="822"/>
      <c r="O30" s="823"/>
      <c r="P30" s="823"/>
      <c r="Q30" s="823"/>
      <c r="R30" s="823"/>
      <c r="S30" s="823"/>
      <c r="T30" s="810" t="s">
        <v>694</v>
      </c>
      <c r="U30" s="811"/>
      <c r="V30" s="812"/>
      <c r="W30" s="813" t="n">
        <f aca="false">IF(W29="","",VLOOKUP(W29,'標準様式１【記載例】シフト記号表（勤務時間帯）'!$C$6:$L$47,10,FALSE()))</f>
        <v>8</v>
      </c>
      <c r="X30" s="814" t="n">
        <f aca="false">IF(X29="","",VLOOKUP(X29,'標準様式１【記載例】シフト記号表（勤務時間帯）'!$C$6:$L$47,10,FALSE()))</f>
        <v>8</v>
      </c>
      <c r="Y30" s="814" t="str">
        <f aca="false">IF(Y29="","",VLOOKUP(Y29,'標準様式１【記載例】シフト記号表（勤務時間帯）'!$C$6:$L$47,10,FALSE()))</f>
        <v/>
      </c>
      <c r="Z30" s="814" t="str">
        <f aca="false">IF(Z29="","",VLOOKUP(Z29,'標準様式１【記載例】シフト記号表（勤務時間帯）'!$C$6:$L$47,10,FALSE()))</f>
        <v/>
      </c>
      <c r="AA30" s="814" t="n">
        <f aca="false">IF(AA29="","",VLOOKUP(AA29,'標準様式１【記載例】シフト記号表（勤務時間帯）'!$C$6:$L$47,10,FALSE()))</f>
        <v>8</v>
      </c>
      <c r="AB30" s="814" t="n">
        <f aca="false">IF(AB29="","",VLOOKUP(AB29,'標準様式１【記載例】シフト記号表（勤務時間帯）'!$C$6:$L$47,10,FALSE()))</f>
        <v>8</v>
      </c>
      <c r="AC30" s="815" t="n">
        <f aca="false">IF(AC29="","",VLOOKUP(AC29,'標準様式１【記載例】シフト記号表（勤務時間帯）'!$C$6:$L$47,10,FALSE()))</f>
        <v>8</v>
      </c>
      <c r="AD30" s="813" t="n">
        <f aca="false">IF(AD29="","",VLOOKUP(AD29,'標準様式１【記載例】シフト記号表（勤務時間帯）'!$C$6:$L$47,10,FALSE()))</f>
        <v>8</v>
      </c>
      <c r="AE30" s="814" t="n">
        <f aca="false">IF(AE29="","",VLOOKUP(AE29,'標準様式１【記載例】シフト記号表（勤務時間帯）'!$C$6:$L$47,10,FALSE()))</f>
        <v>8</v>
      </c>
      <c r="AF30" s="814" t="str">
        <f aca="false">IF(AF29="","",VLOOKUP(AF29,'標準様式１【記載例】シフト記号表（勤務時間帯）'!$C$6:$L$47,10,FALSE()))</f>
        <v/>
      </c>
      <c r="AG30" s="814" t="str">
        <f aca="false">IF(AG29="","",VLOOKUP(AG29,'標準様式１【記載例】シフト記号表（勤務時間帯）'!$C$6:$L$47,10,FALSE()))</f>
        <v/>
      </c>
      <c r="AH30" s="814" t="n">
        <f aca="false">IF(AH29="","",VLOOKUP(AH29,'標準様式１【記載例】シフト記号表（勤務時間帯）'!$C$6:$L$47,10,FALSE()))</f>
        <v>8</v>
      </c>
      <c r="AI30" s="814" t="n">
        <f aca="false">IF(AI29="","",VLOOKUP(AI29,'標準様式１【記載例】シフト記号表（勤務時間帯）'!$C$6:$L$47,10,FALSE()))</f>
        <v>8</v>
      </c>
      <c r="AJ30" s="815" t="n">
        <f aca="false">IF(AJ29="","",VLOOKUP(AJ29,'標準様式１【記載例】シフト記号表（勤務時間帯）'!$C$6:$L$47,10,FALSE()))</f>
        <v>8</v>
      </c>
      <c r="AK30" s="813" t="n">
        <f aca="false">IF(AK29="","",VLOOKUP(AK29,'標準様式１【記載例】シフト記号表（勤務時間帯）'!$C$6:$L$47,10,FALSE()))</f>
        <v>8</v>
      </c>
      <c r="AL30" s="814" t="n">
        <f aca="false">IF(AL29="","",VLOOKUP(AL29,'標準様式１【記載例】シフト記号表（勤務時間帯）'!$C$6:$L$47,10,FALSE()))</f>
        <v>8</v>
      </c>
      <c r="AM30" s="814" t="str">
        <f aca="false">IF(AM29="","",VLOOKUP(AM29,'標準様式１【記載例】シフト記号表（勤務時間帯）'!$C$6:$L$47,10,FALSE()))</f>
        <v/>
      </c>
      <c r="AN30" s="814" t="str">
        <f aca="false">IF(AN29="","",VLOOKUP(AN29,'標準様式１【記載例】シフト記号表（勤務時間帯）'!$C$6:$L$47,10,FALSE()))</f>
        <v/>
      </c>
      <c r="AO30" s="814" t="n">
        <f aca="false">IF(AO29="","",VLOOKUP(AO29,'標準様式１【記載例】シフト記号表（勤務時間帯）'!$C$6:$L$47,10,FALSE()))</f>
        <v>8</v>
      </c>
      <c r="AP30" s="814" t="n">
        <f aca="false">IF(AP29="","",VLOOKUP(AP29,'標準様式１【記載例】シフト記号表（勤務時間帯）'!$C$6:$L$47,10,FALSE()))</f>
        <v>8</v>
      </c>
      <c r="AQ30" s="815" t="n">
        <f aca="false">IF(AQ29="","",VLOOKUP(AQ29,'標準様式１【記載例】シフト記号表（勤務時間帯）'!$C$6:$L$47,10,FALSE()))</f>
        <v>8</v>
      </c>
      <c r="AR30" s="813" t="n">
        <f aca="false">IF(AR29="","",VLOOKUP(AR29,'標準様式１【記載例】シフト記号表（勤務時間帯）'!$C$6:$L$47,10,FALSE()))</f>
        <v>8</v>
      </c>
      <c r="AS30" s="814" t="n">
        <f aca="false">IF(AS29="","",VLOOKUP(AS29,'標準様式１【記載例】シフト記号表（勤務時間帯）'!$C$6:$L$47,10,FALSE()))</f>
        <v>8</v>
      </c>
      <c r="AT30" s="814" t="str">
        <f aca="false">IF(AT29="","",VLOOKUP(AT29,'標準様式１【記載例】シフト記号表（勤務時間帯）'!$C$6:$L$47,10,FALSE()))</f>
        <v/>
      </c>
      <c r="AU30" s="814" t="str">
        <f aca="false">IF(AU29="","",VLOOKUP(AU29,'標準様式１【記載例】シフト記号表（勤務時間帯）'!$C$6:$L$47,10,FALSE()))</f>
        <v/>
      </c>
      <c r="AV30" s="814" t="n">
        <f aca="false">IF(AV29="","",VLOOKUP(AV29,'標準様式１【記載例】シフト記号表（勤務時間帯）'!$C$6:$L$47,10,FALSE()))</f>
        <v>8</v>
      </c>
      <c r="AW30" s="814" t="n">
        <f aca="false">IF(AW29="","",VLOOKUP(AW29,'標準様式１【記載例】シフト記号表（勤務時間帯）'!$C$6:$L$47,10,FALSE()))</f>
        <v>8</v>
      </c>
      <c r="AX30" s="815" t="n">
        <f aca="false">IF(AX29="","",VLOOKUP(AX29,'標準様式１【記載例】シフト記号表（勤務時間帯）'!$C$6:$L$47,10,FALSE()))</f>
        <v>8</v>
      </c>
      <c r="AY30" s="813" t="str">
        <f aca="false">IF(AY29="","",VLOOKUP(AY29,'標準様式１【記載例】シフト記号表（勤務時間帯）'!$C$6:$L$47,10,FALSE()))</f>
        <v/>
      </c>
      <c r="AZ30" s="814" t="str">
        <f aca="false">IF(AZ29="","",VLOOKUP(AZ29,'標準様式１【記載例】シフト記号表（勤務時間帯）'!$C$6:$L$47,10,FALSE()))</f>
        <v/>
      </c>
      <c r="BA30" s="814" t="str">
        <f aca="false">IF(BA29="","",VLOOKUP(BA29,'標準様式１【記載例】シフト記号表（勤務時間帯）'!$C$6:$L$47,10,FALSE()))</f>
        <v/>
      </c>
      <c r="BB30" s="816" t="n">
        <f aca="false">IF($BE$3="４週",SUM(W30:AX30),IF($BE$3="暦月",SUM(W30:BA30),""))</f>
        <v>160</v>
      </c>
      <c r="BC30" s="816"/>
      <c r="BD30" s="817" t="n">
        <f aca="false">IF($BE$3="４週",BB30/4,IF($BE$3="暦月",(BB30/($BE$8/7)),""))</f>
        <v>40</v>
      </c>
      <c r="BE30" s="817"/>
      <c r="BF30" s="833"/>
      <c r="BG30" s="833"/>
      <c r="BH30" s="833"/>
      <c r="BI30" s="833"/>
      <c r="BJ30" s="833"/>
    </row>
    <row r="31" customFormat="false" ht="20.25" hidden="false" customHeight="true" outlineLevel="0" collapsed="false">
      <c r="B31" s="779" t="n">
        <f aca="false">B29+1</f>
        <v>9</v>
      </c>
      <c r="C31" s="818" t="s">
        <v>791</v>
      </c>
      <c r="D31" s="818"/>
      <c r="E31" s="808"/>
      <c r="F31" s="809"/>
      <c r="G31" s="808"/>
      <c r="H31" s="809"/>
      <c r="I31" s="821" t="s">
        <v>692</v>
      </c>
      <c r="J31" s="821"/>
      <c r="K31" s="822" t="s">
        <v>792</v>
      </c>
      <c r="L31" s="822"/>
      <c r="M31" s="822"/>
      <c r="N31" s="822"/>
      <c r="O31" s="823" t="s">
        <v>794</v>
      </c>
      <c r="P31" s="823"/>
      <c r="Q31" s="823"/>
      <c r="R31" s="823"/>
      <c r="S31" s="823"/>
      <c r="T31" s="824" t="s">
        <v>693</v>
      </c>
      <c r="U31" s="825"/>
      <c r="V31" s="826"/>
      <c r="W31" s="827" t="s">
        <v>739</v>
      </c>
      <c r="X31" s="828" t="s">
        <v>739</v>
      </c>
      <c r="Y31" s="828"/>
      <c r="Z31" s="828"/>
      <c r="AA31" s="828" t="s">
        <v>739</v>
      </c>
      <c r="AB31" s="828" t="s">
        <v>739</v>
      </c>
      <c r="AC31" s="829" t="s">
        <v>739</v>
      </c>
      <c r="AD31" s="827" t="s">
        <v>739</v>
      </c>
      <c r="AE31" s="828" t="s">
        <v>739</v>
      </c>
      <c r="AF31" s="828"/>
      <c r="AG31" s="828"/>
      <c r="AH31" s="828" t="s">
        <v>739</v>
      </c>
      <c r="AI31" s="828" t="s">
        <v>739</v>
      </c>
      <c r="AJ31" s="829" t="s">
        <v>739</v>
      </c>
      <c r="AK31" s="827" t="s">
        <v>739</v>
      </c>
      <c r="AL31" s="828" t="s">
        <v>739</v>
      </c>
      <c r="AM31" s="828"/>
      <c r="AN31" s="828"/>
      <c r="AO31" s="828" t="s">
        <v>739</v>
      </c>
      <c r="AP31" s="828" t="s">
        <v>739</v>
      </c>
      <c r="AQ31" s="829" t="s">
        <v>739</v>
      </c>
      <c r="AR31" s="827" t="s">
        <v>739</v>
      </c>
      <c r="AS31" s="828" t="s">
        <v>739</v>
      </c>
      <c r="AT31" s="828"/>
      <c r="AU31" s="828"/>
      <c r="AV31" s="828" t="s">
        <v>739</v>
      </c>
      <c r="AW31" s="828" t="s">
        <v>739</v>
      </c>
      <c r="AX31" s="829" t="s">
        <v>739</v>
      </c>
      <c r="AY31" s="827"/>
      <c r="AZ31" s="828"/>
      <c r="BA31" s="830"/>
      <c r="BB31" s="831"/>
      <c r="BC31" s="831"/>
      <c r="BD31" s="832"/>
      <c r="BE31" s="832"/>
      <c r="BF31" s="833"/>
      <c r="BG31" s="833"/>
      <c r="BH31" s="833"/>
      <c r="BI31" s="833"/>
      <c r="BJ31" s="833"/>
    </row>
    <row r="32" customFormat="false" ht="20.25" hidden="false" customHeight="true" outlineLevel="0" collapsed="false">
      <c r="B32" s="779"/>
      <c r="C32" s="818"/>
      <c r="D32" s="818"/>
      <c r="E32" s="808"/>
      <c r="F32" s="809" t="str">
        <f aca="false">C31</f>
        <v>訪問介護員</v>
      </c>
      <c r="G32" s="808"/>
      <c r="H32" s="809" t="str">
        <f aca="false">I31</f>
        <v>A</v>
      </c>
      <c r="I32" s="821"/>
      <c r="J32" s="821"/>
      <c r="K32" s="822"/>
      <c r="L32" s="822"/>
      <c r="M32" s="822"/>
      <c r="N32" s="822"/>
      <c r="O32" s="823"/>
      <c r="P32" s="823"/>
      <c r="Q32" s="823"/>
      <c r="R32" s="823"/>
      <c r="S32" s="823"/>
      <c r="T32" s="834" t="s">
        <v>694</v>
      </c>
      <c r="U32" s="835"/>
      <c r="V32" s="836"/>
      <c r="W32" s="813" t="n">
        <f aca="false">IF(W31="","",VLOOKUP(W31,'標準様式１【記載例】シフト記号表（勤務時間帯）'!$C$6:$L$47,10,FALSE()))</f>
        <v>8</v>
      </c>
      <c r="X32" s="814" t="n">
        <f aca="false">IF(X31="","",VLOOKUP(X31,'標準様式１【記載例】シフト記号表（勤務時間帯）'!$C$6:$L$47,10,FALSE()))</f>
        <v>8</v>
      </c>
      <c r="Y32" s="814" t="str">
        <f aca="false">IF(Y31="","",VLOOKUP(Y31,'標準様式１【記載例】シフト記号表（勤務時間帯）'!$C$6:$L$47,10,FALSE()))</f>
        <v/>
      </c>
      <c r="Z32" s="814" t="str">
        <f aca="false">IF(Z31="","",VLOOKUP(Z31,'標準様式１【記載例】シフト記号表（勤務時間帯）'!$C$6:$L$47,10,FALSE()))</f>
        <v/>
      </c>
      <c r="AA32" s="814" t="n">
        <f aca="false">IF(AA31="","",VLOOKUP(AA31,'標準様式１【記載例】シフト記号表（勤務時間帯）'!$C$6:$L$47,10,FALSE()))</f>
        <v>8</v>
      </c>
      <c r="AB32" s="814" t="n">
        <f aca="false">IF(AB31="","",VLOOKUP(AB31,'標準様式１【記載例】シフト記号表（勤務時間帯）'!$C$6:$L$47,10,FALSE()))</f>
        <v>8</v>
      </c>
      <c r="AC32" s="815" t="n">
        <f aca="false">IF(AC31="","",VLOOKUP(AC31,'標準様式１【記載例】シフト記号表（勤務時間帯）'!$C$6:$L$47,10,FALSE()))</f>
        <v>8</v>
      </c>
      <c r="AD32" s="813" t="n">
        <f aca="false">IF(AD31="","",VLOOKUP(AD31,'標準様式１【記載例】シフト記号表（勤務時間帯）'!$C$6:$L$47,10,FALSE()))</f>
        <v>8</v>
      </c>
      <c r="AE32" s="814" t="n">
        <f aca="false">IF(AE31="","",VLOOKUP(AE31,'標準様式１【記載例】シフト記号表（勤務時間帯）'!$C$6:$L$47,10,FALSE()))</f>
        <v>8</v>
      </c>
      <c r="AF32" s="814" t="str">
        <f aca="false">IF(AF31="","",VLOOKUP(AF31,'標準様式１【記載例】シフト記号表（勤務時間帯）'!$C$6:$L$47,10,FALSE()))</f>
        <v/>
      </c>
      <c r="AG32" s="814" t="str">
        <f aca="false">IF(AG31="","",VLOOKUP(AG31,'標準様式１【記載例】シフト記号表（勤務時間帯）'!$C$6:$L$47,10,FALSE()))</f>
        <v/>
      </c>
      <c r="AH32" s="814" t="n">
        <f aca="false">IF(AH31="","",VLOOKUP(AH31,'標準様式１【記載例】シフト記号表（勤務時間帯）'!$C$6:$L$47,10,FALSE()))</f>
        <v>8</v>
      </c>
      <c r="AI32" s="814" t="n">
        <f aca="false">IF(AI31="","",VLOOKUP(AI31,'標準様式１【記載例】シフト記号表（勤務時間帯）'!$C$6:$L$47,10,FALSE()))</f>
        <v>8</v>
      </c>
      <c r="AJ32" s="815" t="n">
        <f aca="false">IF(AJ31="","",VLOOKUP(AJ31,'標準様式１【記載例】シフト記号表（勤務時間帯）'!$C$6:$L$47,10,FALSE()))</f>
        <v>8</v>
      </c>
      <c r="AK32" s="813" t="n">
        <f aca="false">IF(AK31="","",VLOOKUP(AK31,'標準様式１【記載例】シフト記号表（勤務時間帯）'!$C$6:$L$47,10,FALSE()))</f>
        <v>8</v>
      </c>
      <c r="AL32" s="814" t="n">
        <f aca="false">IF(AL31="","",VLOOKUP(AL31,'標準様式１【記載例】シフト記号表（勤務時間帯）'!$C$6:$L$47,10,FALSE()))</f>
        <v>8</v>
      </c>
      <c r="AM32" s="814" t="str">
        <f aca="false">IF(AM31="","",VLOOKUP(AM31,'標準様式１【記載例】シフト記号表（勤務時間帯）'!$C$6:$L$47,10,FALSE()))</f>
        <v/>
      </c>
      <c r="AN32" s="814" t="str">
        <f aca="false">IF(AN31="","",VLOOKUP(AN31,'標準様式１【記載例】シフト記号表（勤務時間帯）'!$C$6:$L$47,10,FALSE()))</f>
        <v/>
      </c>
      <c r="AO32" s="814" t="n">
        <f aca="false">IF(AO31="","",VLOOKUP(AO31,'標準様式１【記載例】シフト記号表（勤務時間帯）'!$C$6:$L$47,10,FALSE()))</f>
        <v>8</v>
      </c>
      <c r="AP32" s="814" t="n">
        <f aca="false">IF(AP31="","",VLOOKUP(AP31,'標準様式１【記載例】シフト記号表（勤務時間帯）'!$C$6:$L$47,10,FALSE()))</f>
        <v>8</v>
      </c>
      <c r="AQ32" s="815" t="n">
        <f aca="false">IF(AQ31="","",VLOOKUP(AQ31,'標準様式１【記載例】シフト記号表（勤務時間帯）'!$C$6:$L$47,10,FALSE()))</f>
        <v>8</v>
      </c>
      <c r="AR32" s="813" t="n">
        <f aca="false">IF(AR31="","",VLOOKUP(AR31,'標準様式１【記載例】シフト記号表（勤務時間帯）'!$C$6:$L$47,10,FALSE()))</f>
        <v>8</v>
      </c>
      <c r="AS32" s="814" t="n">
        <f aca="false">IF(AS31="","",VLOOKUP(AS31,'標準様式１【記載例】シフト記号表（勤務時間帯）'!$C$6:$L$47,10,FALSE()))</f>
        <v>8</v>
      </c>
      <c r="AT32" s="814" t="str">
        <f aca="false">IF(AT31="","",VLOOKUP(AT31,'標準様式１【記載例】シフト記号表（勤務時間帯）'!$C$6:$L$47,10,FALSE()))</f>
        <v/>
      </c>
      <c r="AU32" s="814" t="str">
        <f aca="false">IF(AU31="","",VLOOKUP(AU31,'標準様式１【記載例】シフト記号表（勤務時間帯）'!$C$6:$L$47,10,FALSE()))</f>
        <v/>
      </c>
      <c r="AV32" s="814" t="n">
        <f aca="false">IF(AV31="","",VLOOKUP(AV31,'標準様式１【記載例】シフト記号表（勤務時間帯）'!$C$6:$L$47,10,FALSE()))</f>
        <v>8</v>
      </c>
      <c r="AW32" s="814" t="n">
        <f aca="false">IF(AW31="","",VLOOKUP(AW31,'標準様式１【記載例】シフト記号表（勤務時間帯）'!$C$6:$L$47,10,FALSE()))</f>
        <v>8</v>
      </c>
      <c r="AX32" s="815" t="n">
        <f aca="false">IF(AX31="","",VLOOKUP(AX31,'標準様式１【記載例】シフト記号表（勤務時間帯）'!$C$6:$L$47,10,FALSE()))</f>
        <v>8</v>
      </c>
      <c r="AY32" s="813" t="str">
        <f aca="false">IF(AY31="","",VLOOKUP(AY31,'標準様式１【記載例】シフト記号表（勤務時間帯）'!$C$6:$L$47,10,FALSE()))</f>
        <v/>
      </c>
      <c r="AZ32" s="814" t="str">
        <f aca="false">IF(AZ31="","",VLOOKUP(AZ31,'標準様式１【記載例】シフト記号表（勤務時間帯）'!$C$6:$L$47,10,FALSE()))</f>
        <v/>
      </c>
      <c r="BA32" s="814" t="str">
        <f aca="false">IF(BA31="","",VLOOKUP(BA31,'標準様式１【記載例】シフト記号表（勤務時間帯）'!$C$6:$L$47,10,FALSE()))</f>
        <v/>
      </c>
      <c r="BB32" s="816" t="n">
        <f aca="false">IF($BE$3="４週",SUM(W32:AX32),IF($BE$3="暦月",SUM(W32:BA32),""))</f>
        <v>160</v>
      </c>
      <c r="BC32" s="816"/>
      <c r="BD32" s="817" t="n">
        <f aca="false">IF($BE$3="４週",BB32/4,IF($BE$3="暦月",(BB32/($BE$8/7)),""))</f>
        <v>40</v>
      </c>
      <c r="BE32" s="817"/>
      <c r="BF32" s="833"/>
      <c r="BG32" s="833"/>
      <c r="BH32" s="833"/>
      <c r="BI32" s="833"/>
      <c r="BJ32" s="833"/>
    </row>
    <row r="33" customFormat="false" ht="20.25" hidden="false" customHeight="true" outlineLevel="0" collapsed="false">
      <c r="B33" s="779" t="n">
        <f aca="false">B31+1</f>
        <v>10</v>
      </c>
      <c r="C33" s="818" t="s">
        <v>791</v>
      </c>
      <c r="D33" s="818"/>
      <c r="E33" s="808"/>
      <c r="F33" s="809"/>
      <c r="G33" s="808"/>
      <c r="H33" s="809"/>
      <c r="I33" s="821" t="s">
        <v>692</v>
      </c>
      <c r="J33" s="821"/>
      <c r="K33" s="822" t="s">
        <v>792</v>
      </c>
      <c r="L33" s="822"/>
      <c r="M33" s="822"/>
      <c r="N33" s="822"/>
      <c r="O33" s="823" t="s">
        <v>795</v>
      </c>
      <c r="P33" s="823"/>
      <c r="Q33" s="823"/>
      <c r="R33" s="823"/>
      <c r="S33" s="823"/>
      <c r="T33" s="837" t="s">
        <v>693</v>
      </c>
      <c r="V33" s="838"/>
      <c r="W33" s="827" t="s">
        <v>740</v>
      </c>
      <c r="X33" s="828" t="s">
        <v>740</v>
      </c>
      <c r="Y33" s="828"/>
      <c r="Z33" s="828"/>
      <c r="AA33" s="828" t="s">
        <v>740</v>
      </c>
      <c r="AB33" s="828" t="s">
        <v>740</v>
      </c>
      <c r="AC33" s="829" t="s">
        <v>740</v>
      </c>
      <c r="AD33" s="827" t="s">
        <v>740</v>
      </c>
      <c r="AE33" s="828" t="s">
        <v>740</v>
      </c>
      <c r="AF33" s="828"/>
      <c r="AG33" s="828"/>
      <c r="AH33" s="828" t="s">
        <v>740</v>
      </c>
      <c r="AI33" s="828" t="s">
        <v>740</v>
      </c>
      <c r="AJ33" s="829" t="s">
        <v>740</v>
      </c>
      <c r="AK33" s="827" t="s">
        <v>740</v>
      </c>
      <c r="AL33" s="828" t="s">
        <v>740</v>
      </c>
      <c r="AM33" s="828"/>
      <c r="AN33" s="828"/>
      <c r="AO33" s="828" t="s">
        <v>740</v>
      </c>
      <c r="AP33" s="828" t="s">
        <v>740</v>
      </c>
      <c r="AQ33" s="829" t="s">
        <v>740</v>
      </c>
      <c r="AR33" s="827" t="s">
        <v>740</v>
      </c>
      <c r="AS33" s="828" t="s">
        <v>740</v>
      </c>
      <c r="AT33" s="828"/>
      <c r="AU33" s="828"/>
      <c r="AV33" s="828" t="s">
        <v>740</v>
      </c>
      <c r="AW33" s="828" t="s">
        <v>740</v>
      </c>
      <c r="AX33" s="829" t="s">
        <v>740</v>
      </c>
      <c r="AY33" s="827"/>
      <c r="AZ33" s="828"/>
      <c r="BA33" s="830"/>
      <c r="BB33" s="831"/>
      <c r="BC33" s="831"/>
      <c r="BD33" s="832"/>
      <c r="BE33" s="832"/>
      <c r="BF33" s="833"/>
      <c r="BG33" s="833"/>
      <c r="BH33" s="833"/>
      <c r="BI33" s="833"/>
      <c r="BJ33" s="833"/>
    </row>
    <row r="34" customFormat="false" ht="20.25" hidden="false" customHeight="true" outlineLevel="0" collapsed="false">
      <c r="B34" s="779"/>
      <c r="C34" s="818"/>
      <c r="D34" s="818"/>
      <c r="E34" s="808"/>
      <c r="F34" s="809" t="str">
        <f aca="false">C33</f>
        <v>訪問介護員</v>
      </c>
      <c r="G34" s="808"/>
      <c r="H34" s="809" t="str">
        <f aca="false">I33</f>
        <v>A</v>
      </c>
      <c r="I34" s="821"/>
      <c r="J34" s="821"/>
      <c r="K34" s="822"/>
      <c r="L34" s="822"/>
      <c r="M34" s="822"/>
      <c r="N34" s="822"/>
      <c r="O34" s="823"/>
      <c r="P34" s="823"/>
      <c r="Q34" s="823"/>
      <c r="R34" s="823"/>
      <c r="S34" s="823"/>
      <c r="T34" s="834" t="s">
        <v>694</v>
      </c>
      <c r="U34" s="835"/>
      <c r="V34" s="836"/>
      <c r="W34" s="813" t="n">
        <f aca="false">IF(W33="","",VLOOKUP(W33,'標準様式１【記載例】シフト記号表（勤務時間帯）'!$C$6:$L$47,10,FALSE()))</f>
        <v>8</v>
      </c>
      <c r="X34" s="814" t="n">
        <f aca="false">IF(X33="","",VLOOKUP(X33,'標準様式１【記載例】シフト記号表（勤務時間帯）'!$C$6:$L$47,10,FALSE()))</f>
        <v>8</v>
      </c>
      <c r="Y34" s="814" t="str">
        <f aca="false">IF(Y33="","",VLOOKUP(Y33,'標準様式１【記載例】シフト記号表（勤務時間帯）'!$C$6:$L$47,10,FALSE()))</f>
        <v/>
      </c>
      <c r="Z34" s="814" t="str">
        <f aca="false">IF(Z33="","",VLOOKUP(Z33,'標準様式１【記載例】シフト記号表（勤務時間帯）'!$C$6:$L$47,10,FALSE()))</f>
        <v/>
      </c>
      <c r="AA34" s="814" t="n">
        <f aca="false">IF(AA33="","",VLOOKUP(AA33,'標準様式１【記載例】シフト記号表（勤務時間帯）'!$C$6:$L$47,10,FALSE()))</f>
        <v>8</v>
      </c>
      <c r="AB34" s="814" t="n">
        <f aca="false">IF(AB33="","",VLOOKUP(AB33,'標準様式１【記載例】シフト記号表（勤務時間帯）'!$C$6:$L$47,10,FALSE()))</f>
        <v>8</v>
      </c>
      <c r="AC34" s="815" t="n">
        <f aca="false">IF(AC33="","",VLOOKUP(AC33,'標準様式１【記載例】シフト記号表（勤務時間帯）'!$C$6:$L$47,10,FALSE()))</f>
        <v>8</v>
      </c>
      <c r="AD34" s="813" t="n">
        <f aca="false">IF(AD33="","",VLOOKUP(AD33,'標準様式１【記載例】シフト記号表（勤務時間帯）'!$C$6:$L$47,10,FALSE()))</f>
        <v>8</v>
      </c>
      <c r="AE34" s="814" t="n">
        <f aca="false">IF(AE33="","",VLOOKUP(AE33,'標準様式１【記載例】シフト記号表（勤務時間帯）'!$C$6:$L$47,10,FALSE()))</f>
        <v>8</v>
      </c>
      <c r="AF34" s="814" t="str">
        <f aca="false">IF(AF33="","",VLOOKUP(AF33,'標準様式１【記載例】シフト記号表（勤務時間帯）'!$C$6:$L$47,10,FALSE()))</f>
        <v/>
      </c>
      <c r="AG34" s="814" t="str">
        <f aca="false">IF(AG33="","",VLOOKUP(AG33,'標準様式１【記載例】シフト記号表（勤務時間帯）'!$C$6:$L$47,10,FALSE()))</f>
        <v/>
      </c>
      <c r="AH34" s="814" t="n">
        <f aca="false">IF(AH33="","",VLOOKUP(AH33,'標準様式１【記載例】シフト記号表（勤務時間帯）'!$C$6:$L$47,10,FALSE()))</f>
        <v>8</v>
      </c>
      <c r="AI34" s="814" t="n">
        <f aca="false">IF(AI33="","",VLOOKUP(AI33,'標準様式１【記載例】シフト記号表（勤務時間帯）'!$C$6:$L$47,10,FALSE()))</f>
        <v>8</v>
      </c>
      <c r="AJ34" s="815" t="n">
        <f aca="false">IF(AJ33="","",VLOOKUP(AJ33,'標準様式１【記載例】シフト記号表（勤務時間帯）'!$C$6:$L$47,10,FALSE()))</f>
        <v>8</v>
      </c>
      <c r="AK34" s="813" t="n">
        <f aca="false">IF(AK33="","",VLOOKUP(AK33,'標準様式１【記載例】シフト記号表（勤務時間帯）'!$C$6:$L$47,10,FALSE()))</f>
        <v>8</v>
      </c>
      <c r="AL34" s="814" t="n">
        <f aca="false">IF(AL33="","",VLOOKUP(AL33,'標準様式１【記載例】シフト記号表（勤務時間帯）'!$C$6:$L$47,10,FALSE()))</f>
        <v>8</v>
      </c>
      <c r="AM34" s="814" t="str">
        <f aca="false">IF(AM33="","",VLOOKUP(AM33,'標準様式１【記載例】シフト記号表（勤務時間帯）'!$C$6:$L$47,10,FALSE()))</f>
        <v/>
      </c>
      <c r="AN34" s="814" t="str">
        <f aca="false">IF(AN33="","",VLOOKUP(AN33,'標準様式１【記載例】シフト記号表（勤務時間帯）'!$C$6:$L$47,10,FALSE()))</f>
        <v/>
      </c>
      <c r="AO34" s="814" t="n">
        <f aca="false">IF(AO33="","",VLOOKUP(AO33,'標準様式１【記載例】シフト記号表（勤務時間帯）'!$C$6:$L$47,10,FALSE()))</f>
        <v>8</v>
      </c>
      <c r="AP34" s="814" t="n">
        <f aca="false">IF(AP33="","",VLOOKUP(AP33,'標準様式１【記載例】シフト記号表（勤務時間帯）'!$C$6:$L$47,10,FALSE()))</f>
        <v>8</v>
      </c>
      <c r="AQ34" s="815" t="n">
        <f aca="false">IF(AQ33="","",VLOOKUP(AQ33,'標準様式１【記載例】シフト記号表（勤務時間帯）'!$C$6:$L$47,10,FALSE()))</f>
        <v>8</v>
      </c>
      <c r="AR34" s="813" t="n">
        <f aca="false">IF(AR33="","",VLOOKUP(AR33,'標準様式１【記載例】シフト記号表（勤務時間帯）'!$C$6:$L$47,10,FALSE()))</f>
        <v>8</v>
      </c>
      <c r="AS34" s="814" t="n">
        <f aca="false">IF(AS33="","",VLOOKUP(AS33,'標準様式１【記載例】シフト記号表（勤務時間帯）'!$C$6:$L$47,10,FALSE()))</f>
        <v>8</v>
      </c>
      <c r="AT34" s="814" t="str">
        <f aca="false">IF(AT33="","",VLOOKUP(AT33,'標準様式１【記載例】シフト記号表（勤務時間帯）'!$C$6:$L$47,10,FALSE()))</f>
        <v/>
      </c>
      <c r="AU34" s="814" t="str">
        <f aca="false">IF(AU33="","",VLOOKUP(AU33,'標準様式１【記載例】シフト記号表（勤務時間帯）'!$C$6:$L$47,10,FALSE()))</f>
        <v/>
      </c>
      <c r="AV34" s="814" t="n">
        <f aca="false">IF(AV33="","",VLOOKUP(AV33,'標準様式１【記載例】シフト記号表（勤務時間帯）'!$C$6:$L$47,10,FALSE()))</f>
        <v>8</v>
      </c>
      <c r="AW34" s="814" t="n">
        <f aca="false">IF(AW33="","",VLOOKUP(AW33,'標準様式１【記載例】シフト記号表（勤務時間帯）'!$C$6:$L$47,10,FALSE()))</f>
        <v>8</v>
      </c>
      <c r="AX34" s="815" t="n">
        <f aca="false">IF(AX33="","",VLOOKUP(AX33,'標準様式１【記載例】シフト記号表（勤務時間帯）'!$C$6:$L$47,10,FALSE()))</f>
        <v>8</v>
      </c>
      <c r="AY34" s="813" t="str">
        <f aca="false">IF(AY33="","",VLOOKUP(AY33,'標準様式１【記載例】シフト記号表（勤務時間帯）'!$C$6:$L$47,10,FALSE()))</f>
        <v/>
      </c>
      <c r="AZ34" s="814" t="str">
        <f aca="false">IF(AZ33="","",VLOOKUP(AZ33,'標準様式１【記載例】シフト記号表（勤務時間帯）'!$C$6:$L$47,10,FALSE()))</f>
        <v/>
      </c>
      <c r="BA34" s="814" t="str">
        <f aca="false">IF(BA33="","",VLOOKUP(BA33,'標準様式１【記載例】シフト記号表（勤務時間帯）'!$C$6:$L$47,10,FALSE()))</f>
        <v/>
      </c>
      <c r="BB34" s="816" t="n">
        <f aca="false">IF($BE$3="４週",SUM(W34:AX34),IF($BE$3="暦月",SUM(W34:BA34),""))</f>
        <v>160</v>
      </c>
      <c r="BC34" s="816"/>
      <c r="BD34" s="817" t="n">
        <f aca="false">IF($BE$3="４週",BB34/4,IF($BE$3="暦月",(BB34/($BE$8/7)),""))</f>
        <v>40</v>
      </c>
      <c r="BE34" s="817"/>
      <c r="BF34" s="833"/>
      <c r="BG34" s="833"/>
      <c r="BH34" s="833"/>
      <c r="BI34" s="833"/>
      <c r="BJ34" s="833"/>
    </row>
    <row r="35" customFormat="false" ht="20.25" hidden="false" customHeight="true" outlineLevel="0" collapsed="false">
      <c r="B35" s="779" t="n">
        <f aca="false">B33+1</f>
        <v>11</v>
      </c>
      <c r="C35" s="818" t="s">
        <v>791</v>
      </c>
      <c r="D35" s="818"/>
      <c r="E35" s="808"/>
      <c r="F35" s="809"/>
      <c r="G35" s="808"/>
      <c r="H35" s="809"/>
      <c r="I35" s="821" t="s">
        <v>692</v>
      </c>
      <c r="J35" s="821"/>
      <c r="K35" s="822" t="s">
        <v>78</v>
      </c>
      <c r="L35" s="822"/>
      <c r="M35" s="822"/>
      <c r="N35" s="822"/>
      <c r="O35" s="823" t="s">
        <v>796</v>
      </c>
      <c r="P35" s="823"/>
      <c r="Q35" s="823"/>
      <c r="R35" s="823"/>
      <c r="S35" s="823"/>
      <c r="T35" s="837" t="s">
        <v>693</v>
      </c>
      <c r="V35" s="838"/>
      <c r="W35" s="827" t="s">
        <v>738</v>
      </c>
      <c r="X35" s="828" t="s">
        <v>738</v>
      </c>
      <c r="Y35" s="828" t="s">
        <v>738</v>
      </c>
      <c r="Z35" s="828" t="s">
        <v>738</v>
      </c>
      <c r="AA35" s="828"/>
      <c r="AB35" s="828"/>
      <c r="AC35" s="829" t="s">
        <v>738</v>
      </c>
      <c r="AD35" s="827" t="s">
        <v>738</v>
      </c>
      <c r="AE35" s="828" t="s">
        <v>738</v>
      </c>
      <c r="AF35" s="828" t="s">
        <v>738</v>
      </c>
      <c r="AG35" s="828" t="s">
        <v>738</v>
      </c>
      <c r="AH35" s="828"/>
      <c r="AI35" s="828"/>
      <c r="AJ35" s="829" t="s">
        <v>738</v>
      </c>
      <c r="AK35" s="827" t="s">
        <v>738</v>
      </c>
      <c r="AL35" s="828" t="s">
        <v>738</v>
      </c>
      <c r="AM35" s="828" t="s">
        <v>738</v>
      </c>
      <c r="AN35" s="828" t="s">
        <v>738</v>
      </c>
      <c r="AO35" s="828"/>
      <c r="AP35" s="828"/>
      <c r="AQ35" s="829" t="s">
        <v>738</v>
      </c>
      <c r="AR35" s="827" t="s">
        <v>738</v>
      </c>
      <c r="AS35" s="828" t="s">
        <v>738</v>
      </c>
      <c r="AT35" s="828" t="s">
        <v>738</v>
      </c>
      <c r="AU35" s="828" t="s">
        <v>738</v>
      </c>
      <c r="AV35" s="828"/>
      <c r="AW35" s="828"/>
      <c r="AX35" s="829" t="s">
        <v>738</v>
      </c>
      <c r="AY35" s="827"/>
      <c r="AZ35" s="828"/>
      <c r="BA35" s="830"/>
      <c r="BB35" s="831"/>
      <c r="BC35" s="831"/>
      <c r="BD35" s="832"/>
      <c r="BE35" s="832"/>
      <c r="BF35" s="833"/>
      <c r="BG35" s="833"/>
      <c r="BH35" s="833"/>
      <c r="BI35" s="833"/>
      <c r="BJ35" s="833"/>
    </row>
    <row r="36" customFormat="false" ht="20.25" hidden="false" customHeight="true" outlineLevel="0" collapsed="false">
      <c r="B36" s="779"/>
      <c r="C36" s="818"/>
      <c r="D36" s="818"/>
      <c r="E36" s="808"/>
      <c r="F36" s="809" t="str">
        <f aca="false">C35</f>
        <v>訪問介護員</v>
      </c>
      <c r="G36" s="808"/>
      <c r="H36" s="809" t="str">
        <f aca="false">I35</f>
        <v>A</v>
      </c>
      <c r="I36" s="821"/>
      <c r="J36" s="821"/>
      <c r="K36" s="822"/>
      <c r="L36" s="822"/>
      <c r="M36" s="822"/>
      <c r="N36" s="822"/>
      <c r="O36" s="823"/>
      <c r="P36" s="823"/>
      <c r="Q36" s="823"/>
      <c r="R36" s="823"/>
      <c r="S36" s="823"/>
      <c r="T36" s="834" t="s">
        <v>694</v>
      </c>
      <c r="U36" s="835"/>
      <c r="V36" s="836"/>
      <c r="W36" s="813" t="n">
        <f aca="false">IF(W35="","",VLOOKUP(W35,'標準様式１【記載例】シフト記号表（勤務時間帯）'!$C$6:$L$47,10,FALSE()))</f>
        <v>8</v>
      </c>
      <c r="X36" s="814" t="n">
        <f aca="false">IF(X35="","",VLOOKUP(X35,'標準様式１【記載例】シフト記号表（勤務時間帯）'!$C$6:$L$47,10,FALSE()))</f>
        <v>8</v>
      </c>
      <c r="Y36" s="814" t="n">
        <f aca="false">IF(Y35="","",VLOOKUP(Y35,'標準様式１【記載例】シフト記号表（勤務時間帯）'!$C$6:$L$47,10,FALSE()))</f>
        <v>8</v>
      </c>
      <c r="Z36" s="814" t="n">
        <f aca="false">IF(Z35="","",VLOOKUP(Z35,'標準様式１【記載例】シフト記号表（勤務時間帯）'!$C$6:$L$47,10,FALSE()))</f>
        <v>8</v>
      </c>
      <c r="AA36" s="814" t="str">
        <f aca="false">IF(AA35="","",VLOOKUP(AA35,'標準様式１【記載例】シフト記号表（勤務時間帯）'!$C$6:$L$47,10,FALSE()))</f>
        <v/>
      </c>
      <c r="AB36" s="814" t="str">
        <f aca="false">IF(AB35="","",VLOOKUP(AB35,'標準様式１【記載例】シフト記号表（勤務時間帯）'!$C$6:$L$47,10,FALSE()))</f>
        <v/>
      </c>
      <c r="AC36" s="815" t="n">
        <f aca="false">IF(AC35="","",VLOOKUP(AC35,'標準様式１【記載例】シフト記号表（勤務時間帯）'!$C$6:$L$47,10,FALSE()))</f>
        <v>8</v>
      </c>
      <c r="AD36" s="813" t="n">
        <f aca="false">IF(AD35="","",VLOOKUP(AD35,'標準様式１【記載例】シフト記号表（勤務時間帯）'!$C$6:$L$47,10,FALSE()))</f>
        <v>8</v>
      </c>
      <c r="AE36" s="814" t="n">
        <f aca="false">IF(AE35="","",VLOOKUP(AE35,'標準様式１【記載例】シフト記号表（勤務時間帯）'!$C$6:$L$47,10,FALSE()))</f>
        <v>8</v>
      </c>
      <c r="AF36" s="814" t="n">
        <f aca="false">IF(AF35="","",VLOOKUP(AF35,'標準様式１【記載例】シフト記号表（勤務時間帯）'!$C$6:$L$47,10,FALSE()))</f>
        <v>8</v>
      </c>
      <c r="AG36" s="814" t="n">
        <f aca="false">IF(AG35="","",VLOOKUP(AG35,'標準様式１【記載例】シフト記号表（勤務時間帯）'!$C$6:$L$47,10,FALSE()))</f>
        <v>8</v>
      </c>
      <c r="AH36" s="814" t="str">
        <f aca="false">IF(AH35="","",VLOOKUP(AH35,'標準様式１【記載例】シフト記号表（勤務時間帯）'!$C$6:$L$47,10,FALSE()))</f>
        <v/>
      </c>
      <c r="AI36" s="814" t="str">
        <f aca="false">IF(AI35="","",VLOOKUP(AI35,'標準様式１【記載例】シフト記号表（勤務時間帯）'!$C$6:$L$47,10,FALSE()))</f>
        <v/>
      </c>
      <c r="AJ36" s="815" t="n">
        <f aca="false">IF(AJ35="","",VLOOKUP(AJ35,'標準様式１【記載例】シフト記号表（勤務時間帯）'!$C$6:$L$47,10,FALSE()))</f>
        <v>8</v>
      </c>
      <c r="AK36" s="813" t="n">
        <f aca="false">IF(AK35="","",VLOOKUP(AK35,'標準様式１【記載例】シフト記号表（勤務時間帯）'!$C$6:$L$47,10,FALSE()))</f>
        <v>8</v>
      </c>
      <c r="AL36" s="814" t="n">
        <f aca="false">IF(AL35="","",VLOOKUP(AL35,'標準様式１【記載例】シフト記号表（勤務時間帯）'!$C$6:$L$47,10,FALSE()))</f>
        <v>8</v>
      </c>
      <c r="AM36" s="814" t="n">
        <f aca="false">IF(AM35="","",VLOOKUP(AM35,'標準様式１【記載例】シフト記号表（勤務時間帯）'!$C$6:$L$47,10,FALSE()))</f>
        <v>8</v>
      </c>
      <c r="AN36" s="814" t="n">
        <f aca="false">IF(AN35="","",VLOOKUP(AN35,'標準様式１【記載例】シフト記号表（勤務時間帯）'!$C$6:$L$47,10,FALSE()))</f>
        <v>8</v>
      </c>
      <c r="AO36" s="814" t="str">
        <f aca="false">IF(AO35="","",VLOOKUP(AO35,'標準様式１【記載例】シフト記号表（勤務時間帯）'!$C$6:$L$47,10,FALSE()))</f>
        <v/>
      </c>
      <c r="AP36" s="814" t="str">
        <f aca="false">IF(AP35="","",VLOOKUP(AP35,'標準様式１【記載例】シフト記号表（勤務時間帯）'!$C$6:$L$47,10,FALSE()))</f>
        <v/>
      </c>
      <c r="AQ36" s="815" t="n">
        <f aca="false">IF(AQ35="","",VLOOKUP(AQ35,'標準様式１【記載例】シフト記号表（勤務時間帯）'!$C$6:$L$47,10,FALSE()))</f>
        <v>8</v>
      </c>
      <c r="AR36" s="813" t="n">
        <f aca="false">IF(AR35="","",VLOOKUP(AR35,'標準様式１【記載例】シフト記号表（勤務時間帯）'!$C$6:$L$47,10,FALSE()))</f>
        <v>8</v>
      </c>
      <c r="AS36" s="814" t="n">
        <f aca="false">IF(AS35="","",VLOOKUP(AS35,'標準様式１【記載例】シフト記号表（勤務時間帯）'!$C$6:$L$47,10,FALSE()))</f>
        <v>8</v>
      </c>
      <c r="AT36" s="814" t="n">
        <f aca="false">IF(AT35="","",VLOOKUP(AT35,'標準様式１【記載例】シフト記号表（勤務時間帯）'!$C$6:$L$47,10,FALSE()))</f>
        <v>8</v>
      </c>
      <c r="AU36" s="814" t="n">
        <f aca="false">IF(AU35="","",VLOOKUP(AU35,'標準様式１【記載例】シフト記号表（勤務時間帯）'!$C$6:$L$47,10,FALSE()))</f>
        <v>8</v>
      </c>
      <c r="AV36" s="814" t="str">
        <f aca="false">IF(AV35="","",VLOOKUP(AV35,'標準様式１【記載例】シフト記号表（勤務時間帯）'!$C$6:$L$47,10,FALSE()))</f>
        <v/>
      </c>
      <c r="AW36" s="814" t="str">
        <f aca="false">IF(AW35="","",VLOOKUP(AW35,'標準様式１【記載例】シフト記号表（勤務時間帯）'!$C$6:$L$47,10,FALSE()))</f>
        <v/>
      </c>
      <c r="AX36" s="815" t="n">
        <f aca="false">IF(AX35="","",VLOOKUP(AX35,'標準様式１【記載例】シフト記号表（勤務時間帯）'!$C$6:$L$47,10,FALSE()))</f>
        <v>8</v>
      </c>
      <c r="AY36" s="813" t="str">
        <f aca="false">IF(AY35="","",VLOOKUP(AY35,'標準様式１【記載例】シフト記号表（勤務時間帯）'!$C$6:$L$47,10,FALSE()))</f>
        <v/>
      </c>
      <c r="AZ36" s="814" t="str">
        <f aca="false">IF(AZ35="","",VLOOKUP(AZ35,'標準様式１【記載例】シフト記号表（勤務時間帯）'!$C$6:$L$47,10,FALSE()))</f>
        <v/>
      </c>
      <c r="BA36" s="814" t="str">
        <f aca="false">IF(BA35="","",VLOOKUP(BA35,'標準様式１【記載例】シフト記号表（勤務時間帯）'!$C$6:$L$47,10,FALSE()))</f>
        <v/>
      </c>
      <c r="BB36" s="816" t="n">
        <f aca="false">IF($BE$3="４週",SUM(W36:AX36),IF($BE$3="暦月",SUM(W36:BA36),""))</f>
        <v>160</v>
      </c>
      <c r="BC36" s="816"/>
      <c r="BD36" s="817" t="n">
        <f aca="false">IF($BE$3="４週",BB36/4,IF($BE$3="暦月",(BB36/($BE$8/7)),""))</f>
        <v>40</v>
      </c>
      <c r="BE36" s="817"/>
      <c r="BF36" s="833"/>
      <c r="BG36" s="833"/>
      <c r="BH36" s="833"/>
      <c r="BI36" s="833"/>
      <c r="BJ36" s="833"/>
    </row>
    <row r="37" customFormat="false" ht="20.25" hidden="false" customHeight="true" outlineLevel="0" collapsed="false">
      <c r="B37" s="779" t="n">
        <f aca="false">B35+1</f>
        <v>12</v>
      </c>
      <c r="C37" s="818" t="s">
        <v>791</v>
      </c>
      <c r="D37" s="818"/>
      <c r="E37" s="808"/>
      <c r="F37" s="809"/>
      <c r="G37" s="808"/>
      <c r="H37" s="809"/>
      <c r="I37" s="821" t="s">
        <v>692</v>
      </c>
      <c r="J37" s="821"/>
      <c r="K37" s="822" t="s">
        <v>78</v>
      </c>
      <c r="L37" s="822"/>
      <c r="M37" s="822"/>
      <c r="N37" s="822"/>
      <c r="O37" s="823" t="s">
        <v>797</v>
      </c>
      <c r="P37" s="823"/>
      <c r="Q37" s="823"/>
      <c r="R37" s="823"/>
      <c r="S37" s="823"/>
      <c r="T37" s="837" t="s">
        <v>693</v>
      </c>
      <c r="V37" s="838"/>
      <c r="W37" s="827" t="s">
        <v>739</v>
      </c>
      <c r="X37" s="828" t="s">
        <v>739</v>
      </c>
      <c r="Y37" s="828" t="s">
        <v>739</v>
      </c>
      <c r="Z37" s="828" t="s">
        <v>739</v>
      </c>
      <c r="AA37" s="828"/>
      <c r="AB37" s="828"/>
      <c r="AC37" s="829" t="s">
        <v>739</v>
      </c>
      <c r="AD37" s="827" t="s">
        <v>739</v>
      </c>
      <c r="AE37" s="828" t="s">
        <v>739</v>
      </c>
      <c r="AF37" s="828" t="s">
        <v>739</v>
      </c>
      <c r="AG37" s="828" t="s">
        <v>739</v>
      </c>
      <c r="AH37" s="828"/>
      <c r="AI37" s="828"/>
      <c r="AJ37" s="829" t="s">
        <v>739</v>
      </c>
      <c r="AK37" s="827" t="s">
        <v>739</v>
      </c>
      <c r="AL37" s="828" t="s">
        <v>739</v>
      </c>
      <c r="AM37" s="828" t="s">
        <v>739</v>
      </c>
      <c r="AN37" s="828" t="s">
        <v>739</v>
      </c>
      <c r="AO37" s="828"/>
      <c r="AP37" s="828"/>
      <c r="AQ37" s="829" t="s">
        <v>739</v>
      </c>
      <c r="AR37" s="827" t="s">
        <v>739</v>
      </c>
      <c r="AS37" s="828" t="s">
        <v>739</v>
      </c>
      <c r="AT37" s="828" t="s">
        <v>739</v>
      </c>
      <c r="AU37" s="828" t="s">
        <v>739</v>
      </c>
      <c r="AV37" s="828"/>
      <c r="AW37" s="828"/>
      <c r="AX37" s="829" t="s">
        <v>739</v>
      </c>
      <c r="AY37" s="827"/>
      <c r="AZ37" s="828"/>
      <c r="BA37" s="830"/>
      <c r="BB37" s="831"/>
      <c r="BC37" s="831"/>
      <c r="BD37" s="832"/>
      <c r="BE37" s="832"/>
      <c r="BF37" s="833"/>
      <c r="BG37" s="833"/>
      <c r="BH37" s="833"/>
      <c r="BI37" s="833"/>
      <c r="BJ37" s="833"/>
    </row>
    <row r="38" customFormat="false" ht="20.25" hidden="false" customHeight="true" outlineLevel="0" collapsed="false">
      <c r="B38" s="779"/>
      <c r="C38" s="818"/>
      <c r="D38" s="818"/>
      <c r="E38" s="808"/>
      <c r="F38" s="809" t="str">
        <f aca="false">C37</f>
        <v>訪問介護員</v>
      </c>
      <c r="G38" s="808"/>
      <c r="H38" s="809" t="str">
        <f aca="false">I37</f>
        <v>A</v>
      </c>
      <c r="I38" s="821"/>
      <c r="J38" s="821"/>
      <c r="K38" s="822"/>
      <c r="L38" s="822"/>
      <c r="M38" s="822"/>
      <c r="N38" s="822"/>
      <c r="O38" s="823"/>
      <c r="P38" s="823"/>
      <c r="Q38" s="823"/>
      <c r="R38" s="823"/>
      <c r="S38" s="823"/>
      <c r="T38" s="834" t="s">
        <v>694</v>
      </c>
      <c r="U38" s="835"/>
      <c r="V38" s="836"/>
      <c r="W38" s="813" t="n">
        <f aca="false">IF(W37="","",VLOOKUP(W37,'標準様式１【記載例】シフト記号表（勤務時間帯）'!$C$6:$L$47,10,FALSE()))</f>
        <v>8</v>
      </c>
      <c r="X38" s="814" t="n">
        <f aca="false">IF(X37="","",VLOOKUP(X37,'標準様式１【記載例】シフト記号表（勤務時間帯）'!$C$6:$L$47,10,FALSE()))</f>
        <v>8</v>
      </c>
      <c r="Y38" s="814" t="n">
        <f aca="false">IF(Y37="","",VLOOKUP(Y37,'標準様式１【記載例】シフト記号表（勤務時間帯）'!$C$6:$L$47,10,FALSE()))</f>
        <v>8</v>
      </c>
      <c r="Z38" s="814" t="n">
        <f aca="false">IF(Z37="","",VLOOKUP(Z37,'標準様式１【記載例】シフト記号表（勤務時間帯）'!$C$6:$L$47,10,FALSE()))</f>
        <v>8</v>
      </c>
      <c r="AA38" s="814" t="str">
        <f aca="false">IF(AA37="","",VLOOKUP(AA37,'標準様式１【記載例】シフト記号表（勤務時間帯）'!$C$6:$L$47,10,FALSE()))</f>
        <v/>
      </c>
      <c r="AB38" s="814" t="str">
        <f aca="false">IF(AB37="","",VLOOKUP(AB37,'標準様式１【記載例】シフト記号表（勤務時間帯）'!$C$6:$L$47,10,FALSE()))</f>
        <v/>
      </c>
      <c r="AC38" s="815" t="n">
        <f aca="false">IF(AC37="","",VLOOKUP(AC37,'標準様式１【記載例】シフト記号表（勤務時間帯）'!$C$6:$L$47,10,FALSE()))</f>
        <v>8</v>
      </c>
      <c r="AD38" s="813" t="n">
        <f aca="false">IF(AD37="","",VLOOKUP(AD37,'標準様式１【記載例】シフト記号表（勤務時間帯）'!$C$6:$L$47,10,FALSE()))</f>
        <v>8</v>
      </c>
      <c r="AE38" s="814" t="n">
        <f aca="false">IF(AE37="","",VLOOKUP(AE37,'標準様式１【記載例】シフト記号表（勤務時間帯）'!$C$6:$L$47,10,FALSE()))</f>
        <v>8</v>
      </c>
      <c r="AF38" s="814" t="n">
        <f aca="false">IF(AF37="","",VLOOKUP(AF37,'標準様式１【記載例】シフト記号表（勤務時間帯）'!$C$6:$L$47,10,FALSE()))</f>
        <v>8</v>
      </c>
      <c r="AG38" s="814" t="n">
        <f aca="false">IF(AG37="","",VLOOKUP(AG37,'標準様式１【記載例】シフト記号表（勤務時間帯）'!$C$6:$L$47,10,FALSE()))</f>
        <v>8</v>
      </c>
      <c r="AH38" s="814" t="str">
        <f aca="false">IF(AH37="","",VLOOKUP(AH37,'標準様式１【記載例】シフト記号表（勤務時間帯）'!$C$6:$L$47,10,FALSE()))</f>
        <v/>
      </c>
      <c r="AI38" s="814" t="str">
        <f aca="false">IF(AI37="","",VLOOKUP(AI37,'標準様式１【記載例】シフト記号表（勤務時間帯）'!$C$6:$L$47,10,FALSE()))</f>
        <v/>
      </c>
      <c r="AJ38" s="815" t="n">
        <f aca="false">IF(AJ37="","",VLOOKUP(AJ37,'標準様式１【記載例】シフト記号表（勤務時間帯）'!$C$6:$L$47,10,FALSE()))</f>
        <v>8</v>
      </c>
      <c r="AK38" s="813" t="n">
        <f aca="false">IF(AK37="","",VLOOKUP(AK37,'標準様式１【記載例】シフト記号表（勤務時間帯）'!$C$6:$L$47,10,FALSE()))</f>
        <v>8</v>
      </c>
      <c r="AL38" s="814" t="n">
        <f aca="false">IF(AL37="","",VLOOKUP(AL37,'標準様式１【記載例】シフト記号表（勤務時間帯）'!$C$6:$L$47,10,FALSE()))</f>
        <v>8</v>
      </c>
      <c r="AM38" s="814" t="n">
        <f aca="false">IF(AM37="","",VLOOKUP(AM37,'標準様式１【記載例】シフト記号表（勤務時間帯）'!$C$6:$L$47,10,FALSE()))</f>
        <v>8</v>
      </c>
      <c r="AN38" s="814" t="n">
        <f aca="false">IF(AN37="","",VLOOKUP(AN37,'標準様式１【記載例】シフト記号表（勤務時間帯）'!$C$6:$L$47,10,FALSE()))</f>
        <v>8</v>
      </c>
      <c r="AO38" s="814" t="str">
        <f aca="false">IF(AO37="","",VLOOKUP(AO37,'標準様式１【記載例】シフト記号表（勤務時間帯）'!$C$6:$L$47,10,FALSE()))</f>
        <v/>
      </c>
      <c r="AP38" s="814" t="str">
        <f aca="false">IF(AP37="","",VLOOKUP(AP37,'標準様式１【記載例】シフト記号表（勤務時間帯）'!$C$6:$L$47,10,FALSE()))</f>
        <v/>
      </c>
      <c r="AQ38" s="815" t="n">
        <f aca="false">IF(AQ37="","",VLOOKUP(AQ37,'標準様式１【記載例】シフト記号表（勤務時間帯）'!$C$6:$L$47,10,FALSE()))</f>
        <v>8</v>
      </c>
      <c r="AR38" s="813" t="n">
        <f aca="false">IF(AR37="","",VLOOKUP(AR37,'標準様式１【記載例】シフト記号表（勤務時間帯）'!$C$6:$L$47,10,FALSE()))</f>
        <v>8</v>
      </c>
      <c r="AS38" s="814" t="n">
        <f aca="false">IF(AS37="","",VLOOKUP(AS37,'標準様式１【記載例】シフト記号表（勤務時間帯）'!$C$6:$L$47,10,FALSE()))</f>
        <v>8</v>
      </c>
      <c r="AT38" s="814" t="n">
        <f aca="false">IF(AT37="","",VLOOKUP(AT37,'標準様式１【記載例】シフト記号表（勤務時間帯）'!$C$6:$L$47,10,FALSE()))</f>
        <v>8</v>
      </c>
      <c r="AU38" s="814" t="n">
        <f aca="false">IF(AU37="","",VLOOKUP(AU37,'標準様式１【記載例】シフト記号表（勤務時間帯）'!$C$6:$L$47,10,FALSE()))</f>
        <v>8</v>
      </c>
      <c r="AV38" s="814" t="str">
        <f aca="false">IF(AV37="","",VLOOKUP(AV37,'標準様式１【記載例】シフト記号表（勤務時間帯）'!$C$6:$L$47,10,FALSE()))</f>
        <v/>
      </c>
      <c r="AW38" s="814" t="str">
        <f aca="false">IF(AW37="","",VLOOKUP(AW37,'標準様式１【記載例】シフト記号表（勤務時間帯）'!$C$6:$L$47,10,FALSE()))</f>
        <v/>
      </c>
      <c r="AX38" s="815" t="n">
        <f aca="false">IF(AX37="","",VLOOKUP(AX37,'標準様式１【記載例】シフト記号表（勤務時間帯）'!$C$6:$L$47,10,FALSE()))</f>
        <v>8</v>
      </c>
      <c r="AY38" s="813" t="str">
        <f aca="false">IF(AY37="","",VLOOKUP(AY37,'標準様式１【記載例】シフト記号表（勤務時間帯）'!$C$6:$L$47,10,FALSE()))</f>
        <v/>
      </c>
      <c r="AZ38" s="814" t="str">
        <f aca="false">IF(AZ37="","",VLOOKUP(AZ37,'標準様式１【記載例】シフト記号表（勤務時間帯）'!$C$6:$L$47,10,FALSE()))</f>
        <v/>
      </c>
      <c r="BA38" s="814" t="str">
        <f aca="false">IF(BA37="","",VLOOKUP(BA37,'標準様式１【記載例】シフト記号表（勤務時間帯）'!$C$6:$L$47,10,FALSE()))</f>
        <v/>
      </c>
      <c r="BB38" s="816" t="n">
        <f aca="false">IF($BE$3="４週",SUM(W38:AX38),IF($BE$3="暦月",SUM(W38:BA38),""))</f>
        <v>160</v>
      </c>
      <c r="BC38" s="816"/>
      <c r="BD38" s="817" t="n">
        <f aca="false">IF($BE$3="４週",BB38/4,IF($BE$3="暦月",(BB38/($BE$8/7)),""))</f>
        <v>40</v>
      </c>
      <c r="BE38" s="817"/>
      <c r="BF38" s="833"/>
      <c r="BG38" s="833"/>
      <c r="BH38" s="833"/>
      <c r="BI38" s="833"/>
      <c r="BJ38" s="833"/>
    </row>
    <row r="39" customFormat="false" ht="20.25" hidden="false" customHeight="true" outlineLevel="0" collapsed="false">
      <c r="B39" s="779" t="n">
        <f aca="false">B37+1</f>
        <v>13</v>
      </c>
      <c r="C39" s="818" t="s">
        <v>791</v>
      </c>
      <c r="D39" s="818"/>
      <c r="E39" s="808"/>
      <c r="F39" s="809"/>
      <c r="G39" s="808"/>
      <c r="H39" s="809"/>
      <c r="I39" s="821" t="s">
        <v>692</v>
      </c>
      <c r="J39" s="821"/>
      <c r="K39" s="822" t="s">
        <v>78</v>
      </c>
      <c r="L39" s="822"/>
      <c r="M39" s="822"/>
      <c r="N39" s="822"/>
      <c r="O39" s="823" t="s">
        <v>798</v>
      </c>
      <c r="P39" s="823"/>
      <c r="Q39" s="823"/>
      <c r="R39" s="823"/>
      <c r="S39" s="823"/>
      <c r="T39" s="837" t="s">
        <v>693</v>
      </c>
      <c r="V39" s="838"/>
      <c r="W39" s="827" t="s">
        <v>740</v>
      </c>
      <c r="X39" s="828" t="s">
        <v>740</v>
      </c>
      <c r="Y39" s="828" t="s">
        <v>740</v>
      </c>
      <c r="Z39" s="828" t="s">
        <v>740</v>
      </c>
      <c r="AA39" s="828"/>
      <c r="AB39" s="828"/>
      <c r="AC39" s="829" t="s">
        <v>740</v>
      </c>
      <c r="AD39" s="827" t="s">
        <v>740</v>
      </c>
      <c r="AE39" s="828" t="s">
        <v>740</v>
      </c>
      <c r="AF39" s="828" t="s">
        <v>740</v>
      </c>
      <c r="AG39" s="828" t="s">
        <v>740</v>
      </c>
      <c r="AH39" s="828"/>
      <c r="AI39" s="828"/>
      <c r="AJ39" s="829" t="s">
        <v>740</v>
      </c>
      <c r="AK39" s="827" t="s">
        <v>740</v>
      </c>
      <c r="AL39" s="828" t="s">
        <v>740</v>
      </c>
      <c r="AM39" s="828" t="s">
        <v>740</v>
      </c>
      <c r="AN39" s="828" t="s">
        <v>740</v>
      </c>
      <c r="AO39" s="828"/>
      <c r="AP39" s="828"/>
      <c r="AQ39" s="829" t="s">
        <v>740</v>
      </c>
      <c r="AR39" s="827" t="s">
        <v>740</v>
      </c>
      <c r="AS39" s="828" t="s">
        <v>740</v>
      </c>
      <c r="AT39" s="828" t="s">
        <v>740</v>
      </c>
      <c r="AU39" s="828" t="s">
        <v>740</v>
      </c>
      <c r="AV39" s="828"/>
      <c r="AW39" s="828"/>
      <c r="AX39" s="829" t="s">
        <v>740</v>
      </c>
      <c r="AY39" s="827"/>
      <c r="AZ39" s="828"/>
      <c r="BA39" s="830"/>
      <c r="BB39" s="831"/>
      <c r="BC39" s="831"/>
      <c r="BD39" s="832"/>
      <c r="BE39" s="832"/>
      <c r="BF39" s="833"/>
      <c r="BG39" s="833"/>
      <c r="BH39" s="833"/>
      <c r="BI39" s="833"/>
      <c r="BJ39" s="833"/>
    </row>
    <row r="40" customFormat="false" ht="20.25" hidden="false" customHeight="true" outlineLevel="0" collapsed="false">
      <c r="B40" s="779"/>
      <c r="C40" s="818"/>
      <c r="D40" s="818"/>
      <c r="E40" s="808"/>
      <c r="F40" s="809" t="str">
        <f aca="false">C39</f>
        <v>訪問介護員</v>
      </c>
      <c r="G40" s="808"/>
      <c r="H40" s="809" t="str">
        <f aca="false">I39</f>
        <v>A</v>
      </c>
      <c r="I40" s="821"/>
      <c r="J40" s="821"/>
      <c r="K40" s="822"/>
      <c r="L40" s="822"/>
      <c r="M40" s="822"/>
      <c r="N40" s="822"/>
      <c r="O40" s="823"/>
      <c r="P40" s="823"/>
      <c r="Q40" s="823"/>
      <c r="R40" s="823"/>
      <c r="S40" s="823"/>
      <c r="T40" s="834" t="s">
        <v>694</v>
      </c>
      <c r="U40" s="835"/>
      <c r="V40" s="836"/>
      <c r="W40" s="813" t="n">
        <f aca="false">IF(W39="","",VLOOKUP(W39,'標準様式１【記載例】シフト記号表（勤務時間帯）'!$C$6:$L$47,10,FALSE()))</f>
        <v>8</v>
      </c>
      <c r="X40" s="814" t="n">
        <f aca="false">IF(X39="","",VLOOKUP(X39,'標準様式１【記載例】シフト記号表（勤務時間帯）'!$C$6:$L$47,10,FALSE()))</f>
        <v>8</v>
      </c>
      <c r="Y40" s="814" t="n">
        <f aca="false">IF(Y39="","",VLOOKUP(Y39,'標準様式１【記載例】シフト記号表（勤務時間帯）'!$C$6:$L$47,10,FALSE()))</f>
        <v>8</v>
      </c>
      <c r="Z40" s="814" t="n">
        <f aca="false">IF(Z39="","",VLOOKUP(Z39,'標準様式１【記載例】シフト記号表（勤務時間帯）'!$C$6:$L$47,10,FALSE()))</f>
        <v>8</v>
      </c>
      <c r="AA40" s="814" t="str">
        <f aca="false">IF(AA39="","",VLOOKUP(AA39,'標準様式１【記載例】シフト記号表（勤務時間帯）'!$C$6:$L$47,10,FALSE()))</f>
        <v/>
      </c>
      <c r="AB40" s="814" t="str">
        <f aca="false">IF(AB39="","",VLOOKUP(AB39,'標準様式１【記載例】シフト記号表（勤務時間帯）'!$C$6:$L$47,10,FALSE()))</f>
        <v/>
      </c>
      <c r="AC40" s="815" t="n">
        <f aca="false">IF(AC39="","",VLOOKUP(AC39,'標準様式１【記載例】シフト記号表（勤務時間帯）'!$C$6:$L$47,10,FALSE()))</f>
        <v>8</v>
      </c>
      <c r="AD40" s="813" t="n">
        <f aca="false">IF(AD39="","",VLOOKUP(AD39,'標準様式１【記載例】シフト記号表（勤務時間帯）'!$C$6:$L$47,10,FALSE()))</f>
        <v>8</v>
      </c>
      <c r="AE40" s="814" t="n">
        <f aca="false">IF(AE39="","",VLOOKUP(AE39,'標準様式１【記載例】シフト記号表（勤務時間帯）'!$C$6:$L$47,10,FALSE()))</f>
        <v>8</v>
      </c>
      <c r="AF40" s="814" t="n">
        <f aca="false">IF(AF39="","",VLOOKUP(AF39,'標準様式１【記載例】シフト記号表（勤務時間帯）'!$C$6:$L$47,10,FALSE()))</f>
        <v>8</v>
      </c>
      <c r="AG40" s="814" t="n">
        <f aca="false">IF(AG39="","",VLOOKUP(AG39,'標準様式１【記載例】シフト記号表（勤務時間帯）'!$C$6:$L$47,10,FALSE()))</f>
        <v>8</v>
      </c>
      <c r="AH40" s="814" t="str">
        <f aca="false">IF(AH39="","",VLOOKUP(AH39,'標準様式１【記載例】シフト記号表（勤務時間帯）'!$C$6:$L$47,10,FALSE()))</f>
        <v/>
      </c>
      <c r="AI40" s="814" t="str">
        <f aca="false">IF(AI39="","",VLOOKUP(AI39,'標準様式１【記載例】シフト記号表（勤務時間帯）'!$C$6:$L$47,10,FALSE()))</f>
        <v/>
      </c>
      <c r="AJ40" s="815" t="n">
        <f aca="false">IF(AJ39="","",VLOOKUP(AJ39,'標準様式１【記載例】シフト記号表（勤務時間帯）'!$C$6:$L$47,10,FALSE()))</f>
        <v>8</v>
      </c>
      <c r="AK40" s="813" t="n">
        <f aca="false">IF(AK39="","",VLOOKUP(AK39,'標準様式１【記載例】シフト記号表（勤務時間帯）'!$C$6:$L$47,10,FALSE()))</f>
        <v>8</v>
      </c>
      <c r="AL40" s="814" t="n">
        <f aca="false">IF(AL39="","",VLOOKUP(AL39,'標準様式１【記載例】シフト記号表（勤務時間帯）'!$C$6:$L$47,10,FALSE()))</f>
        <v>8</v>
      </c>
      <c r="AM40" s="814" t="n">
        <f aca="false">IF(AM39="","",VLOOKUP(AM39,'標準様式１【記載例】シフト記号表（勤務時間帯）'!$C$6:$L$47,10,FALSE()))</f>
        <v>8</v>
      </c>
      <c r="AN40" s="814" t="n">
        <f aca="false">IF(AN39="","",VLOOKUP(AN39,'標準様式１【記載例】シフト記号表（勤務時間帯）'!$C$6:$L$47,10,FALSE()))</f>
        <v>8</v>
      </c>
      <c r="AO40" s="814" t="str">
        <f aca="false">IF(AO39="","",VLOOKUP(AO39,'標準様式１【記載例】シフト記号表（勤務時間帯）'!$C$6:$L$47,10,FALSE()))</f>
        <v/>
      </c>
      <c r="AP40" s="814" t="str">
        <f aca="false">IF(AP39="","",VLOOKUP(AP39,'標準様式１【記載例】シフト記号表（勤務時間帯）'!$C$6:$L$47,10,FALSE()))</f>
        <v/>
      </c>
      <c r="AQ40" s="815" t="n">
        <f aca="false">IF(AQ39="","",VLOOKUP(AQ39,'標準様式１【記載例】シフト記号表（勤務時間帯）'!$C$6:$L$47,10,FALSE()))</f>
        <v>8</v>
      </c>
      <c r="AR40" s="813" t="n">
        <f aca="false">IF(AR39="","",VLOOKUP(AR39,'標準様式１【記載例】シフト記号表（勤務時間帯）'!$C$6:$L$47,10,FALSE()))</f>
        <v>8</v>
      </c>
      <c r="AS40" s="814" t="n">
        <f aca="false">IF(AS39="","",VLOOKUP(AS39,'標準様式１【記載例】シフト記号表（勤務時間帯）'!$C$6:$L$47,10,FALSE()))</f>
        <v>8</v>
      </c>
      <c r="AT40" s="814" t="n">
        <f aca="false">IF(AT39="","",VLOOKUP(AT39,'標準様式１【記載例】シフト記号表（勤務時間帯）'!$C$6:$L$47,10,FALSE()))</f>
        <v>8</v>
      </c>
      <c r="AU40" s="814" t="n">
        <f aca="false">IF(AU39="","",VLOOKUP(AU39,'標準様式１【記載例】シフト記号表（勤務時間帯）'!$C$6:$L$47,10,FALSE()))</f>
        <v>8</v>
      </c>
      <c r="AV40" s="814" t="str">
        <f aca="false">IF(AV39="","",VLOOKUP(AV39,'標準様式１【記載例】シフト記号表（勤務時間帯）'!$C$6:$L$47,10,FALSE()))</f>
        <v/>
      </c>
      <c r="AW40" s="814" t="str">
        <f aca="false">IF(AW39="","",VLOOKUP(AW39,'標準様式１【記載例】シフト記号表（勤務時間帯）'!$C$6:$L$47,10,FALSE()))</f>
        <v/>
      </c>
      <c r="AX40" s="815" t="n">
        <f aca="false">IF(AX39="","",VLOOKUP(AX39,'標準様式１【記載例】シフト記号表（勤務時間帯）'!$C$6:$L$47,10,FALSE()))</f>
        <v>8</v>
      </c>
      <c r="AY40" s="813" t="str">
        <f aca="false">IF(AY39="","",VLOOKUP(AY39,'標準様式１【記載例】シフト記号表（勤務時間帯）'!$C$6:$L$47,10,FALSE()))</f>
        <v/>
      </c>
      <c r="AZ40" s="814" t="str">
        <f aca="false">IF(AZ39="","",VLOOKUP(AZ39,'標準様式１【記載例】シフト記号表（勤務時間帯）'!$C$6:$L$47,10,FALSE()))</f>
        <v/>
      </c>
      <c r="BA40" s="814" t="str">
        <f aca="false">IF(BA39="","",VLOOKUP(BA39,'標準様式１【記載例】シフト記号表（勤務時間帯）'!$C$6:$L$47,10,FALSE()))</f>
        <v/>
      </c>
      <c r="BB40" s="816" t="n">
        <f aca="false">IF($BE$3="４週",SUM(W40:AX40),IF($BE$3="暦月",SUM(W40:BA40),""))</f>
        <v>160</v>
      </c>
      <c r="BC40" s="816"/>
      <c r="BD40" s="817" t="n">
        <f aca="false">IF($BE$3="４週",BB40/4,IF($BE$3="暦月",(BB40/($BE$8/7)),""))</f>
        <v>40</v>
      </c>
      <c r="BE40" s="817"/>
      <c r="BF40" s="833"/>
      <c r="BG40" s="833"/>
      <c r="BH40" s="833"/>
      <c r="BI40" s="833"/>
      <c r="BJ40" s="833"/>
    </row>
    <row r="41" customFormat="false" ht="20.25" hidden="false" customHeight="true" outlineLevel="0" collapsed="false">
      <c r="B41" s="779" t="n">
        <f aca="false">B39+1</f>
        <v>14</v>
      </c>
      <c r="C41" s="818" t="s">
        <v>791</v>
      </c>
      <c r="D41" s="818"/>
      <c r="E41" s="808"/>
      <c r="F41" s="809"/>
      <c r="G41" s="808"/>
      <c r="H41" s="809"/>
      <c r="I41" s="821" t="s">
        <v>692</v>
      </c>
      <c r="J41" s="821"/>
      <c r="K41" s="822" t="s">
        <v>78</v>
      </c>
      <c r="L41" s="822"/>
      <c r="M41" s="822"/>
      <c r="N41" s="822"/>
      <c r="O41" s="823" t="s">
        <v>799</v>
      </c>
      <c r="P41" s="823"/>
      <c r="Q41" s="823"/>
      <c r="R41" s="823"/>
      <c r="S41" s="823"/>
      <c r="T41" s="837" t="s">
        <v>693</v>
      </c>
      <c r="V41" s="838"/>
      <c r="W41" s="827" t="s">
        <v>738</v>
      </c>
      <c r="X41" s="828" t="s">
        <v>738</v>
      </c>
      <c r="Y41" s="828"/>
      <c r="Z41" s="828"/>
      <c r="AA41" s="828" t="s">
        <v>738</v>
      </c>
      <c r="AB41" s="828" t="s">
        <v>738</v>
      </c>
      <c r="AC41" s="829" t="s">
        <v>738</v>
      </c>
      <c r="AD41" s="827" t="s">
        <v>738</v>
      </c>
      <c r="AE41" s="828" t="s">
        <v>738</v>
      </c>
      <c r="AF41" s="828"/>
      <c r="AG41" s="828"/>
      <c r="AH41" s="828" t="s">
        <v>738</v>
      </c>
      <c r="AI41" s="828" t="s">
        <v>738</v>
      </c>
      <c r="AJ41" s="829" t="s">
        <v>738</v>
      </c>
      <c r="AK41" s="827" t="s">
        <v>738</v>
      </c>
      <c r="AL41" s="828" t="s">
        <v>738</v>
      </c>
      <c r="AM41" s="828"/>
      <c r="AN41" s="828"/>
      <c r="AO41" s="828" t="s">
        <v>738</v>
      </c>
      <c r="AP41" s="828" t="s">
        <v>738</v>
      </c>
      <c r="AQ41" s="829" t="s">
        <v>738</v>
      </c>
      <c r="AR41" s="827" t="s">
        <v>738</v>
      </c>
      <c r="AS41" s="828" t="s">
        <v>738</v>
      </c>
      <c r="AT41" s="828"/>
      <c r="AU41" s="828"/>
      <c r="AV41" s="828" t="s">
        <v>738</v>
      </c>
      <c r="AW41" s="828" t="s">
        <v>738</v>
      </c>
      <c r="AX41" s="829" t="s">
        <v>738</v>
      </c>
      <c r="AY41" s="827"/>
      <c r="AZ41" s="828"/>
      <c r="BA41" s="830"/>
      <c r="BB41" s="831"/>
      <c r="BC41" s="831"/>
      <c r="BD41" s="832"/>
      <c r="BE41" s="832"/>
      <c r="BF41" s="833"/>
      <c r="BG41" s="833"/>
      <c r="BH41" s="833"/>
      <c r="BI41" s="833"/>
      <c r="BJ41" s="833"/>
    </row>
    <row r="42" customFormat="false" ht="20.25" hidden="false" customHeight="true" outlineLevel="0" collapsed="false">
      <c r="B42" s="779"/>
      <c r="C42" s="818"/>
      <c r="D42" s="818"/>
      <c r="E42" s="808"/>
      <c r="F42" s="809" t="str">
        <f aca="false">C41</f>
        <v>訪問介護員</v>
      </c>
      <c r="G42" s="808"/>
      <c r="H42" s="809" t="str">
        <f aca="false">I41</f>
        <v>A</v>
      </c>
      <c r="I42" s="821"/>
      <c r="J42" s="821"/>
      <c r="K42" s="822"/>
      <c r="L42" s="822"/>
      <c r="M42" s="822"/>
      <c r="N42" s="822"/>
      <c r="O42" s="823"/>
      <c r="P42" s="823"/>
      <c r="Q42" s="823"/>
      <c r="R42" s="823"/>
      <c r="S42" s="823"/>
      <c r="T42" s="834" t="s">
        <v>694</v>
      </c>
      <c r="U42" s="835"/>
      <c r="V42" s="836"/>
      <c r="W42" s="813" t="n">
        <f aca="false">IF(W41="","",VLOOKUP(W41,'標準様式１【記載例】シフト記号表（勤務時間帯）'!$C$6:$L$47,10,FALSE()))</f>
        <v>8</v>
      </c>
      <c r="X42" s="814" t="n">
        <f aca="false">IF(X41="","",VLOOKUP(X41,'標準様式１【記載例】シフト記号表（勤務時間帯）'!$C$6:$L$47,10,FALSE()))</f>
        <v>8</v>
      </c>
      <c r="Y42" s="814" t="str">
        <f aca="false">IF(Y41="","",VLOOKUP(Y41,'標準様式１【記載例】シフト記号表（勤務時間帯）'!$C$6:$L$47,10,FALSE()))</f>
        <v/>
      </c>
      <c r="Z42" s="814" t="str">
        <f aca="false">IF(Z41="","",VLOOKUP(Z41,'標準様式１【記載例】シフト記号表（勤務時間帯）'!$C$6:$L$47,10,FALSE()))</f>
        <v/>
      </c>
      <c r="AA42" s="814" t="n">
        <f aca="false">IF(AA41="","",VLOOKUP(AA41,'標準様式１【記載例】シフト記号表（勤務時間帯）'!$C$6:$L$47,10,FALSE()))</f>
        <v>8</v>
      </c>
      <c r="AB42" s="814" t="n">
        <f aca="false">IF(AB41="","",VLOOKUP(AB41,'標準様式１【記載例】シフト記号表（勤務時間帯）'!$C$6:$L$47,10,FALSE()))</f>
        <v>8</v>
      </c>
      <c r="AC42" s="815" t="n">
        <f aca="false">IF(AC41="","",VLOOKUP(AC41,'標準様式１【記載例】シフト記号表（勤務時間帯）'!$C$6:$L$47,10,FALSE()))</f>
        <v>8</v>
      </c>
      <c r="AD42" s="813" t="n">
        <f aca="false">IF(AD41="","",VLOOKUP(AD41,'標準様式１【記載例】シフト記号表（勤務時間帯）'!$C$6:$L$47,10,FALSE()))</f>
        <v>8</v>
      </c>
      <c r="AE42" s="814" t="n">
        <f aca="false">IF(AE41="","",VLOOKUP(AE41,'標準様式１【記載例】シフト記号表（勤務時間帯）'!$C$6:$L$47,10,FALSE()))</f>
        <v>8</v>
      </c>
      <c r="AF42" s="814" t="str">
        <f aca="false">IF(AF41="","",VLOOKUP(AF41,'標準様式１【記載例】シフト記号表（勤務時間帯）'!$C$6:$L$47,10,FALSE()))</f>
        <v/>
      </c>
      <c r="AG42" s="814" t="str">
        <f aca="false">IF(AG41="","",VLOOKUP(AG41,'標準様式１【記載例】シフト記号表（勤務時間帯）'!$C$6:$L$47,10,FALSE()))</f>
        <v/>
      </c>
      <c r="AH42" s="814" t="n">
        <f aca="false">IF(AH41="","",VLOOKUP(AH41,'標準様式１【記載例】シフト記号表（勤務時間帯）'!$C$6:$L$47,10,FALSE()))</f>
        <v>8</v>
      </c>
      <c r="AI42" s="814" t="n">
        <f aca="false">IF(AI41="","",VLOOKUP(AI41,'標準様式１【記載例】シフト記号表（勤務時間帯）'!$C$6:$L$47,10,FALSE()))</f>
        <v>8</v>
      </c>
      <c r="AJ42" s="815" t="n">
        <f aca="false">IF(AJ41="","",VLOOKUP(AJ41,'標準様式１【記載例】シフト記号表（勤務時間帯）'!$C$6:$L$47,10,FALSE()))</f>
        <v>8</v>
      </c>
      <c r="AK42" s="813" t="n">
        <f aca="false">IF(AK41="","",VLOOKUP(AK41,'標準様式１【記載例】シフト記号表（勤務時間帯）'!$C$6:$L$47,10,FALSE()))</f>
        <v>8</v>
      </c>
      <c r="AL42" s="814" t="n">
        <f aca="false">IF(AL41="","",VLOOKUP(AL41,'標準様式１【記載例】シフト記号表（勤務時間帯）'!$C$6:$L$47,10,FALSE()))</f>
        <v>8</v>
      </c>
      <c r="AM42" s="814" t="str">
        <f aca="false">IF(AM41="","",VLOOKUP(AM41,'標準様式１【記載例】シフト記号表（勤務時間帯）'!$C$6:$L$47,10,FALSE()))</f>
        <v/>
      </c>
      <c r="AN42" s="814" t="str">
        <f aca="false">IF(AN41="","",VLOOKUP(AN41,'標準様式１【記載例】シフト記号表（勤務時間帯）'!$C$6:$L$47,10,FALSE()))</f>
        <v/>
      </c>
      <c r="AO42" s="814" t="n">
        <f aca="false">IF(AO41="","",VLOOKUP(AO41,'標準様式１【記載例】シフト記号表（勤務時間帯）'!$C$6:$L$47,10,FALSE()))</f>
        <v>8</v>
      </c>
      <c r="AP42" s="814" t="n">
        <f aca="false">IF(AP41="","",VLOOKUP(AP41,'標準様式１【記載例】シフト記号表（勤務時間帯）'!$C$6:$L$47,10,FALSE()))</f>
        <v>8</v>
      </c>
      <c r="AQ42" s="815" t="n">
        <f aca="false">IF(AQ41="","",VLOOKUP(AQ41,'標準様式１【記載例】シフト記号表（勤務時間帯）'!$C$6:$L$47,10,FALSE()))</f>
        <v>8</v>
      </c>
      <c r="AR42" s="813" t="n">
        <f aca="false">IF(AR41="","",VLOOKUP(AR41,'標準様式１【記載例】シフト記号表（勤務時間帯）'!$C$6:$L$47,10,FALSE()))</f>
        <v>8</v>
      </c>
      <c r="AS42" s="814" t="n">
        <f aca="false">IF(AS41="","",VLOOKUP(AS41,'標準様式１【記載例】シフト記号表（勤務時間帯）'!$C$6:$L$47,10,FALSE()))</f>
        <v>8</v>
      </c>
      <c r="AT42" s="814" t="str">
        <f aca="false">IF(AT41="","",VLOOKUP(AT41,'標準様式１【記載例】シフト記号表（勤務時間帯）'!$C$6:$L$47,10,FALSE()))</f>
        <v/>
      </c>
      <c r="AU42" s="814" t="str">
        <f aca="false">IF(AU41="","",VLOOKUP(AU41,'標準様式１【記載例】シフト記号表（勤務時間帯）'!$C$6:$L$47,10,FALSE()))</f>
        <v/>
      </c>
      <c r="AV42" s="814" t="n">
        <f aca="false">IF(AV41="","",VLOOKUP(AV41,'標準様式１【記載例】シフト記号表（勤務時間帯）'!$C$6:$L$47,10,FALSE()))</f>
        <v>8</v>
      </c>
      <c r="AW42" s="814" t="n">
        <f aca="false">IF(AW41="","",VLOOKUP(AW41,'標準様式１【記載例】シフト記号表（勤務時間帯）'!$C$6:$L$47,10,FALSE()))</f>
        <v>8</v>
      </c>
      <c r="AX42" s="815" t="n">
        <f aca="false">IF(AX41="","",VLOOKUP(AX41,'標準様式１【記載例】シフト記号表（勤務時間帯）'!$C$6:$L$47,10,FALSE()))</f>
        <v>8</v>
      </c>
      <c r="AY42" s="813" t="str">
        <f aca="false">IF(AY41="","",VLOOKUP(AY41,'標準様式１【記載例】シフト記号表（勤務時間帯）'!$C$6:$L$47,10,FALSE()))</f>
        <v/>
      </c>
      <c r="AZ42" s="814" t="str">
        <f aca="false">IF(AZ41="","",VLOOKUP(AZ41,'標準様式１【記載例】シフト記号表（勤務時間帯）'!$C$6:$L$47,10,FALSE()))</f>
        <v/>
      </c>
      <c r="BA42" s="814" t="str">
        <f aca="false">IF(BA41="","",VLOOKUP(BA41,'標準様式１【記載例】シフト記号表（勤務時間帯）'!$C$6:$L$47,10,FALSE()))</f>
        <v/>
      </c>
      <c r="BB42" s="816" t="n">
        <f aca="false">IF($BE$3="４週",SUM(W42:AX42),IF($BE$3="暦月",SUM(W42:BA42),""))</f>
        <v>160</v>
      </c>
      <c r="BC42" s="816"/>
      <c r="BD42" s="817" t="n">
        <f aca="false">IF($BE$3="４週",BB42/4,IF($BE$3="暦月",(BB42/($BE$8/7)),""))</f>
        <v>40</v>
      </c>
      <c r="BE42" s="817"/>
      <c r="BF42" s="833"/>
      <c r="BG42" s="833"/>
      <c r="BH42" s="833"/>
      <c r="BI42" s="833"/>
      <c r="BJ42" s="833"/>
    </row>
    <row r="43" customFormat="false" ht="20.25" hidden="false" customHeight="true" outlineLevel="0" collapsed="false">
      <c r="B43" s="779" t="n">
        <f aca="false">B41+1</f>
        <v>15</v>
      </c>
      <c r="C43" s="818" t="s">
        <v>791</v>
      </c>
      <c r="D43" s="818"/>
      <c r="E43" s="808"/>
      <c r="F43" s="809"/>
      <c r="G43" s="808"/>
      <c r="H43" s="809"/>
      <c r="I43" s="821" t="s">
        <v>692</v>
      </c>
      <c r="J43" s="821"/>
      <c r="K43" s="822" t="s">
        <v>792</v>
      </c>
      <c r="L43" s="822"/>
      <c r="M43" s="822"/>
      <c r="N43" s="822"/>
      <c r="O43" s="823" t="s">
        <v>800</v>
      </c>
      <c r="P43" s="823"/>
      <c r="Q43" s="823"/>
      <c r="R43" s="823"/>
      <c r="S43" s="823"/>
      <c r="T43" s="837" t="s">
        <v>693</v>
      </c>
      <c r="V43" s="838"/>
      <c r="W43" s="827" t="s">
        <v>739</v>
      </c>
      <c r="X43" s="828" t="s">
        <v>739</v>
      </c>
      <c r="Y43" s="828"/>
      <c r="Z43" s="828"/>
      <c r="AA43" s="828" t="s">
        <v>739</v>
      </c>
      <c r="AB43" s="828" t="s">
        <v>739</v>
      </c>
      <c r="AC43" s="829" t="s">
        <v>739</v>
      </c>
      <c r="AD43" s="827" t="s">
        <v>739</v>
      </c>
      <c r="AE43" s="828" t="s">
        <v>739</v>
      </c>
      <c r="AF43" s="828"/>
      <c r="AG43" s="828"/>
      <c r="AH43" s="828" t="s">
        <v>739</v>
      </c>
      <c r="AI43" s="828" t="s">
        <v>739</v>
      </c>
      <c r="AJ43" s="829" t="s">
        <v>739</v>
      </c>
      <c r="AK43" s="827" t="s">
        <v>739</v>
      </c>
      <c r="AL43" s="828" t="s">
        <v>739</v>
      </c>
      <c r="AM43" s="828"/>
      <c r="AN43" s="828"/>
      <c r="AO43" s="828" t="s">
        <v>739</v>
      </c>
      <c r="AP43" s="828" t="s">
        <v>739</v>
      </c>
      <c r="AQ43" s="829" t="s">
        <v>739</v>
      </c>
      <c r="AR43" s="827" t="s">
        <v>739</v>
      </c>
      <c r="AS43" s="828" t="s">
        <v>739</v>
      </c>
      <c r="AT43" s="828"/>
      <c r="AU43" s="828"/>
      <c r="AV43" s="828" t="s">
        <v>739</v>
      </c>
      <c r="AW43" s="828" t="s">
        <v>739</v>
      </c>
      <c r="AX43" s="829" t="s">
        <v>739</v>
      </c>
      <c r="AY43" s="827"/>
      <c r="AZ43" s="828"/>
      <c r="BA43" s="830"/>
      <c r="BB43" s="831"/>
      <c r="BC43" s="831"/>
      <c r="BD43" s="832"/>
      <c r="BE43" s="832"/>
      <c r="BF43" s="833"/>
      <c r="BG43" s="833"/>
      <c r="BH43" s="833"/>
      <c r="BI43" s="833"/>
      <c r="BJ43" s="833"/>
    </row>
    <row r="44" customFormat="false" ht="20.25" hidden="false" customHeight="true" outlineLevel="0" collapsed="false">
      <c r="B44" s="779"/>
      <c r="C44" s="818"/>
      <c r="D44" s="818"/>
      <c r="E44" s="808"/>
      <c r="F44" s="809" t="str">
        <f aca="false">C43</f>
        <v>訪問介護員</v>
      </c>
      <c r="G44" s="808"/>
      <c r="H44" s="809" t="str">
        <f aca="false">I43</f>
        <v>A</v>
      </c>
      <c r="I44" s="821"/>
      <c r="J44" s="821"/>
      <c r="K44" s="822"/>
      <c r="L44" s="822"/>
      <c r="M44" s="822"/>
      <c r="N44" s="822"/>
      <c r="O44" s="823"/>
      <c r="P44" s="823"/>
      <c r="Q44" s="823"/>
      <c r="R44" s="823"/>
      <c r="S44" s="823"/>
      <c r="T44" s="834" t="s">
        <v>694</v>
      </c>
      <c r="U44" s="835"/>
      <c r="V44" s="836"/>
      <c r="W44" s="813" t="n">
        <f aca="false">IF(W43="","",VLOOKUP(W43,'標準様式１【記載例】シフト記号表（勤務時間帯）'!$C$6:$L$47,10,FALSE()))</f>
        <v>8</v>
      </c>
      <c r="X44" s="814" t="n">
        <f aca="false">IF(X43="","",VLOOKUP(X43,'標準様式１【記載例】シフト記号表（勤務時間帯）'!$C$6:$L$47,10,FALSE()))</f>
        <v>8</v>
      </c>
      <c r="Y44" s="814" t="str">
        <f aca="false">IF(Y43="","",VLOOKUP(Y43,'標準様式１【記載例】シフト記号表（勤務時間帯）'!$C$6:$L$47,10,FALSE()))</f>
        <v/>
      </c>
      <c r="Z44" s="814" t="str">
        <f aca="false">IF(Z43="","",VLOOKUP(Z43,'標準様式１【記載例】シフト記号表（勤務時間帯）'!$C$6:$L$47,10,FALSE()))</f>
        <v/>
      </c>
      <c r="AA44" s="814" t="n">
        <f aca="false">IF(AA43="","",VLOOKUP(AA43,'標準様式１【記載例】シフト記号表（勤務時間帯）'!$C$6:$L$47,10,FALSE()))</f>
        <v>8</v>
      </c>
      <c r="AB44" s="814" t="n">
        <f aca="false">IF(AB43="","",VLOOKUP(AB43,'標準様式１【記載例】シフト記号表（勤務時間帯）'!$C$6:$L$47,10,FALSE()))</f>
        <v>8</v>
      </c>
      <c r="AC44" s="815" t="n">
        <f aca="false">IF(AC43="","",VLOOKUP(AC43,'標準様式１【記載例】シフト記号表（勤務時間帯）'!$C$6:$L$47,10,FALSE()))</f>
        <v>8</v>
      </c>
      <c r="AD44" s="813" t="n">
        <f aca="false">IF(AD43="","",VLOOKUP(AD43,'標準様式１【記載例】シフト記号表（勤務時間帯）'!$C$6:$L$47,10,FALSE()))</f>
        <v>8</v>
      </c>
      <c r="AE44" s="814" t="n">
        <f aca="false">IF(AE43="","",VLOOKUP(AE43,'標準様式１【記載例】シフト記号表（勤務時間帯）'!$C$6:$L$47,10,FALSE()))</f>
        <v>8</v>
      </c>
      <c r="AF44" s="814" t="str">
        <f aca="false">IF(AF43="","",VLOOKUP(AF43,'標準様式１【記載例】シフト記号表（勤務時間帯）'!$C$6:$L$47,10,FALSE()))</f>
        <v/>
      </c>
      <c r="AG44" s="814" t="str">
        <f aca="false">IF(AG43="","",VLOOKUP(AG43,'標準様式１【記載例】シフト記号表（勤務時間帯）'!$C$6:$L$47,10,FALSE()))</f>
        <v/>
      </c>
      <c r="AH44" s="814" t="n">
        <f aca="false">IF(AH43="","",VLOOKUP(AH43,'標準様式１【記載例】シフト記号表（勤務時間帯）'!$C$6:$L$47,10,FALSE()))</f>
        <v>8</v>
      </c>
      <c r="AI44" s="814" t="n">
        <f aca="false">IF(AI43="","",VLOOKUP(AI43,'標準様式１【記載例】シフト記号表（勤務時間帯）'!$C$6:$L$47,10,FALSE()))</f>
        <v>8</v>
      </c>
      <c r="AJ44" s="815" t="n">
        <f aca="false">IF(AJ43="","",VLOOKUP(AJ43,'標準様式１【記載例】シフト記号表（勤務時間帯）'!$C$6:$L$47,10,FALSE()))</f>
        <v>8</v>
      </c>
      <c r="AK44" s="813" t="n">
        <f aca="false">IF(AK43="","",VLOOKUP(AK43,'標準様式１【記載例】シフト記号表（勤務時間帯）'!$C$6:$L$47,10,FALSE()))</f>
        <v>8</v>
      </c>
      <c r="AL44" s="814" t="n">
        <f aca="false">IF(AL43="","",VLOOKUP(AL43,'標準様式１【記載例】シフト記号表（勤務時間帯）'!$C$6:$L$47,10,FALSE()))</f>
        <v>8</v>
      </c>
      <c r="AM44" s="814" t="str">
        <f aca="false">IF(AM43="","",VLOOKUP(AM43,'標準様式１【記載例】シフト記号表（勤務時間帯）'!$C$6:$L$47,10,FALSE()))</f>
        <v/>
      </c>
      <c r="AN44" s="814" t="str">
        <f aca="false">IF(AN43="","",VLOOKUP(AN43,'標準様式１【記載例】シフト記号表（勤務時間帯）'!$C$6:$L$47,10,FALSE()))</f>
        <v/>
      </c>
      <c r="AO44" s="814" t="n">
        <f aca="false">IF(AO43="","",VLOOKUP(AO43,'標準様式１【記載例】シフト記号表（勤務時間帯）'!$C$6:$L$47,10,FALSE()))</f>
        <v>8</v>
      </c>
      <c r="AP44" s="814" t="n">
        <f aca="false">IF(AP43="","",VLOOKUP(AP43,'標準様式１【記載例】シフト記号表（勤務時間帯）'!$C$6:$L$47,10,FALSE()))</f>
        <v>8</v>
      </c>
      <c r="AQ44" s="815" t="n">
        <f aca="false">IF(AQ43="","",VLOOKUP(AQ43,'標準様式１【記載例】シフト記号表（勤務時間帯）'!$C$6:$L$47,10,FALSE()))</f>
        <v>8</v>
      </c>
      <c r="AR44" s="813" t="n">
        <f aca="false">IF(AR43="","",VLOOKUP(AR43,'標準様式１【記載例】シフト記号表（勤務時間帯）'!$C$6:$L$47,10,FALSE()))</f>
        <v>8</v>
      </c>
      <c r="AS44" s="814" t="n">
        <f aca="false">IF(AS43="","",VLOOKUP(AS43,'標準様式１【記載例】シフト記号表（勤務時間帯）'!$C$6:$L$47,10,FALSE()))</f>
        <v>8</v>
      </c>
      <c r="AT44" s="814" t="str">
        <f aca="false">IF(AT43="","",VLOOKUP(AT43,'標準様式１【記載例】シフト記号表（勤務時間帯）'!$C$6:$L$47,10,FALSE()))</f>
        <v/>
      </c>
      <c r="AU44" s="814" t="str">
        <f aca="false">IF(AU43="","",VLOOKUP(AU43,'標準様式１【記載例】シフト記号表（勤務時間帯）'!$C$6:$L$47,10,FALSE()))</f>
        <v/>
      </c>
      <c r="AV44" s="814" t="n">
        <f aca="false">IF(AV43="","",VLOOKUP(AV43,'標準様式１【記載例】シフト記号表（勤務時間帯）'!$C$6:$L$47,10,FALSE()))</f>
        <v>8</v>
      </c>
      <c r="AW44" s="814" t="n">
        <f aca="false">IF(AW43="","",VLOOKUP(AW43,'標準様式１【記載例】シフト記号表（勤務時間帯）'!$C$6:$L$47,10,FALSE()))</f>
        <v>8</v>
      </c>
      <c r="AX44" s="815" t="n">
        <f aca="false">IF(AX43="","",VLOOKUP(AX43,'標準様式１【記載例】シフト記号表（勤務時間帯）'!$C$6:$L$47,10,FALSE()))</f>
        <v>8</v>
      </c>
      <c r="AY44" s="813" t="str">
        <f aca="false">IF(AY43="","",VLOOKUP(AY43,'標準様式１【記載例】シフト記号表（勤務時間帯）'!$C$6:$L$47,10,FALSE()))</f>
        <v/>
      </c>
      <c r="AZ44" s="814" t="str">
        <f aca="false">IF(AZ43="","",VLOOKUP(AZ43,'標準様式１【記載例】シフト記号表（勤務時間帯）'!$C$6:$L$47,10,FALSE()))</f>
        <v/>
      </c>
      <c r="BA44" s="814" t="str">
        <f aca="false">IF(BA43="","",VLOOKUP(BA43,'標準様式１【記載例】シフト記号表（勤務時間帯）'!$C$6:$L$47,10,FALSE()))</f>
        <v/>
      </c>
      <c r="BB44" s="816" t="n">
        <f aca="false">IF($BE$3="４週",SUM(W44:AX44),IF($BE$3="暦月",SUM(W44:BA44),""))</f>
        <v>160</v>
      </c>
      <c r="BC44" s="816"/>
      <c r="BD44" s="817" t="n">
        <f aca="false">IF($BE$3="４週",BB44/4,IF($BE$3="暦月",(BB44/($BE$8/7)),""))</f>
        <v>40</v>
      </c>
      <c r="BE44" s="817"/>
      <c r="BF44" s="833"/>
      <c r="BG44" s="833"/>
      <c r="BH44" s="833"/>
      <c r="BI44" s="833"/>
      <c r="BJ44" s="833"/>
    </row>
    <row r="45" customFormat="false" ht="20.25" hidden="false" customHeight="true" outlineLevel="0" collapsed="false">
      <c r="B45" s="779" t="n">
        <f aca="false">B43+1</f>
        <v>16</v>
      </c>
      <c r="C45" s="818" t="s">
        <v>791</v>
      </c>
      <c r="D45" s="818"/>
      <c r="E45" s="808"/>
      <c r="F45" s="809"/>
      <c r="G45" s="808"/>
      <c r="H45" s="809"/>
      <c r="I45" s="821" t="s">
        <v>692</v>
      </c>
      <c r="J45" s="821"/>
      <c r="K45" s="822" t="s">
        <v>78</v>
      </c>
      <c r="L45" s="822"/>
      <c r="M45" s="822"/>
      <c r="N45" s="822"/>
      <c r="O45" s="823" t="s">
        <v>801</v>
      </c>
      <c r="P45" s="823"/>
      <c r="Q45" s="823"/>
      <c r="R45" s="823"/>
      <c r="S45" s="823"/>
      <c r="T45" s="837" t="s">
        <v>693</v>
      </c>
      <c r="V45" s="838"/>
      <c r="W45" s="827" t="s">
        <v>740</v>
      </c>
      <c r="X45" s="828" t="s">
        <v>740</v>
      </c>
      <c r="Y45" s="828"/>
      <c r="Z45" s="828"/>
      <c r="AA45" s="828" t="s">
        <v>740</v>
      </c>
      <c r="AB45" s="828" t="s">
        <v>740</v>
      </c>
      <c r="AC45" s="829" t="s">
        <v>740</v>
      </c>
      <c r="AD45" s="827" t="s">
        <v>740</v>
      </c>
      <c r="AE45" s="828" t="s">
        <v>740</v>
      </c>
      <c r="AF45" s="828"/>
      <c r="AG45" s="828"/>
      <c r="AH45" s="828" t="s">
        <v>740</v>
      </c>
      <c r="AI45" s="828" t="s">
        <v>740</v>
      </c>
      <c r="AJ45" s="829" t="s">
        <v>740</v>
      </c>
      <c r="AK45" s="827" t="s">
        <v>740</v>
      </c>
      <c r="AL45" s="828" t="s">
        <v>740</v>
      </c>
      <c r="AM45" s="828"/>
      <c r="AN45" s="828"/>
      <c r="AO45" s="828" t="s">
        <v>740</v>
      </c>
      <c r="AP45" s="828" t="s">
        <v>740</v>
      </c>
      <c r="AQ45" s="829" t="s">
        <v>740</v>
      </c>
      <c r="AR45" s="827" t="s">
        <v>740</v>
      </c>
      <c r="AS45" s="828" t="s">
        <v>740</v>
      </c>
      <c r="AT45" s="828"/>
      <c r="AU45" s="828"/>
      <c r="AV45" s="828" t="s">
        <v>740</v>
      </c>
      <c r="AW45" s="828" t="s">
        <v>740</v>
      </c>
      <c r="AX45" s="829" t="s">
        <v>740</v>
      </c>
      <c r="AY45" s="827"/>
      <c r="AZ45" s="828"/>
      <c r="BA45" s="830"/>
      <c r="BB45" s="831"/>
      <c r="BC45" s="831"/>
      <c r="BD45" s="832"/>
      <c r="BE45" s="832"/>
      <c r="BF45" s="833"/>
      <c r="BG45" s="833"/>
      <c r="BH45" s="833"/>
      <c r="BI45" s="833"/>
      <c r="BJ45" s="833"/>
    </row>
    <row r="46" customFormat="false" ht="20.25" hidden="false" customHeight="true" outlineLevel="0" collapsed="false">
      <c r="B46" s="779"/>
      <c r="C46" s="818"/>
      <c r="D46" s="818"/>
      <c r="E46" s="808"/>
      <c r="F46" s="809" t="str">
        <f aca="false">C45</f>
        <v>訪問介護員</v>
      </c>
      <c r="G46" s="808"/>
      <c r="H46" s="809" t="str">
        <f aca="false">I45</f>
        <v>A</v>
      </c>
      <c r="I46" s="821"/>
      <c r="J46" s="821"/>
      <c r="K46" s="822"/>
      <c r="L46" s="822"/>
      <c r="M46" s="822"/>
      <c r="N46" s="822"/>
      <c r="O46" s="823"/>
      <c r="P46" s="823"/>
      <c r="Q46" s="823"/>
      <c r="R46" s="823"/>
      <c r="S46" s="823"/>
      <c r="T46" s="834" t="s">
        <v>694</v>
      </c>
      <c r="U46" s="835"/>
      <c r="V46" s="836"/>
      <c r="W46" s="813" t="n">
        <f aca="false">IF(W45="","",VLOOKUP(W45,'標準様式１【記載例】シフト記号表（勤務時間帯）'!$C$6:$L$47,10,FALSE()))</f>
        <v>8</v>
      </c>
      <c r="X46" s="814" t="n">
        <f aca="false">IF(X45="","",VLOOKUP(X45,'標準様式１【記載例】シフト記号表（勤務時間帯）'!$C$6:$L$47,10,FALSE()))</f>
        <v>8</v>
      </c>
      <c r="Y46" s="814" t="str">
        <f aca="false">IF(Y45="","",VLOOKUP(Y45,'標準様式１【記載例】シフト記号表（勤務時間帯）'!$C$6:$L$47,10,FALSE()))</f>
        <v/>
      </c>
      <c r="Z46" s="814" t="str">
        <f aca="false">IF(Z45="","",VLOOKUP(Z45,'標準様式１【記載例】シフト記号表（勤務時間帯）'!$C$6:$L$47,10,FALSE()))</f>
        <v/>
      </c>
      <c r="AA46" s="814" t="n">
        <f aca="false">IF(AA45="","",VLOOKUP(AA45,'標準様式１【記載例】シフト記号表（勤務時間帯）'!$C$6:$L$47,10,FALSE()))</f>
        <v>8</v>
      </c>
      <c r="AB46" s="814" t="n">
        <f aca="false">IF(AB45="","",VLOOKUP(AB45,'標準様式１【記載例】シフト記号表（勤務時間帯）'!$C$6:$L$47,10,FALSE()))</f>
        <v>8</v>
      </c>
      <c r="AC46" s="815" t="n">
        <f aca="false">IF(AC45="","",VLOOKUP(AC45,'標準様式１【記載例】シフト記号表（勤務時間帯）'!$C$6:$L$47,10,FALSE()))</f>
        <v>8</v>
      </c>
      <c r="AD46" s="813" t="n">
        <f aca="false">IF(AD45="","",VLOOKUP(AD45,'標準様式１【記載例】シフト記号表（勤務時間帯）'!$C$6:$L$47,10,FALSE()))</f>
        <v>8</v>
      </c>
      <c r="AE46" s="814" t="n">
        <f aca="false">IF(AE45="","",VLOOKUP(AE45,'標準様式１【記載例】シフト記号表（勤務時間帯）'!$C$6:$L$47,10,FALSE()))</f>
        <v>8</v>
      </c>
      <c r="AF46" s="814" t="str">
        <f aca="false">IF(AF45="","",VLOOKUP(AF45,'標準様式１【記載例】シフト記号表（勤務時間帯）'!$C$6:$L$47,10,FALSE()))</f>
        <v/>
      </c>
      <c r="AG46" s="814" t="str">
        <f aca="false">IF(AG45="","",VLOOKUP(AG45,'標準様式１【記載例】シフト記号表（勤務時間帯）'!$C$6:$L$47,10,FALSE()))</f>
        <v/>
      </c>
      <c r="AH46" s="814" t="n">
        <f aca="false">IF(AH45="","",VLOOKUP(AH45,'標準様式１【記載例】シフト記号表（勤務時間帯）'!$C$6:$L$47,10,FALSE()))</f>
        <v>8</v>
      </c>
      <c r="AI46" s="814" t="n">
        <f aca="false">IF(AI45="","",VLOOKUP(AI45,'標準様式１【記載例】シフト記号表（勤務時間帯）'!$C$6:$L$47,10,FALSE()))</f>
        <v>8</v>
      </c>
      <c r="AJ46" s="815" t="n">
        <f aca="false">IF(AJ45="","",VLOOKUP(AJ45,'標準様式１【記載例】シフト記号表（勤務時間帯）'!$C$6:$L$47,10,FALSE()))</f>
        <v>8</v>
      </c>
      <c r="AK46" s="813" t="n">
        <f aca="false">IF(AK45="","",VLOOKUP(AK45,'標準様式１【記載例】シフト記号表（勤務時間帯）'!$C$6:$L$47,10,FALSE()))</f>
        <v>8</v>
      </c>
      <c r="AL46" s="814" t="n">
        <f aca="false">IF(AL45="","",VLOOKUP(AL45,'標準様式１【記載例】シフト記号表（勤務時間帯）'!$C$6:$L$47,10,FALSE()))</f>
        <v>8</v>
      </c>
      <c r="AM46" s="814" t="str">
        <f aca="false">IF(AM45="","",VLOOKUP(AM45,'標準様式１【記載例】シフト記号表（勤務時間帯）'!$C$6:$L$47,10,FALSE()))</f>
        <v/>
      </c>
      <c r="AN46" s="814" t="str">
        <f aca="false">IF(AN45="","",VLOOKUP(AN45,'標準様式１【記載例】シフト記号表（勤務時間帯）'!$C$6:$L$47,10,FALSE()))</f>
        <v/>
      </c>
      <c r="AO46" s="814" t="n">
        <f aca="false">IF(AO45="","",VLOOKUP(AO45,'標準様式１【記載例】シフト記号表（勤務時間帯）'!$C$6:$L$47,10,FALSE()))</f>
        <v>8</v>
      </c>
      <c r="AP46" s="814" t="n">
        <f aca="false">IF(AP45="","",VLOOKUP(AP45,'標準様式１【記載例】シフト記号表（勤務時間帯）'!$C$6:$L$47,10,FALSE()))</f>
        <v>8</v>
      </c>
      <c r="AQ46" s="815" t="n">
        <f aca="false">IF(AQ45="","",VLOOKUP(AQ45,'標準様式１【記載例】シフト記号表（勤務時間帯）'!$C$6:$L$47,10,FALSE()))</f>
        <v>8</v>
      </c>
      <c r="AR46" s="813" t="n">
        <f aca="false">IF(AR45="","",VLOOKUP(AR45,'標準様式１【記載例】シフト記号表（勤務時間帯）'!$C$6:$L$47,10,FALSE()))</f>
        <v>8</v>
      </c>
      <c r="AS46" s="814" t="n">
        <f aca="false">IF(AS45="","",VLOOKUP(AS45,'標準様式１【記載例】シフト記号表（勤務時間帯）'!$C$6:$L$47,10,FALSE()))</f>
        <v>8</v>
      </c>
      <c r="AT46" s="814" t="str">
        <f aca="false">IF(AT45="","",VLOOKUP(AT45,'標準様式１【記載例】シフト記号表（勤務時間帯）'!$C$6:$L$47,10,FALSE()))</f>
        <v/>
      </c>
      <c r="AU46" s="814" t="str">
        <f aca="false">IF(AU45="","",VLOOKUP(AU45,'標準様式１【記載例】シフト記号表（勤務時間帯）'!$C$6:$L$47,10,FALSE()))</f>
        <v/>
      </c>
      <c r="AV46" s="814" t="n">
        <f aca="false">IF(AV45="","",VLOOKUP(AV45,'標準様式１【記載例】シフト記号表（勤務時間帯）'!$C$6:$L$47,10,FALSE()))</f>
        <v>8</v>
      </c>
      <c r="AW46" s="814" t="n">
        <f aca="false">IF(AW45="","",VLOOKUP(AW45,'標準様式１【記載例】シフト記号表（勤務時間帯）'!$C$6:$L$47,10,FALSE()))</f>
        <v>8</v>
      </c>
      <c r="AX46" s="815" t="n">
        <f aca="false">IF(AX45="","",VLOOKUP(AX45,'標準様式１【記載例】シフト記号表（勤務時間帯）'!$C$6:$L$47,10,FALSE()))</f>
        <v>8</v>
      </c>
      <c r="AY46" s="813" t="str">
        <f aca="false">IF(AY45="","",VLOOKUP(AY45,'標準様式１【記載例】シフト記号表（勤務時間帯）'!$C$6:$L$47,10,FALSE()))</f>
        <v/>
      </c>
      <c r="AZ46" s="814" t="str">
        <f aca="false">IF(AZ45="","",VLOOKUP(AZ45,'標準様式１【記載例】シフト記号表（勤務時間帯）'!$C$6:$L$47,10,FALSE()))</f>
        <v/>
      </c>
      <c r="BA46" s="814" t="str">
        <f aca="false">IF(BA45="","",VLOOKUP(BA45,'標準様式１【記載例】シフト記号表（勤務時間帯）'!$C$6:$L$47,10,FALSE()))</f>
        <v/>
      </c>
      <c r="BB46" s="816" t="n">
        <f aca="false">IF($BE$3="４週",SUM(W46:AX46),IF($BE$3="暦月",SUM(W46:BA46),""))</f>
        <v>160</v>
      </c>
      <c r="BC46" s="816"/>
      <c r="BD46" s="817" t="n">
        <f aca="false">IF($BE$3="４週",BB46/4,IF($BE$3="暦月",(BB46/($BE$8/7)),""))</f>
        <v>40</v>
      </c>
      <c r="BE46" s="817"/>
      <c r="BF46" s="833"/>
      <c r="BG46" s="833"/>
      <c r="BH46" s="833"/>
      <c r="BI46" s="833"/>
      <c r="BJ46" s="833"/>
    </row>
    <row r="47" customFormat="false" ht="20.25" hidden="false" customHeight="true" outlineLevel="0" collapsed="false">
      <c r="B47" s="779" t="n">
        <f aca="false">B45+1</f>
        <v>17</v>
      </c>
      <c r="C47" s="818" t="s">
        <v>791</v>
      </c>
      <c r="D47" s="818"/>
      <c r="E47" s="808"/>
      <c r="F47" s="809"/>
      <c r="G47" s="808"/>
      <c r="H47" s="809"/>
      <c r="I47" s="821" t="s">
        <v>692</v>
      </c>
      <c r="J47" s="821"/>
      <c r="K47" s="822" t="s">
        <v>78</v>
      </c>
      <c r="L47" s="822"/>
      <c r="M47" s="822"/>
      <c r="N47" s="822"/>
      <c r="O47" s="823" t="s">
        <v>802</v>
      </c>
      <c r="P47" s="823"/>
      <c r="Q47" s="823"/>
      <c r="R47" s="823"/>
      <c r="S47" s="823"/>
      <c r="T47" s="837" t="s">
        <v>693</v>
      </c>
      <c r="V47" s="838"/>
      <c r="W47" s="827" t="s">
        <v>738</v>
      </c>
      <c r="X47" s="828" t="s">
        <v>738</v>
      </c>
      <c r="Y47" s="828" t="s">
        <v>738</v>
      </c>
      <c r="Z47" s="828" t="s">
        <v>738</v>
      </c>
      <c r="AA47" s="828"/>
      <c r="AB47" s="828"/>
      <c r="AC47" s="829" t="s">
        <v>738</v>
      </c>
      <c r="AD47" s="827" t="s">
        <v>738</v>
      </c>
      <c r="AE47" s="828" t="s">
        <v>738</v>
      </c>
      <c r="AF47" s="828" t="s">
        <v>738</v>
      </c>
      <c r="AG47" s="828" t="s">
        <v>738</v>
      </c>
      <c r="AH47" s="828"/>
      <c r="AI47" s="828"/>
      <c r="AJ47" s="829" t="s">
        <v>738</v>
      </c>
      <c r="AK47" s="827" t="s">
        <v>738</v>
      </c>
      <c r="AL47" s="828" t="s">
        <v>738</v>
      </c>
      <c r="AM47" s="828" t="s">
        <v>738</v>
      </c>
      <c r="AN47" s="828" t="s">
        <v>738</v>
      </c>
      <c r="AO47" s="828"/>
      <c r="AP47" s="828"/>
      <c r="AQ47" s="829" t="s">
        <v>738</v>
      </c>
      <c r="AR47" s="827" t="s">
        <v>738</v>
      </c>
      <c r="AS47" s="828" t="s">
        <v>738</v>
      </c>
      <c r="AT47" s="828" t="s">
        <v>738</v>
      </c>
      <c r="AU47" s="828" t="s">
        <v>738</v>
      </c>
      <c r="AV47" s="828"/>
      <c r="AW47" s="828"/>
      <c r="AX47" s="829" t="s">
        <v>738</v>
      </c>
      <c r="AY47" s="827"/>
      <c r="AZ47" s="828"/>
      <c r="BA47" s="830"/>
      <c r="BB47" s="831"/>
      <c r="BC47" s="831"/>
      <c r="BD47" s="832"/>
      <c r="BE47" s="832"/>
      <c r="BF47" s="833"/>
      <c r="BG47" s="833"/>
      <c r="BH47" s="833"/>
      <c r="BI47" s="833"/>
      <c r="BJ47" s="833"/>
    </row>
    <row r="48" customFormat="false" ht="20.25" hidden="false" customHeight="true" outlineLevel="0" collapsed="false">
      <c r="B48" s="779"/>
      <c r="C48" s="818"/>
      <c r="D48" s="818"/>
      <c r="E48" s="808"/>
      <c r="F48" s="809" t="str">
        <f aca="false">C47</f>
        <v>訪問介護員</v>
      </c>
      <c r="G48" s="808"/>
      <c r="H48" s="809" t="str">
        <f aca="false">I47</f>
        <v>A</v>
      </c>
      <c r="I48" s="821"/>
      <c r="J48" s="821"/>
      <c r="K48" s="822"/>
      <c r="L48" s="822"/>
      <c r="M48" s="822"/>
      <c r="N48" s="822"/>
      <c r="O48" s="823"/>
      <c r="P48" s="823"/>
      <c r="Q48" s="823"/>
      <c r="R48" s="823"/>
      <c r="S48" s="823"/>
      <c r="T48" s="834" t="s">
        <v>694</v>
      </c>
      <c r="U48" s="835"/>
      <c r="V48" s="836"/>
      <c r="W48" s="813" t="n">
        <f aca="false">IF(W47="","",VLOOKUP(W47,'標準様式１【記載例】シフト記号表（勤務時間帯）'!$C$6:$L$47,10,FALSE()))</f>
        <v>8</v>
      </c>
      <c r="X48" s="814" t="n">
        <f aca="false">IF(X47="","",VLOOKUP(X47,'標準様式１【記載例】シフト記号表（勤務時間帯）'!$C$6:$L$47,10,FALSE()))</f>
        <v>8</v>
      </c>
      <c r="Y48" s="814" t="n">
        <f aca="false">IF(Y47="","",VLOOKUP(Y47,'標準様式１【記載例】シフト記号表（勤務時間帯）'!$C$6:$L$47,10,FALSE()))</f>
        <v>8</v>
      </c>
      <c r="Z48" s="814" t="n">
        <f aca="false">IF(Z47="","",VLOOKUP(Z47,'標準様式１【記載例】シフト記号表（勤務時間帯）'!$C$6:$L$47,10,FALSE()))</f>
        <v>8</v>
      </c>
      <c r="AA48" s="814" t="str">
        <f aca="false">IF(AA47="","",VLOOKUP(AA47,'標準様式１【記載例】シフト記号表（勤務時間帯）'!$C$6:$L$47,10,FALSE()))</f>
        <v/>
      </c>
      <c r="AB48" s="814" t="str">
        <f aca="false">IF(AB47="","",VLOOKUP(AB47,'標準様式１【記載例】シフト記号表（勤務時間帯）'!$C$6:$L$47,10,FALSE()))</f>
        <v/>
      </c>
      <c r="AC48" s="815" t="n">
        <f aca="false">IF(AC47="","",VLOOKUP(AC47,'標準様式１【記載例】シフト記号表（勤務時間帯）'!$C$6:$L$47,10,FALSE()))</f>
        <v>8</v>
      </c>
      <c r="AD48" s="813" t="n">
        <f aca="false">IF(AD47="","",VLOOKUP(AD47,'標準様式１【記載例】シフト記号表（勤務時間帯）'!$C$6:$L$47,10,FALSE()))</f>
        <v>8</v>
      </c>
      <c r="AE48" s="814" t="n">
        <f aca="false">IF(AE47="","",VLOOKUP(AE47,'標準様式１【記載例】シフト記号表（勤務時間帯）'!$C$6:$L$47,10,FALSE()))</f>
        <v>8</v>
      </c>
      <c r="AF48" s="814" t="n">
        <f aca="false">IF(AF47="","",VLOOKUP(AF47,'標準様式１【記載例】シフト記号表（勤務時間帯）'!$C$6:$L$47,10,FALSE()))</f>
        <v>8</v>
      </c>
      <c r="AG48" s="814" t="n">
        <f aca="false">IF(AG47="","",VLOOKUP(AG47,'標準様式１【記載例】シフト記号表（勤務時間帯）'!$C$6:$L$47,10,FALSE()))</f>
        <v>8</v>
      </c>
      <c r="AH48" s="814" t="str">
        <f aca="false">IF(AH47="","",VLOOKUP(AH47,'標準様式１【記載例】シフト記号表（勤務時間帯）'!$C$6:$L$47,10,FALSE()))</f>
        <v/>
      </c>
      <c r="AI48" s="814" t="str">
        <f aca="false">IF(AI47="","",VLOOKUP(AI47,'標準様式１【記載例】シフト記号表（勤務時間帯）'!$C$6:$L$47,10,FALSE()))</f>
        <v/>
      </c>
      <c r="AJ48" s="815" t="n">
        <f aca="false">IF(AJ47="","",VLOOKUP(AJ47,'標準様式１【記載例】シフト記号表（勤務時間帯）'!$C$6:$L$47,10,FALSE()))</f>
        <v>8</v>
      </c>
      <c r="AK48" s="813" t="n">
        <f aca="false">IF(AK47="","",VLOOKUP(AK47,'標準様式１【記載例】シフト記号表（勤務時間帯）'!$C$6:$L$47,10,FALSE()))</f>
        <v>8</v>
      </c>
      <c r="AL48" s="814" t="n">
        <f aca="false">IF(AL47="","",VLOOKUP(AL47,'標準様式１【記載例】シフト記号表（勤務時間帯）'!$C$6:$L$47,10,FALSE()))</f>
        <v>8</v>
      </c>
      <c r="AM48" s="814" t="n">
        <f aca="false">IF(AM47="","",VLOOKUP(AM47,'標準様式１【記載例】シフト記号表（勤務時間帯）'!$C$6:$L$47,10,FALSE()))</f>
        <v>8</v>
      </c>
      <c r="AN48" s="814" t="n">
        <f aca="false">IF(AN47="","",VLOOKUP(AN47,'標準様式１【記載例】シフト記号表（勤務時間帯）'!$C$6:$L$47,10,FALSE()))</f>
        <v>8</v>
      </c>
      <c r="AO48" s="814" t="str">
        <f aca="false">IF(AO47="","",VLOOKUP(AO47,'標準様式１【記載例】シフト記号表（勤務時間帯）'!$C$6:$L$47,10,FALSE()))</f>
        <v/>
      </c>
      <c r="AP48" s="814" t="str">
        <f aca="false">IF(AP47="","",VLOOKUP(AP47,'標準様式１【記載例】シフト記号表（勤務時間帯）'!$C$6:$L$47,10,FALSE()))</f>
        <v/>
      </c>
      <c r="AQ48" s="815" t="n">
        <f aca="false">IF(AQ47="","",VLOOKUP(AQ47,'標準様式１【記載例】シフト記号表（勤務時間帯）'!$C$6:$L$47,10,FALSE()))</f>
        <v>8</v>
      </c>
      <c r="AR48" s="813" t="n">
        <f aca="false">IF(AR47="","",VLOOKUP(AR47,'標準様式１【記載例】シフト記号表（勤務時間帯）'!$C$6:$L$47,10,FALSE()))</f>
        <v>8</v>
      </c>
      <c r="AS48" s="814" t="n">
        <f aca="false">IF(AS47="","",VLOOKUP(AS47,'標準様式１【記載例】シフト記号表（勤務時間帯）'!$C$6:$L$47,10,FALSE()))</f>
        <v>8</v>
      </c>
      <c r="AT48" s="814" t="n">
        <f aca="false">IF(AT47="","",VLOOKUP(AT47,'標準様式１【記載例】シフト記号表（勤務時間帯）'!$C$6:$L$47,10,FALSE()))</f>
        <v>8</v>
      </c>
      <c r="AU48" s="814" t="n">
        <f aca="false">IF(AU47="","",VLOOKUP(AU47,'標準様式１【記載例】シフト記号表（勤務時間帯）'!$C$6:$L$47,10,FALSE()))</f>
        <v>8</v>
      </c>
      <c r="AV48" s="814" t="str">
        <f aca="false">IF(AV47="","",VLOOKUP(AV47,'標準様式１【記載例】シフト記号表（勤務時間帯）'!$C$6:$L$47,10,FALSE()))</f>
        <v/>
      </c>
      <c r="AW48" s="814" t="str">
        <f aca="false">IF(AW47="","",VLOOKUP(AW47,'標準様式１【記載例】シフト記号表（勤務時間帯）'!$C$6:$L$47,10,FALSE()))</f>
        <v/>
      </c>
      <c r="AX48" s="815" t="n">
        <f aca="false">IF(AX47="","",VLOOKUP(AX47,'標準様式１【記載例】シフト記号表（勤務時間帯）'!$C$6:$L$47,10,FALSE()))</f>
        <v>8</v>
      </c>
      <c r="AY48" s="813" t="str">
        <f aca="false">IF(AY47="","",VLOOKUP(AY47,'標準様式１【記載例】シフト記号表（勤務時間帯）'!$C$6:$L$47,10,FALSE()))</f>
        <v/>
      </c>
      <c r="AZ48" s="814" t="str">
        <f aca="false">IF(AZ47="","",VLOOKUP(AZ47,'標準様式１【記載例】シフト記号表（勤務時間帯）'!$C$6:$L$47,10,FALSE()))</f>
        <v/>
      </c>
      <c r="BA48" s="814" t="str">
        <f aca="false">IF(BA47="","",VLOOKUP(BA47,'標準様式１【記載例】シフト記号表（勤務時間帯）'!$C$6:$L$47,10,FALSE()))</f>
        <v/>
      </c>
      <c r="BB48" s="816" t="n">
        <f aca="false">IF($BE$3="４週",SUM(W48:AX48),IF($BE$3="暦月",SUM(W48:BA48),""))</f>
        <v>160</v>
      </c>
      <c r="BC48" s="816"/>
      <c r="BD48" s="817" t="n">
        <f aca="false">IF($BE$3="４週",BB48/4,IF($BE$3="暦月",(BB48/($BE$8/7)),""))</f>
        <v>40</v>
      </c>
      <c r="BE48" s="817"/>
      <c r="BF48" s="833"/>
      <c r="BG48" s="833"/>
      <c r="BH48" s="833"/>
      <c r="BI48" s="833"/>
      <c r="BJ48" s="833"/>
    </row>
    <row r="49" customFormat="false" ht="20.25" hidden="false" customHeight="true" outlineLevel="0" collapsed="false">
      <c r="B49" s="779" t="n">
        <f aca="false">B47+1</f>
        <v>18</v>
      </c>
      <c r="C49" s="818" t="s">
        <v>791</v>
      </c>
      <c r="D49" s="818"/>
      <c r="E49" s="808"/>
      <c r="F49" s="809"/>
      <c r="G49" s="808"/>
      <c r="H49" s="809"/>
      <c r="I49" s="821" t="s">
        <v>692</v>
      </c>
      <c r="J49" s="821"/>
      <c r="K49" s="822" t="s">
        <v>78</v>
      </c>
      <c r="L49" s="822"/>
      <c r="M49" s="822"/>
      <c r="N49" s="822"/>
      <c r="O49" s="823" t="s">
        <v>803</v>
      </c>
      <c r="P49" s="823"/>
      <c r="Q49" s="823"/>
      <c r="R49" s="823"/>
      <c r="S49" s="823"/>
      <c r="T49" s="837" t="s">
        <v>693</v>
      </c>
      <c r="V49" s="838"/>
      <c r="W49" s="827" t="s">
        <v>739</v>
      </c>
      <c r="X49" s="828" t="s">
        <v>739</v>
      </c>
      <c r="Y49" s="828" t="s">
        <v>739</v>
      </c>
      <c r="Z49" s="828" t="s">
        <v>739</v>
      </c>
      <c r="AA49" s="828"/>
      <c r="AB49" s="828"/>
      <c r="AC49" s="829" t="s">
        <v>739</v>
      </c>
      <c r="AD49" s="827" t="s">
        <v>739</v>
      </c>
      <c r="AE49" s="828" t="s">
        <v>739</v>
      </c>
      <c r="AF49" s="828" t="s">
        <v>739</v>
      </c>
      <c r="AG49" s="828" t="s">
        <v>739</v>
      </c>
      <c r="AH49" s="828"/>
      <c r="AI49" s="828"/>
      <c r="AJ49" s="829" t="s">
        <v>739</v>
      </c>
      <c r="AK49" s="827" t="s">
        <v>739</v>
      </c>
      <c r="AL49" s="828" t="s">
        <v>739</v>
      </c>
      <c r="AM49" s="828" t="s">
        <v>739</v>
      </c>
      <c r="AN49" s="828" t="s">
        <v>739</v>
      </c>
      <c r="AO49" s="828"/>
      <c r="AP49" s="828"/>
      <c r="AQ49" s="829" t="s">
        <v>739</v>
      </c>
      <c r="AR49" s="827" t="s">
        <v>739</v>
      </c>
      <c r="AS49" s="828" t="s">
        <v>739</v>
      </c>
      <c r="AT49" s="828" t="s">
        <v>739</v>
      </c>
      <c r="AU49" s="828" t="s">
        <v>739</v>
      </c>
      <c r="AV49" s="828"/>
      <c r="AW49" s="828"/>
      <c r="AX49" s="829" t="s">
        <v>739</v>
      </c>
      <c r="AY49" s="827"/>
      <c r="AZ49" s="828"/>
      <c r="BA49" s="830"/>
      <c r="BB49" s="831"/>
      <c r="BC49" s="831"/>
      <c r="BD49" s="832"/>
      <c r="BE49" s="832"/>
      <c r="BF49" s="833"/>
      <c r="BG49" s="833"/>
      <c r="BH49" s="833"/>
      <c r="BI49" s="833"/>
      <c r="BJ49" s="833"/>
    </row>
    <row r="50" customFormat="false" ht="20.25" hidden="false" customHeight="true" outlineLevel="0" collapsed="false">
      <c r="B50" s="779"/>
      <c r="C50" s="818"/>
      <c r="D50" s="818"/>
      <c r="E50" s="808"/>
      <c r="F50" s="809" t="str">
        <f aca="false">C49</f>
        <v>訪問介護員</v>
      </c>
      <c r="G50" s="808"/>
      <c r="H50" s="809" t="str">
        <f aca="false">I49</f>
        <v>A</v>
      </c>
      <c r="I50" s="821"/>
      <c r="J50" s="821"/>
      <c r="K50" s="822"/>
      <c r="L50" s="822"/>
      <c r="M50" s="822"/>
      <c r="N50" s="822"/>
      <c r="O50" s="823"/>
      <c r="P50" s="823"/>
      <c r="Q50" s="823"/>
      <c r="R50" s="823"/>
      <c r="S50" s="823"/>
      <c r="T50" s="834" t="s">
        <v>694</v>
      </c>
      <c r="U50" s="835"/>
      <c r="V50" s="836"/>
      <c r="W50" s="813" t="n">
        <f aca="false">IF(W49="","",VLOOKUP(W49,'標準様式１【記載例】シフト記号表（勤務時間帯）'!$C$6:$L$47,10,FALSE()))</f>
        <v>8</v>
      </c>
      <c r="X50" s="814" t="n">
        <f aca="false">IF(X49="","",VLOOKUP(X49,'標準様式１【記載例】シフト記号表（勤務時間帯）'!$C$6:$L$47,10,FALSE()))</f>
        <v>8</v>
      </c>
      <c r="Y50" s="814" t="n">
        <f aca="false">IF(Y49="","",VLOOKUP(Y49,'標準様式１【記載例】シフト記号表（勤務時間帯）'!$C$6:$L$47,10,FALSE()))</f>
        <v>8</v>
      </c>
      <c r="Z50" s="814" t="n">
        <f aca="false">IF(Z49="","",VLOOKUP(Z49,'標準様式１【記載例】シフト記号表（勤務時間帯）'!$C$6:$L$47,10,FALSE()))</f>
        <v>8</v>
      </c>
      <c r="AA50" s="814" t="str">
        <f aca="false">IF(AA49="","",VLOOKUP(AA49,'標準様式１【記載例】シフト記号表（勤務時間帯）'!$C$6:$L$47,10,FALSE()))</f>
        <v/>
      </c>
      <c r="AB50" s="814" t="str">
        <f aca="false">IF(AB49="","",VLOOKUP(AB49,'標準様式１【記載例】シフト記号表（勤務時間帯）'!$C$6:$L$47,10,FALSE()))</f>
        <v/>
      </c>
      <c r="AC50" s="815" t="n">
        <f aca="false">IF(AC49="","",VLOOKUP(AC49,'標準様式１【記載例】シフト記号表（勤務時間帯）'!$C$6:$L$47,10,FALSE()))</f>
        <v>8</v>
      </c>
      <c r="AD50" s="813" t="n">
        <f aca="false">IF(AD49="","",VLOOKUP(AD49,'標準様式１【記載例】シフト記号表（勤務時間帯）'!$C$6:$L$47,10,FALSE()))</f>
        <v>8</v>
      </c>
      <c r="AE50" s="814" t="n">
        <f aca="false">IF(AE49="","",VLOOKUP(AE49,'標準様式１【記載例】シフト記号表（勤務時間帯）'!$C$6:$L$47,10,FALSE()))</f>
        <v>8</v>
      </c>
      <c r="AF50" s="814" t="n">
        <f aca="false">IF(AF49="","",VLOOKUP(AF49,'標準様式１【記載例】シフト記号表（勤務時間帯）'!$C$6:$L$47,10,FALSE()))</f>
        <v>8</v>
      </c>
      <c r="AG50" s="814" t="n">
        <f aca="false">IF(AG49="","",VLOOKUP(AG49,'標準様式１【記載例】シフト記号表（勤務時間帯）'!$C$6:$L$47,10,FALSE()))</f>
        <v>8</v>
      </c>
      <c r="AH50" s="814" t="str">
        <f aca="false">IF(AH49="","",VLOOKUP(AH49,'標準様式１【記載例】シフト記号表（勤務時間帯）'!$C$6:$L$47,10,FALSE()))</f>
        <v/>
      </c>
      <c r="AI50" s="814" t="str">
        <f aca="false">IF(AI49="","",VLOOKUP(AI49,'標準様式１【記載例】シフト記号表（勤務時間帯）'!$C$6:$L$47,10,FALSE()))</f>
        <v/>
      </c>
      <c r="AJ50" s="815" t="n">
        <f aca="false">IF(AJ49="","",VLOOKUP(AJ49,'標準様式１【記載例】シフト記号表（勤務時間帯）'!$C$6:$L$47,10,FALSE()))</f>
        <v>8</v>
      </c>
      <c r="AK50" s="813" t="n">
        <f aca="false">IF(AK49="","",VLOOKUP(AK49,'標準様式１【記載例】シフト記号表（勤務時間帯）'!$C$6:$L$47,10,FALSE()))</f>
        <v>8</v>
      </c>
      <c r="AL50" s="814" t="n">
        <f aca="false">IF(AL49="","",VLOOKUP(AL49,'標準様式１【記載例】シフト記号表（勤務時間帯）'!$C$6:$L$47,10,FALSE()))</f>
        <v>8</v>
      </c>
      <c r="AM50" s="814" t="n">
        <f aca="false">IF(AM49="","",VLOOKUP(AM49,'標準様式１【記載例】シフト記号表（勤務時間帯）'!$C$6:$L$47,10,FALSE()))</f>
        <v>8</v>
      </c>
      <c r="AN50" s="814" t="n">
        <f aca="false">IF(AN49="","",VLOOKUP(AN49,'標準様式１【記載例】シフト記号表（勤務時間帯）'!$C$6:$L$47,10,FALSE()))</f>
        <v>8</v>
      </c>
      <c r="AO50" s="814" t="str">
        <f aca="false">IF(AO49="","",VLOOKUP(AO49,'標準様式１【記載例】シフト記号表（勤務時間帯）'!$C$6:$L$47,10,FALSE()))</f>
        <v/>
      </c>
      <c r="AP50" s="814" t="str">
        <f aca="false">IF(AP49="","",VLOOKUP(AP49,'標準様式１【記載例】シフト記号表（勤務時間帯）'!$C$6:$L$47,10,FALSE()))</f>
        <v/>
      </c>
      <c r="AQ50" s="815" t="n">
        <f aca="false">IF(AQ49="","",VLOOKUP(AQ49,'標準様式１【記載例】シフト記号表（勤務時間帯）'!$C$6:$L$47,10,FALSE()))</f>
        <v>8</v>
      </c>
      <c r="AR50" s="813" t="n">
        <f aca="false">IF(AR49="","",VLOOKUP(AR49,'標準様式１【記載例】シフト記号表（勤務時間帯）'!$C$6:$L$47,10,FALSE()))</f>
        <v>8</v>
      </c>
      <c r="AS50" s="814" t="n">
        <f aca="false">IF(AS49="","",VLOOKUP(AS49,'標準様式１【記載例】シフト記号表（勤務時間帯）'!$C$6:$L$47,10,FALSE()))</f>
        <v>8</v>
      </c>
      <c r="AT50" s="814" t="n">
        <f aca="false">IF(AT49="","",VLOOKUP(AT49,'標準様式１【記載例】シフト記号表（勤務時間帯）'!$C$6:$L$47,10,FALSE()))</f>
        <v>8</v>
      </c>
      <c r="AU50" s="814" t="n">
        <f aca="false">IF(AU49="","",VLOOKUP(AU49,'標準様式１【記載例】シフト記号表（勤務時間帯）'!$C$6:$L$47,10,FALSE()))</f>
        <v>8</v>
      </c>
      <c r="AV50" s="814" t="str">
        <f aca="false">IF(AV49="","",VLOOKUP(AV49,'標準様式１【記載例】シフト記号表（勤務時間帯）'!$C$6:$L$47,10,FALSE()))</f>
        <v/>
      </c>
      <c r="AW50" s="814" t="str">
        <f aca="false">IF(AW49="","",VLOOKUP(AW49,'標準様式１【記載例】シフト記号表（勤務時間帯）'!$C$6:$L$47,10,FALSE()))</f>
        <v/>
      </c>
      <c r="AX50" s="815" t="n">
        <f aca="false">IF(AX49="","",VLOOKUP(AX49,'標準様式１【記載例】シフト記号表（勤務時間帯）'!$C$6:$L$47,10,FALSE()))</f>
        <v>8</v>
      </c>
      <c r="AY50" s="813" t="str">
        <f aca="false">IF(AY49="","",VLOOKUP(AY49,'標準様式１【記載例】シフト記号表（勤務時間帯）'!$C$6:$L$47,10,FALSE()))</f>
        <v/>
      </c>
      <c r="AZ50" s="814" t="str">
        <f aca="false">IF(AZ49="","",VLOOKUP(AZ49,'標準様式１【記載例】シフト記号表（勤務時間帯）'!$C$6:$L$47,10,FALSE()))</f>
        <v/>
      </c>
      <c r="BA50" s="814" t="str">
        <f aca="false">IF(BA49="","",VLOOKUP(BA49,'標準様式１【記載例】シフト記号表（勤務時間帯）'!$C$6:$L$47,10,FALSE()))</f>
        <v/>
      </c>
      <c r="BB50" s="816" t="n">
        <f aca="false">IF($BE$3="４週",SUM(W50:AX50),IF($BE$3="暦月",SUM(W50:BA50),""))</f>
        <v>160</v>
      </c>
      <c r="BC50" s="816"/>
      <c r="BD50" s="817" t="n">
        <f aca="false">IF($BE$3="４週",BB50/4,IF($BE$3="暦月",(BB50/($BE$8/7)),""))</f>
        <v>40</v>
      </c>
      <c r="BE50" s="817"/>
      <c r="BF50" s="833"/>
      <c r="BG50" s="833"/>
      <c r="BH50" s="833"/>
      <c r="BI50" s="833"/>
      <c r="BJ50" s="833"/>
    </row>
    <row r="51" customFormat="false" ht="20.25" hidden="false" customHeight="true" outlineLevel="0" collapsed="false">
      <c r="B51" s="779" t="n">
        <f aca="false">B49+1</f>
        <v>19</v>
      </c>
      <c r="C51" s="818" t="s">
        <v>791</v>
      </c>
      <c r="D51" s="818"/>
      <c r="E51" s="819"/>
      <c r="F51" s="820"/>
      <c r="G51" s="819"/>
      <c r="H51" s="820"/>
      <c r="I51" s="821" t="s">
        <v>692</v>
      </c>
      <c r="J51" s="821"/>
      <c r="K51" s="822" t="s">
        <v>78</v>
      </c>
      <c r="L51" s="822"/>
      <c r="M51" s="822"/>
      <c r="N51" s="822"/>
      <c r="O51" s="823" t="s">
        <v>804</v>
      </c>
      <c r="P51" s="823"/>
      <c r="Q51" s="823"/>
      <c r="R51" s="823"/>
      <c r="S51" s="823"/>
      <c r="T51" s="824" t="s">
        <v>693</v>
      </c>
      <c r="U51" s="825"/>
      <c r="V51" s="826"/>
      <c r="W51" s="827" t="s">
        <v>740</v>
      </c>
      <c r="X51" s="828" t="s">
        <v>740</v>
      </c>
      <c r="Y51" s="828" t="s">
        <v>740</v>
      </c>
      <c r="Z51" s="828" t="s">
        <v>740</v>
      </c>
      <c r="AA51" s="828"/>
      <c r="AB51" s="828"/>
      <c r="AC51" s="829" t="s">
        <v>740</v>
      </c>
      <c r="AD51" s="827" t="s">
        <v>740</v>
      </c>
      <c r="AE51" s="828" t="s">
        <v>740</v>
      </c>
      <c r="AF51" s="828" t="s">
        <v>740</v>
      </c>
      <c r="AG51" s="828" t="s">
        <v>740</v>
      </c>
      <c r="AH51" s="828"/>
      <c r="AI51" s="828"/>
      <c r="AJ51" s="829" t="s">
        <v>740</v>
      </c>
      <c r="AK51" s="827" t="s">
        <v>740</v>
      </c>
      <c r="AL51" s="828" t="s">
        <v>740</v>
      </c>
      <c r="AM51" s="828" t="s">
        <v>740</v>
      </c>
      <c r="AN51" s="828" t="s">
        <v>740</v>
      </c>
      <c r="AO51" s="828"/>
      <c r="AP51" s="828"/>
      <c r="AQ51" s="829" t="s">
        <v>740</v>
      </c>
      <c r="AR51" s="827" t="s">
        <v>740</v>
      </c>
      <c r="AS51" s="828" t="s">
        <v>740</v>
      </c>
      <c r="AT51" s="828" t="s">
        <v>740</v>
      </c>
      <c r="AU51" s="828" t="s">
        <v>740</v>
      </c>
      <c r="AV51" s="828"/>
      <c r="AW51" s="828"/>
      <c r="AX51" s="829" t="s">
        <v>740</v>
      </c>
      <c r="AY51" s="827"/>
      <c r="AZ51" s="828"/>
      <c r="BA51" s="830"/>
      <c r="BB51" s="831"/>
      <c r="BC51" s="831"/>
      <c r="BD51" s="832"/>
      <c r="BE51" s="832"/>
      <c r="BF51" s="833"/>
      <c r="BG51" s="833"/>
      <c r="BH51" s="833"/>
      <c r="BI51" s="833"/>
      <c r="BJ51" s="833"/>
    </row>
    <row r="52" customFormat="false" ht="20.25" hidden="false" customHeight="true" outlineLevel="0" collapsed="false">
      <c r="B52" s="779"/>
      <c r="C52" s="818"/>
      <c r="D52" s="818"/>
      <c r="E52" s="808"/>
      <c r="F52" s="809" t="str">
        <f aca="false">C51</f>
        <v>訪問介護員</v>
      </c>
      <c r="G52" s="808"/>
      <c r="H52" s="809" t="str">
        <f aca="false">I51</f>
        <v>A</v>
      </c>
      <c r="I52" s="821"/>
      <c r="J52" s="821"/>
      <c r="K52" s="822"/>
      <c r="L52" s="822"/>
      <c r="M52" s="822"/>
      <c r="N52" s="822"/>
      <c r="O52" s="823"/>
      <c r="P52" s="823"/>
      <c r="Q52" s="823"/>
      <c r="R52" s="823"/>
      <c r="S52" s="823"/>
      <c r="T52" s="834" t="s">
        <v>694</v>
      </c>
      <c r="U52" s="811"/>
      <c r="V52" s="812"/>
      <c r="W52" s="813" t="n">
        <f aca="false">IF(W51="","",VLOOKUP(W51,'標準様式１【記載例】シフト記号表（勤務時間帯）'!$C$6:$L$47,10,FALSE()))</f>
        <v>8</v>
      </c>
      <c r="X52" s="814" t="n">
        <f aca="false">IF(X51="","",VLOOKUP(X51,'標準様式１【記載例】シフト記号表（勤務時間帯）'!$C$6:$L$47,10,FALSE()))</f>
        <v>8</v>
      </c>
      <c r="Y52" s="814" t="n">
        <f aca="false">IF(Y51="","",VLOOKUP(Y51,'標準様式１【記載例】シフト記号表（勤務時間帯）'!$C$6:$L$47,10,FALSE()))</f>
        <v>8</v>
      </c>
      <c r="Z52" s="814" t="n">
        <f aca="false">IF(Z51="","",VLOOKUP(Z51,'標準様式１【記載例】シフト記号表（勤務時間帯）'!$C$6:$L$47,10,FALSE()))</f>
        <v>8</v>
      </c>
      <c r="AA52" s="814" t="str">
        <f aca="false">IF(AA51="","",VLOOKUP(AA51,'標準様式１【記載例】シフト記号表（勤務時間帯）'!$C$6:$L$47,10,FALSE()))</f>
        <v/>
      </c>
      <c r="AB52" s="814" t="str">
        <f aca="false">IF(AB51="","",VLOOKUP(AB51,'標準様式１【記載例】シフト記号表（勤務時間帯）'!$C$6:$L$47,10,FALSE()))</f>
        <v/>
      </c>
      <c r="AC52" s="815" t="n">
        <f aca="false">IF(AC51="","",VLOOKUP(AC51,'標準様式１【記載例】シフト記号表（勤務時間帯）'!$C$6:$L$47,10,FALSE()))</f>
        <v>8</v>
      </c>
      <c r="AD52" s="813" t="n">
        <f aca="false">IF(AD51="","",VLOOKUP(AD51,'標準様式１【記載例】シフト記号表（勤務時間帯）'!$C$6:$L$47,10,FALSE()))</f>
        <v>8</v>
      </c>
      <c r="AE52" s="814" t="n">
        <f aca="false">IF(AE51="","",VLOOKUP(AE51,'標準様式１【記載例】シフト記号表（勤務時間帯）'!$C$6:$L$47,10,FALSE()))</f>
        <v>8</v>
      </c>
      <c r="AF52" s="814" t="n">
        <f aca="false">IF(AF51="","",VLOOKUP(AF51,'標準様式１【記載例】シフト記号表（勤務時間帯）'!$C$6:$L$47,10,FALSE()))</f>
        <v>8</v>
      </c>
      <c r="AG52" s="814" t="n">
        <f aca="false">IF(AG51="","",VLOOKUP(AG51,'標準様式１【記載例】シフト記号表（勤務時間帯）'!$C$6:$L$47,10,FALSE()))</f>
        <v>8</v>
      </c>
      <c r="AH52" s="814" t="str">
        <f aca="false">IF(AH51="","",VLOOKUP(AH51,'標準様式１【記載例】シフト記号表（勤務時間帯）'!$C$6:$L$47,10,FALSE()))</f>
        <v/>
      </c>
      <c r="AI52" s="814" t="str">
        <f aca="false">IF(AI51="","",VLOOKUP(AI51,'標準様式１【記載例】シフト記号表（勤務時間帯）'!$C$6:$L$47,10,FALSE()))</f>
        <v/>
      </c>
      <c r="AJ52" s="815" t="n">
        <f aca="false">IF(AJ51="","",VLOOKUP(AJ51,'標準様式１【記載例】シフト記号表（勤務時間帯）'!$C$6:$L$47,10,FALSE()))</f>
        <v>8</v>
      </c>
      <c r="AK52" s="813" t="n">
        <f aca="false">IF(AK51="","",VLOOKUP(AK51,'標準様式１【記載例】シフト記号表（勤務時間帯）'!$C$6:$L$47,10,FALSE()))</f>
        <v>8</v>
      </c>
      <c r="AL52" s="814" t="n">
        <f aca="false">IF(AL51="","",VLOOKUP(AL51,'標準様式１【記載例】シフト記号表（勤務時間帯）'!$C$6:$L$47,10,FALSE()))</f>
        <v>8</v>
      </c>
      <c r="AM52" s="814" t="n">
        <f aca="false">IF(AM51="","",VLOOKUP(AM51,'標準様式１【記載例】シフト記号表（勤務時間帯）'!$C$6:$L$47,10,FALSE()))</f>
        <v>8</v>
      </c>
      <c r="AN52" s="814" t="n">
        <f aca="false">IF(AN51="","",VLOOKUP(AN51,'標準様式１【記載例】シフト記号表（勤務時間帯）'!$C$6:$L$47,10,FALSE()))</f>
        <v>8</v>
      </c>
      <c r="AO52" s="814" t="str">
        <f aca="false">IF(AO51="","",VLOOKUP(AO51,'標準様式１【記載例】シフト記号表（勤務時間帯）'!$C$6:$L$47,10,FALSE()))</f>
        <v/>
      </c>
      <c r="AP52" s="814" t="str">
        <f aca="false">IF(AP51="","",VLOOKUP(AP51,'標準様式１【記載例】シフト記号表（勤務時間帯）'!$C$6:$L$47,10,FALSE()))</f>
        <v/>
      </c>
      <c r="AQ52" s="815" t="n">
        <f aca="false">IF(AQ51="","",VLOOKUP(AQ51,'標準様式１【記載例】シフト記号表（勤務時間帯）'!$C$6:$L$47,10,FALSE()))</f>
        <v>8</v>
      </c>
      <c r="AR52" s="813" t="n">
        <f aca="false">IF(AR51="","",VLOOKUP(AR51,'標準様式１【記載例】シフト記号表（勤務時間帯）'!$C$6:$L$47,10,FALSE()))</f>
        <v>8</v>
      </c>
      <c r="AS52" s="814" t="n">
        <f aca="false">IF(AS51="","",VLOOKUP(AS51,'標準様式１【記載例】シフト記号表（勤務時間帯）'!$C$6:$L$47,10,FALSE()))</f>
        <v>8</v>
      </c>
      <c r="AT52" s="814" t="n">
        <f aca="false">IF(AT51="","",VLOOKUP(AT51,'標準様式１【記載例】シフト記号表（勤務時間帯）'!$C$6:$L$47,10,FALSE()))</f>
        <v>8</v>
      </c>
      <c r="AU52" s="814" t="n">
        <f aca="false">IF(AU51="","",VLOOKUP(AU51,'標準様式１【記載例】シフト記号表（勤務時間帯）'!$C$6:$L$47,10,FALSE()))</f>
        <v>8</v>
      </c>
      <c r="AV52" s="814" t="str">
        <f aca="false">IF(AV51="","",VLOOKUP(AV51,'標準様式１【記載例】シフト記号表（勤務時間帯）'!$C$6:$L$47,10,FALSE()))</f>
        <v/>
      </c>
      <c r="AW52" s="814" t="str">
        <f aca="false">IF(AW51="","",VLOOKUP(AW51,'標準様式１【記載例】シフト記号表（勤務時間帯）'!$C$6:$L$47,10,FALSE()))</f>
        <v/>
      </c>
      <c r="AX52" s="815" t="n">
        <f aca="false">IF(AX51="","",VLOOKUP(AX51,'標準様式１【記載例】シフト記号表（勤務時間帯）'!$C$6:$L$47,10,FALSE()))</f>
        <v>8</v>
      </c>
      <c r="AY52" s="813" t="str">
        <f aca="false">IF(AY51="","",VLOOKUP(AY51,'標準様式１【記載例】シフト記号表（勤務時間帯）'!$C$6:$L$47,10,FALSE()))</f>
        <v/>
      </c>
      <c r="AZ52" s="814" t="str">
        <f aca="false">IF(AZ51="","",VLOOKUP(AZ51,'標準様式１【記載例】シフト記号表（勤務時間帯）'!$C$6:$L$47,10,FALSE()))</f>
        <v/>
      </c>
      <c r="BA52" s="814" t="str">
        <f aca="false">IF(BA51="","",VLOOKUP(BA51,'標準様式１【記載例】シフト記号表（勤務時間帯）'!$C$6:$L$47,10,FALSE()))</f>
        <v/>
      </c>
      <c r="BB52" s="816" t="n">
        <f aca="false">IF($BE$3="４週",SUM(W52:AX52),IF($BE$3="暦月",SUM(W52:BA52),""))</f>
        <v>160</v>
      </c>
      <c r="BC52" s="816"/>
      <c r="BD52" s="817" t="n">
        <f aca="false">IF($BE$3="４週",BB52/4,IF($BE$3="暦月",(BB52/($BE$8/7)),""))</f>
        <v>40</v>
      </c>
      <c r="BE52" s="817"/>
      <c r="BF52" s="833"/>
      <c r="BG52" s="833"/>
      <c r="BH52" s="833"/>
      <c r="BI52" s="833"/>
      <c r="BJ52" s="833"/>
    </row>
    <row r="53" customFormat="false" ht="20.25" hidden="false" customHeight="true" outlineLevel="0" collapsed="false">
      <c r="B53" s="779" t="n">
        <f aca="false">B51+1</f>
        <v>20</v>
      </c>
      <c r="C53" s="818" t="s">
        <v>791</v>
      </c>
      <c r="D53" s="818"/>
      <c r="E53" s="819"/>
      <c r="F53" s="820"/>
      <c r="G53" s="819"/>
      <c r="H53" s="820"/>
      <c r="I53" s="821" t="s">
        <v>709</v>
      </c>
      <c r="J53" s="821"/>
      <c r="K53" s="822" t="s">
        <v>792</v>
      </c>
      <c r="L53" s="822"/>
      <c r="M53" s="822"/>
      <c r="N53" s="822"/>
      <c r="O53" s="823" t="s">
        <v>805</v>
      </c>
      <c r="P53" s="823"/>
      <c r="Q53" s="823"/>
      <c r="R53" s="823"/>
      <c r="S53" s="823"/>
      <c r="T53" s="824" t="s">
        <v>693</v>
      </c>
      <c r="U53" s="825"/>
      <c r="V53" s="826"/>
      <c r="W53" s="827"/>
      <c r="X53" s="828"/>
      <c r="Y53" s="828" t="s">
        <v>739</v>
      </c>
      <c r="Z53" s="828" t="s">
        <v>739</v>
      </c>
      <c r="AA53" s="828" t="s">
        <v>739</v>
      </c>
      <c r="AB53" s="828" t="s">
        <v>739</v>
      </c>
      <c r="AC53" s="829"/>
      <c r="AD53" s="827"/>
      <c r="AE53" s="828"/>
      <c r="AF53" s="828" t="s">
        <v>739</v>
      </c>
      <c r="AG53" s="828" t="s">
        <v>739</v>
      </c>
      <c r="AH53" s="828" t="s">
        <v>739</v>
      </c>
      <c r="AI53" s="828" t="s">
        <v>739</v>
      </c>
      <c r="AJ53" s="829"/>
      <c r="AK53" s="827"/>
      <c r="AL53" s="828"/>
      <c r="AM53" s="828" t="s">
        <v>739</v>
      </c>
      <c r="AN53" s="828" t="s">
        <v>739</v>
      </c>
      <c r="AO53" s="828" t="s">
        <v>739</v>
      </c>
      <c r="AP53" s="828" t="s">
        <v>739</v>
      </c>
      <c r="AQ53" s="829"/>
      <c r="AR53" s="827"/>
      <c r="AS53" s="828"/>
      <c r="AT53" s="828" t="s">
        <v>739</v>
      </c>
      <c r="AU53" s="828" t="s">
        <v>739</v>
      </c>
      <c r="AV53" s="828" t="s">
        <v>739</v>
      </c>
      <c r="AW53" s="828" t="s">
        <v>739</v>
      </c>
      <c r="AX53" s="829"/>
      <c r="AY53" s="827"/>
      <c r="AZ53" s="828"/>
      <c r="BA53" s="830"/>
      <c r="BB53" s="831"/>
      <c r="BC53" s="831"/>
      <c r="BD53" s="832"/>
      <c r="BE53" s="832"/>
      <c r="BF53" s="833"/>
      <c r="BG53" s="833"/>
      <c r="BH53" s="833"/>
      <c r="BI53" s="833"/>
      <c r="BJ53" s="833"/>
    </row>
    <row r="54" customFormat="false" ht="20.25" hidden="false" customHeight="true" outlineLevel="0" collapsed="false">
      <c r="B54" s="779"/>
      <c r="C54" s="818"/>
      <c r="D54" s="818"/>
      <c r="E54" s="808"/>
      <c r="F54" s="809" t="str">
        <f aca="false">C53</f>
        <v>訪問介護員</v>
      </c>
      <c r="G54" s="808"/>
      <c r="H54" s="809" t="str">
        <f aca="false">I53</f>
        <v>C</v>
      </c>
      <c r="I54" s="821"/>
      <c r="J54" s="821"/>
      <c r="K54" s="822"/>
      <c r="L54" s="822"/>
      <c r="M54" s="822"/>
      <c r="N54" s="822"/>
      <c r="O54" s="823"/>
      <c r="P54" s="823"/>
      <c r="Q54" s="823"/>
      <c r="R54" s="823"/>
      <c r="S54" s="823"/>
      <c r="T54" s="834" t="s">
        <v>694</v>
      </c>
      <c r="U54" s="835"/>
      <c r="V54" s="836"/>
      <c r="W54" s="813" t="str">
        <f aca="false">IF(W53="","",VLOOKUP(W53,'標準様式１【記載例】シフト記号表（勤務時間帯）'!$C$6:$L$47,10,FALSE()))</f>
        <v/>
      </c>
      <c r="X54" s="814" t="str">
        <f aca="false">IF(X53="","",VLOOKUP(X53,'標準様式１【記載例】シフト記号表（勤務時間帯）'!$C$6:$L$47,10,FALSE()))</f>
        <v/>
      </c>
      <c r="Y54" s="814" t="n">
        <f aca="false">IF(Y53="","",VLOOKUP(Y53,'標準様式１【記載例】シフト記号表（勤務時間帯）'!$C$6:$L$47,10,FALSE()))</f>
        <v>8</v>
      </c>
      <c r="Z54" s="814" t="n">
        <f aca="false">IF(Z53="","",VLOOKUP(Z53,'標準様式１【記載例】シフト記号表（勤務時間帯）'!$C$6:$L$47,10,FALSE()))</f>
        <v>8</v>
      </c>
      <c r="AA54" s="814" t="n">
        <f aca="false">IF(AA53="","",VLOOKUP(AA53,'標準様式１【記載例】シフト記号表（勤務時間帯）'!$C$6:$L$47,10,FALSE()))</f>
        <v>8</v>
      </c>
      <c r="AB54" s="814" t="n">
        <f aca="false">IF(AB53="","",VLOOKUP(AB53,'標準様式１【記載例】シフト記号表（勤務時間帯）'!$C$6:$L$47,10,FALSE()))</f>
        <v>8</v>
      </c>
      <c r="AC54" s="815" t="str">
        <f aca="false">IF(AC53="","",VLOOKUP(AC53,'標準様式１【記載例】シフト記号表（勤務時間帯）'!$C$6:$L$47,10,FALSE()))</f>
        <v/>
      </c>
      <c r="AD54" s="813" t="str">
        <f aca="false">IF(AD53="","",VLOOKUP(AD53,'標準様式１【記載例】シフト記号表（勤務時間帯）'!$C$6:$L$47,10,FALSE()))</f>
        <v/>
      </c>
      <c r="AE54" s="814" t="str">
        <f aca="false">IF(AE53="","",VLOOKUP(AE53,'標準様式１【記載例】シフト記号表（勤務時間帯）'!$C$6:$L$47,10,FALSE()))</f>
        <v/>
      </c>
      <c r="AF54" s="814" t="n">
        <f aca="false">IF(AF53="","",VLOOKUP(AF53,'標準様式１【記載例】シフト記号表（勤務時間帯）'!$C$6:$L$47,10,FALSE()))</f>
        <v>8</v>
      </c>
      <c r="AG54" s="814" t="n">
        <f aca="false">IF(AG53="","",VLOOKUP(AG53,'標準様式１【記載例】シフト記号表（勤務時間帯）'!$C$6:$L$47,10,FALSE()))</f>
        <v>8</v>
      </c>
      <c r="AH54" s="814" t="n">
        <f aca="false">IF(AH53="","",VLOOKUP(AH53,'標準様式１【記載例】シフト記号表（勤務時間帯）'!$C$6:$L$47,10,FALSE()))</f>
        <v>8</v>
      </c>
      <c r="AI54" s="814" t="n">
        <f aca="false">IF(AI53="","",VLOOKUP(AI53,'標準様式１【記載例】シフト記号表（勤務時間帯）'!$C$6:$L$47,10,FALSE()))</f>
        <v>8</v>
      </c>
      <c r="AJ54" s="815" t="str">
        <f aca="false">IF(AJ53="","",VLOOKUP(AJ53,'標準様式１【記載例】シフト記号表（勤務時間帯）'!$C$6:$L$47,10,FALSE()))</f>
        <v/>
      </c>
      <c r="AK54" s="813" t="str">
        <f aca="false">IF(AK53="","",VLOOKUP(AK53,'標準様式１【記載例】シフト記号表（勤務時間帯）'!$C$6:$L$47,10,FALSE()))</f>
        <v/>
      </c>
      <c r="AL54" s="814" t="str">
        <f aca="false">IF(AL53="","",VLOOKUP(AL53,'標準様式１【記載例】シフト記号表（勤務時間帯）'!$C$6:$L$47,10,FALSE()))</f>
        <v/>
      </c>
      <c r="AM54" s="814" t="n">
        <f aca="false">IF(AM53="","",VLOOKUP(AM53,'標準様式１【記載例】シフト記号表（勤務時間帯）'!$C$6:$L$47,10,FALSE()))</f>
        <v>8</v>
      </c>
      <c r="AN54" s="814" t="n">
        <f aca="false">IF(AN53="","",VLOOKUP(AN53,'標準様式１【記載例】シフト記号表（勤務時間帯）'!$C$6:$L$47,10,FALSE()))</f>
        <v>8</v>
      </c>
      <c r="AO54" s="814" t="n">
        <f aca="false">IF(AO53="","",VLOOKUP(AO53,'標準様式１【記載例】シフト記号表（勤務時間帯）'!$C$6:$L$47,10,FALSE()))</f>
        <v>8</v>
      </c>
      <c r="AP54" s="814" t="n">
        <f aca="false">IF(AP53="","",VLOOKUP(AP53,'標準様式１【記載例】シフト記号表（勤務時間帯）'!$C$6:$L$47,10,FALSE()))</f>
        <v>8</v>
      </c>
      <c r="AQ54" s="815" t="str">
        <f aca="false">IF(AQ53="","",VLOOKUP(AQ53,'標準様式１【記載例】シフト記号表（勤務時間帯）'!$C$6:$L$47,10,FALSE()))</f>
        <v/>
      </c>
      <c r="AR54" s="813" t="str">
        <f aca="false">IF(AR53="","",VLOOKUP(AR53,'標準様式１【記載例】シフト記号表（勤務時間帯）'!$C$6:$L$47,10,FALSE()))</f>
        <v/>
      </c>
      <c r="AS54" s="814" t="str">
        <f aca="false">IF(AS53="","",VLOOKUP(AS53,'標準様式１【記載例】シフト記号表（勤務時間帯）'!$C$6:$L$47,10,FALSE()))</f>
        <v/>
      </c>
      <c r="AT54" s="814" t="n">
        <f aca="false">IF(AT53="","",VLOOKUP(AT53,'標準様式１【記載例】シフト記号表（勤務時間帯）'!$C$6:$L$47,10,FALSE()))</f>
        <v>8</v>
      </c>
      <c r="AU54" s="814" t="n">
        <f aca="false">IF(AU53="","",VLOOKUP(AU53,'標準様式１【記載例】シフト記号表（勤務時間帯）'!$C$6:$L$47,10,FALSE()))</f>
        <v>8</v>
      </c>
      <c r="AV54" s="814" t="n">
        <f aca="false">IF(AV53="","",VLOOKUP(AV53,'標準様式１【記載例】シフト記号表（勤務時間帯）'!$C$6:$L$47,10,FALSE()))</f>
        <v>8</v>
      </c>
      <c r="AW54" s="814" t="n">
        <f aca="false">IF(AW53="","",VLOOKUP(AW53,'標準様式１【記載例】シフト記号表（勤務時間帯）'!$C$6:$L$47,10,FALSE()))</f>
        <v>8</v>
      </c>
      <c r="AX54" s="815" t="str">
        <f aca="false">IF(AX53="","",VLOOKUP(AX53,'標準様式１【記載例】シフト記号表（勤務時間帯）'!$C$6:$L$47,10,FALSE()))</f>
        <v/>
      </c>
      <c r="AY54" s="813" t="str">
        <f aca="false">IF(AY53="","",VLOOKUP(AY53,'標準様式１【記載例】シフト記号表（勤務時間帯）'!$C$6:$L$47,10,FALSE()))</f>
        <v/>
      </c>
      <c r="AZ54" s="814" t="str">
        <f aca="false">IF(AZ53="","",VLOOKUP(AZ53,'標準様式１【記載例】シフト記号表（勤務時間帯）'!$C$6:$L$47,10,FALSE()))</f>
        <v/>
      </c>
      <c r="BA54" s="814" t="str">
        <f aca="false">IF(BA53="","",VLOOKUP(BA53,'標準様式１【記載例】シフト記号表（勤務時間帯）'!$C$6:$L$47,10,FALSE()))</f>
        <v/>
      </c>
      <c r="BB54" s="816" t="n">
        <f aca="false">IF($BE$3="４週",SUM(W54:AX54),IF($BE$3="暦月",SUM(W54:BA54),""))</f>
        <v>128</v>
      </c>
      <c r="BC54" s="816"/>
      <c r="BD54" s="817" t="n">
        <f aca="false">IF($BE$3="４週",BB54/4,IF($BE$3="暦月",(BB54/($BE$8/7)),""))</f>
        <v>32</v>
      </c>
      <c r="BE54" s="817"/>
      <c r="BF54" s="833"/>
      <c r="BG54" s="833"/>
      <c r="BH54" s="833"/>
      <c r="BI54" s="833"/>
      <c r="BJ54" s="833"/>
    </row>
    <row r="55" customFormat="false" ht="20.25" hidden="false" customHeight="true" outlineLevel="0" collapsed="false">
      <c r="B55" s="779" t="n">
        <f aca="false">B53+1</f>
        <v>21</v>
      </c>
      <c r="C55" s="818" t="s">
        <v>806</v>
      </c>
      <c r="D55" s="818"/>
      <c r="E55" s="808"/>
      <c r="F55" s="809"/>
      <c r="G55" s="808"/>
      <c r="H55" s="809"/>
      <c r="I55" s="821" t="s">
        <v>692</v>
      </c>
      <c r="J55" s="821"/>
      <c r="K55" s="822" t="s">
        <v>455</v>
      </c>
      <c r="L55" s="822"/>
      <c r="M55" s="822"/>
      <c r="N55" s="822"/>
      <c r="O55" s="823" t="s">
        <v>807</v>
      </c>
      <c r="P55" s="823"/>
      <c r="Q55" s="823"/>
      <c r="R55" s="823"/>
      <c r="S55" s="823"/>
      <c r="T55" s="837" t="s">
        <v>693</v>
      </c>
      <c r="V55" s="838"/>
      <c r="W55" s="827" t="s">
        <v>738</v>
      </c>
      <c r="X55" s="828" t="s">
        <v>738</v>
      </c>
      <c r="Y55" s="828"/>
      <c r="Z55" s="828"/>
      <c r="AA55" s="828" t="s">
        <v>738</v>
      </c>
      <c r="AB55" s="828" t="s">
        <v>738</v>
      </c>
      <c r="AC55" s="829" t="s">
        <v>738</v>
      </c>
      <c r="AD55" s="827" t="s">
        <v>738</v>
      </c>
      <c r="AE55" s="828" t="s">
        <v>738</v>
      </c>
      <c r="AF55" s="828"/>
      <c r="AG55" s="828"/>
      <c r="AH55" s="828" t="s">
        <v>738</v>
      </c>
      <c r="AI55" s="828" t="s">
        <v>738</v>
      </c>
      <c r="AJ55" s="829" t="s">
        <v>738</v>
      </c>
      <c r="AK55" s="827" t="s">
        <v>738</v>
      </c>
      <c r="AL55" s="828" t="s">
        <v>738</v>
      </c>
      <c r="AM55" s="828"/>
      <c r="AN55" s="828"/>
      <c r="AO55" s="828" t="s">
        <v>738</v>
      </c>
      <c r="AP55" s="828" t="s">
        <v>738</v>
      </c>
      <c r="AQ55" s="829" t="s">
        <v>738</v>
      </c>
      <c r="AR55" s="827" t="s">
        <v>738</v>
      </c>
      <c r="AS55" s="828" t="s">
        <v>738</v>
      </c>
      <c r="AT55" s="828"/>
      <c r="AU55" s="828"/>
      <c r="AV55" s="828" t="s">
        <v>738</v>
      </c>
      <c r="AW55" s="828" t="s">
        <v>738</v>
      </c>
      <c r="AX55" s="829" t="s">
        <v>738</v>
      </c>
      <c r="AY55" s="827"/>
      <c r="AZ55" s="828"/>
      <c r="BA55" s="830"/>
      <c r="BB55" s="831"/>
      <c r="BC55" s="831"/>
      <c r="BD55" s="832"/>
      <c r="BE55" s="832"/>
      <c r="BF55" s="833"/>
      <c r="BG55" s="833"/>
      <c r="BH55" s="833"/>
      <c r="BI55" s="833"/>
      <c r="BJ55" s="833"/>
    </row>
    <row r="56" customFormat="false" ht="20.25" hidden="false" customHeight="true" outlineLevel="0" collapsed="false">
      <c r="B56" s="779"/>
      <c r="C56" s="818"/>
      <c r="D56" s="818"/>
      <c r="E56" s="808"/>
      <c r="F56" s="809" t="str">
        <f aca="false">C55</f>
        <v>看護職員</v>
      </c>
      <c r="G56" s="808"/>
      <c r="H56" s="809" t="str">
        <f aca="false">I55</f>
        <v>A</v>
      </c>
      <c r="I56" s="821"/>
      <c r="J56" s="821"/>
      <c r="K56" s="822"/>
      <c r="L56" s="822"/>
      <c r="M56" s="822"/>
      <c r="N56" s="822"/>
      <c r="O56" s="823"/>
      <c r="P56" s="823"/>
      <c r="Q56" s="823"/>
      <c r="R56" s="823"/>
      <c r="S56" s="823"/>
      <c r="T56" s="834" t="s">
        <v>694</v>
      </c>
      <c r="U56" s="835"/>
      <c r="V56" s="836"/>
      <c r="W56" s="813" t="n">
        <f aca="false">IF(W55="","",VLOOKUP(W55,'標準様式１【記載例】シフト記号表（勤務時間帯）'!$C$6:$L$47,10,FALSE()))</f>
        <v>8</v>
      </c>
      <c r="X56" s="814" t="n">
        <f aca="false">IF(X55="","",VLOOKUP(X55,'標準様式１【記載例】シフト記号表（勤務時間帯）'!$C$6:$L$47,10,FALSE()))</f>
        <v>8</v>
      </c>
      <c r="Y56" s="814" t="str">
        <f aca="false">IF(Y55="","",VLOOKUP(Y55,'標準様式１【記載例】シフト記号表（勤務時間帯）'!$C$6:$L$47,10,FALSE()))</f>
        <v/>
      </c>
      <c r="Z56" s="814" t="str">
        <f aca="false">IF(Z55="","",VLOOKUP(Z55,'標準様式１【記載例】シフト記号表（勤務時間帯）'!$C$6:$L$47,10,FALSE()))</f>
        <v/>
      </c>
      <c r="AA56" s="814" t="n">
        <f aca="false">IF(AA55="","",VLOOKUP(AA55,'標準様式１【記載例】シフト記号表（勤務時間帯）'!$C$6:$L$47,10,FALSE()))</f>
        <v>8</v>
      </c>
      <c r="AB56" s="814" t="n">
        <f aca="false">IF(AB55="","",VLOOKUP(AB55,'標準様式１【記載例】シフト記号表（勤務時間帯）'!$C$6:$L$47,10,FALSE()))</f>
        <v>8</v>
      </c>
      <c r="AC56" s="815" t="n">
        <f aca="false">IF(AC55="","",VLOOKUP(AC55,'標準様式１【記載例】シフト記号表（勤務時間帯）'!$C$6:$L$47,10,FALSE()))</f>
        <v>8</v>
      </c>
      <c r="AD56" s="813" t="n">
        <f aca="false">IF(AD55="","",VLOOKUP(AD55,'標準様式１【記載例】シフト記号表（勤務時間帯）'!$C$6:$L$47,10,FALSE()))</f>
        <v>8</v>
      </c>
      <c r="AE56" s="814" t="n">
        <f aca="false">IF(AE55="","",VLOOKUP(AE55,'標準様式１【記載例】シフト記号表（勤務時間帯）'!$C$6:$L$47,10,FALSE()))</f>
        <v>8</v>
      </c>
      <c r="AF56" s="814" t="str">
        <f aca="false">IF(AF55="","",VLOOKUP(AF55,'標準様式１【記載例】シフト記号表（勤務時間帯）'!$C$6:$L$47,10,FALSE()))</f>
        <v/>
      </c>
      <c r="AG56" s="814" t="str">
        <f aca="false">IF(AG55="","",VLOOKUP(AG55,'標準様式１【記載例】シフト記号表（勤務時間帯）'!$C$6:$L$47,10,FALSE()))</f>
        <v/>
      </c>
      <c r="AH56" s="814" t="n">
        <f aca="false">IF(AH55="","",VLOOKUP(AH55,'標準様式１【記載例】シフト記号表（勤務時間帯）'!$C$6:$L$47,10,FALSE()))</f>
        <v>8</v>
      </c>
      <c r="AI56" s="814" t="n">
        <f aca="false">IF(AI55="","",VLOOKUP(AI55,'標準様式１【記載例】シフト記号表（勤務時間帯）'!$C$6:$L$47,10,FALSE()))</f>
        <v>8</v>
      </c>
      <c r="AJ56" s="815" t="n">
        <f aca="false">IF(AJ55="","",VLOOKUP(AJ55,'標準様式１【記載例】シフト記号表（勤務時間帯）'!$C$6:$L$47,10,FALSE()))</f>
        <v>8</v>
      </c>
      <c r="AK56" s="813" t="n">
        <f aca="false">IF(AK55="","",VLOOKUP(AK55,'標準様式１【記載例】シフト記号表（勤務時間帯）'!$C$6:$L$47,10,FALSE()))</f>
        <v>8</v>
      </c>
      <c r="AL56" s="814" t="n">
        <f aca="false">IF(AL55="","",VLOOKUP(AL55,'標準様式１【記載例】シフト記号表（勤務時間帯）'!$C$6:$L$47,10,FALSE()))</f>
        <v>8</v>
      </c>
      <c r="AM56" s="814" t="str">
        <f aca="false">IF(AM55="","",VLOOKUP(AM55,'標準様式１【記載例】シフト記号表（勤務時間帯）'!$C$6:$L$47,10,FALSE()))</f>
        <v/>
      </c>
      <c r="AN56" s="814" t="str">
        <f aca="false">IF(AN55="","",VLOOKUP(AN55,'標準様式１【記載例】シフト記号表（勤務時間帯）'!$C$6:$L$47,10,FALSE()))</f>
        <v/>
      </c>
      <c r="AO56" s="814" t="n">
        <f aca="false">IF(AO55="","",VLOOKUP(AO55,'標準様式１【記載例】シフト記号表（勤務時間帯）'!$C$6:$L$47,10,FALSE()))</f>
        <v>8</v>
      </c>
      <c r="AP56" s="814" t="n">
        <f aca="false">IF(AP55="","",VLOOKUP(AP55,'標準様式１【記載例】シフト記号表（勤務時間帯）'!$C$6:$L$47,10,FALSE()))</f>
        <v>8</v>
      </c>
      <c r="AQ56" s="815" t="n">
        <f aca="false">IF(AQ55="","",VLOOKUP(AQ55,'標準様式１【記載例】シフト記号表（勤務時間帯）'!$C$6:$L$47,10,FALSE()))</f>
        <v>8</v>
      </c>
      <c r="AR56" s="813" t="n">
        <f aca="false">IF(AR55="","",VLOOKUP(AR55,'標準様式１【記載例】シフト記号表（勤務時間帯）'!$C$6:$L$47,10,FALSE()))</f>
        <v>8</v>
      </c>
      <c r="AS56" s="814" t="n">
        <f aca="false">IF(AS55="","",VLOOKUP(AS55,'標準様式１【記載例】シフト記号表（勤務時間帯）'!$C$6:$L$47,10,FALSE()))</f>
        <v>8</v>
      </c>
      <c r="AT56" s="814" t="str">
        <f aca="false">IF(AT55="","",VLOOKUP(AT55,'標準様式１【記載例】シフト記号表（勤務時間帯）'!$C$6:$L$47,10,FALSE()))</f>
        <v/>
      </c>
      <c r="AU56" s="814" t="str">
        <f aca="false">IF(AU55="","",VLOOKUP(AU55,'標準様式１【記載例】シフト記号表（勤務時間帯）'!$C$6:$L$47,10,FALSE()))</f>
        <v/>
      </c>
      <c r="AV56" s="814" t="n">
        <f aca="false">IF(AV55="","",VLOOKUP(AV55,'標準様式１【記載例】シフト記号表（勤務時間帯）'!$C$6:$L$47,10,FALSE()))</f>
        <v>8</v>
      </c>
      <c r="AW56" s="814" t="n">
        <f aca="false">IF(AW55="","",VLOOKUP(AW55,'標準様式１【記載例】シフト記号表（勤務時間帯）'!$C$6:$L$47,10,FALSE()))</f>
        <v>8</v>
      </c>
      <c r="AX56" s="815" t="n">
        <f aca="false">IF(AX55="","",VLOOKUP(AX55,'標準様式１【記載例】シフト記号表（勤務時間帯）'!$C$6:$L$47,10,FALSE()))</f>
        <v>8</v>
      </c>
      <c r="AY56" s="813" t="str">
        <f aca="false">IF(AY55="","",VLOOKUP(AY55,'標準様式１【記載例】シフト記号表（勤務時間帯）'!$C$6:$L$47,10,FALSE()))</f>
        <v/>
      </c>
      <c r="AZ56" s="814" t="str">
        <f aca="false">IF(AZ55="","",VLOOKUP(AZ55,'標準様式１【記載例】シフト記号表（勤務時間帯）'!$C$6:$L$47,10,FALSE()))</f>
        <v/>
      </c>
      <c r="BA56" s="814" t="str">
        <f aca="false">IF(BA55="","",VLOOKUP(BA55,'標準様式１【記載例】シフト記号表（勤務時間帯）'!$C$6:$L$47,10,FALSE()))</f>
        <v/>
      </c>
      <c r="BB56" s="816" t="n">
        <f aca="false">IF($BE$3="４週",SUM(W56:AX56),IF($BE$3="暦月",SUM(W56:BA56),""))</f>
        <v>160</v>
      </c>
      <c r="BC56" s="816"/>
      <c r="BD56" s="817" t="n">
        <f aca="false">IF($BE$3="４週",BB56/4,IF($BE$3="暦月",(BB56/($BE$8/7)),""))</f>
        <v>40</v>
      </c>
      <c r="BE56" s="817"/>
      <c r="BF56" s="833"/>
      <c r="BG56" s="833"/>
      <c r="BH56" s="833"/>
      <c r="BI56" s="833"/>
      <c r="BJ56" s="833"/>
    </row>
    <row r="57" customFormat="false" ht="20.25" hidden="false" customHeight="true" outlineLevel="0" collapsed="false">
      <c r="B57" s="779" t="n">
        <f aca="false">B55+1</f>
        <v>22</v>
      </c>
      <c r="C57" s="818" t="s">
        <v>806</v>
      </c>
      <c r="D57" s="818"/>
      <c r="E57" s="808"/>
      <c r="F57" s="809"/>
      <c r="G57" s="808"/>
      <c r="H57" s="809"/>
      <c r="I57" s="821" t="s">
        <v>692</v>
      </c>
      <c r="J57" s="821"/>
      <c r="K57" s="822" t="s">
        <v>452</v>
      </c>
      <c r="L57" s="822"/>
      <c r="M57" s="822"/>
      <c r="N57" s="822"/>
      <c r="O57" s="823" t="s">
        <v>808</v>
      </c>
      <c r="P57" s="823"/>
      <c r="Q57" s="823"/>
      <c r="R57" s="823"/>
      <c r="S57" s="823"/>
      <c r="T57" s="837" t="s">
        <v>693</v>
      </c>
      <c r="V57" s="838"/>
      <c r="W57" s="827" t="s">
        <v>739</v>
      </c>
      <c r="X57" s="828" t="s">
        <v>739</v>
      </c>
      <c r="Y57" s="828"/>
      <c r="Z57" s="828"/>
      <c r="AA57" s="828" t="s">
        <v>739</v>
      </c>
      <c r="AB57" s="828" t="s">
        <v>739</v>
      </c>
      <c r="AC57" s="829" t="s">
        <v>739</v>
      </c>
      <c r="AD57" s="827" t="s">
        <v>739</v>
      </c>
      <c r="AE57" s="828" t="s">
        <v>739</v>
      </c>
      <c r="AF57" s="828"/>
      <c r="AG57" s="828"/>
      <c r="AH57" s="828" t="s">
        <v>739</v>
      </c>
      <c r="AI57" s="828" t="s">
        <v>739</v>
      </c>
      <c r="AJ57" s="829" t="s">
        <v>739</v>
      </c>
      <c r="AK57" s="827" t="s">
        <v>739</v>
      </c>
      <c r="AL57" s="828" t="s">
        <v>739</v>
      </c>
      <c r="AM57" s="828"/>
      <c r="AN57" s="828"/>
      <c r="AO57" s="828" t="s">
        <v>739</v>
      </c>
      <c r="AP57" s="828" t="s">
        <v>739</v>
      </c>
      <c r="AQ57" s="829" t="s">
        <v>739</v>
      </c>
      <c r="AR57" s="827" t="s">
        <v>739</v>
      </c>
      <c r="AS57" s="828" t="s">
        <v>739</v>
      </c>
      <c r="AT57" s="828"/>
      <c r="AU57" s="828"/>
      <c r="AV57" s="828" t="s">
        <v>739</v>
      </c>
      <c r="AW57" s="828" t="s">
        <v>739</v>
      </c>
      <c r="AX57" s="829" t="s">
        <v>739</v>
      </c>
      <c r="AY57" s="827"/>
      <c r="AZ57" s="828"/>
      <c r="BA57" s="830"/>
      <c r="BB57" s="831"/>
      <c r="BC57" s="831"/>
      <c r="BD57" s="832"/>
      <c r="BE57" s="832"/>
      <c r="BF57" s="833"/>
      <c r="BG57" s="833"/>
      <c r="BH57" s="833"/>
      <c r="BI57" s="833"/>
      <c r="BJ57" s="833"/>
    </row>
    <row r="58" customFormat="false" ht="20.25" hidden="false" customHeight="true" outlineLevel="0" collapsed="false">
      <c r="B58" s="779"/>
      <c r="C58" s="818"/>
      <c r="D58" s="818"/>
      <c r="E58" s="808"/>
      <c r="F58" s="809" t="str">
        <f aca="false">C57</f>
        <v>看護職員</v>
      </c>
      <c r="G58" s="808"/>
      <c r="H58" s="809" t="str">
        <f aca="false">I57</f>
        <v>A</v>
      </c>
      <c r="I58" s="821"/>
      <c r="J58" s="821"/>
      <c r="K58" s="822"/>
      <c r="L58" s="822"/>
      <c r="M58" s="822"/>
      <c r="N58" s="822"/>
      <c r="O58" s="823"/>
      <c r="P58" s="823"/>
      <c r="Q58" s="823"/>
      <c r="R58" s="823"/>
      <c r="S58" s="823"/>
      <c r="T58" s="834" t="s">
        <v>694</v>
      </c>
      <c r="U58" s="835"/>
      <c r="V58" s="836"/>
      <c r="W58" s="813" t="n">
        <f aca="false">IF(W57="","",VLOOKUP(W57,'標準様式１【記載例】シフト記号表（勤務時間帯）'!$C$6:$L$47,10,FALSE()))</f>
        <v>8</v>
      </c>
      <c r="X58" s="814" t="n">
        <f aca="false">IF(X57="","",VLOOKUP(X57,'標準様式１【記載例】シフト記号表（勤務時間帯）'!$C$6:$L$47,10,FALSE()))</f>
        <v>8</v>
      </c>
      <c r="Y58" s="814" t="str">
        <f aca="false">IF(Y57="","",VLOOKUP(Y57,'標準様式１【記載例】シフト記号表（勤務時間帯）'!$C$6:$L$47,10,FALSE()))</f>
        <v/>
      </c>
      <c r="Z58" s="814" t="str">
        <f aca="false">IF(Z57="","",VLOOKUP(Z57,'標準様式１【記載例】シフト記号表（勤務時間帯）'!$C$6:$L$47,10,FALSE()))</f>
        <v/>
      </c>
      <c r="AA58" s="814" t="n">
        <f aca="false">IF(AA57="","",VLOOKUP(AA57,'標準様式１【記載例】シフト記号表（勤務時間帯）'!$C$6:$L$47,10,FALSE()))</f>
        <v>8</v>
      </c>
      <c r="AB58" s="814" t="n">
        <f aca="false">IF(AB57="","",VLOOKUP(AB57,'標準様式１【記載例】シフト記号表（勤務時間帯）'!$C$6:$L$47,10,FALSE()))</f>
        <v>8</v>
      </c>
      <c r="AC58" s="815" t="n">
        <f aca="false">IF(AC57="","",VLOOKUP(AC57,'標準様式１【記載例】シフト記号表（勤務時間帯）'!$C$6:$L$47,10,FALSE()))</f>
        <v>8</v>
      </c>
      <c r="AD58" s="813" t="n">
        <f aca="false">IF(AD57="","",VLOOKUP(AD57,'標準様式１【記載例】シフト記号表（勤務時間帯）'!$C$6:$L$47,10,FALSE()))</f>
        <v>8</v>
      </c>
      <c r="AE58" s="814" t="n">
        <f aca="false">IF(AE57="","",VLOOKUP(AE57,'標準様式１【記載例】シフト記号表（勤務時間帯）'!$C$6:$L$47,10,FALSE()))</f>
        <v>8</v>
      </c>
      <c r="AF58" s="814" t="str">
        <f aca="false">IF(AF57="","",VLOOKUP(AF57,'標準様式１【記載例】シフト記号表（勤務時間帯）'!$C$6:$L$47,10,FALSE()))</f>
        <v/>
      </c>
      <c r="AG58" s="814" t="str">
        <f aca="false">IF(AG57="","",VLOOKUP(AG57,'標準様式１【記載例】シフト記号表（勤務時間帯）'!$C$6:$L$47,10,FALSE()))</f>
        <v/>
      </c>
      <c r="AH58" s="814" t="n">
        <f aca="false">IF(AH57="","",VLOOKUP(AH57,'標準様式１【記載例】シフト記号表（勤務時間帯）'!$C$6:$L$47,10,FALSE()))</f>
        <v>8</v>
      </c>
      <c r="AI58" s="814" t="n">
        <f aca="false">IF(AI57="","",VLOOKUP(AI57,'標準様式１【記載例】シフト記号表（勤務時間帯）'!$C$6:$L$47,10,FALSE()))</f>
        <v>8</v>
      </c>
      <c r="AJ58" s="815" t="n">
        <f aca="false">IF(AJ57="","",VLOOKUP(AJ57,'標準様式１【記載例】シフト記号表（勤務時間帯）'!$C$6:$L$47,10,FALSE()))</f>
        <v>8</v>
      </c>
      <c r="AK58" s="813" t="n">
        <f aca="false">IF(AK57="","",VLOOKUP(AK57,'標準様式１【記載例】シフト記号表（勤務時間帯）'!$C$6:$L$47,10,FALSE()))</f>
        <v>8</v>
      </c>
      <c r="AL58" s="814" t="n">
        <f aca="false">IF(AL57="","",VLOOKUP(AL57,'標準様式１【記載例】シフト記号表（勤務時間帯）'!$C$6:$L$47,10,FALSE()))</f>
        <v>8</v>
      </c>
      <c r="AM58" s="814" t="str">
        <f aca="false">IF(AM57="","",VLOOKUP(AM57,'標準様式１【記載例】シフト記号表（勤務時間帯）'!$C$6:$L$47,10,FALSE()))</f>
        <v/>
      </c>
      <c r="AN58" s="814" t="str">
        <f aca="false">IF(AN57="","",VLOOKUP(AN57,'標準様式１【記載例】シフト記号表（勤務時間帯）'!$C$6:$L$47,10,FALSE()))</f>
        <v/>
      </c>
      <c r="AO58" s="814" t="n">
        <f aca="false">IF(AO57="","",VLOOKUP(AO57,'標準様式１【記載例】シフト記号表（勤務時間帯）'!$C$6:$L$47,10,FALSE()))</f>
        <v>8</v>
      </c>
      <c r="AP58" s="814" t="n">
        <f aca="false">IF(AP57="","",VLOOKUP(AP57,'標準様式１【記載例】シフト記号表（勤務時間帯）'!$C$6:$L$47,10,FALSE()))</f>
        <v>8</v>
      </c>
      <c r="AQ58" s="815" t="n">
        <f aca="false">IF(AQ57="","",VLOOKUP(AQ57,'標準様式１【記載例】シフト記号表（勤務時間帯）'!$C$6:$L$47,10,FALSE()))</f>
        <v>8</v>
      </c>
      <c r="AR58" s="813" t="n">
        <f aca="false">IF(AR57="","",VLOOKUP(AR57,'標準様式１【記載例】シフト記号表（勤務時間帯）'!$C$6:$L$47,10,FALSE()))</f>
        <v>8</v>
      </c>
      <c r="AS58" s="814" t="n">
        <f aca="false">IF(AS57="","",VLOOKUP(AS57,'標準様式１【記載例】シフト記号表（勤務時間帯）'!$C$6:$L$47,10,FALSE()))</f>
        <v>8</v>
      </c>
      <c r="AT58" s="814" t="str">
        <f aca="false">IF(AT57="","",VLOOKUP(AT57,'標準様式１【記載例】シフト記号表（勤務時間帯）'!$C$6:$L$47,10,FALSE()))</f>
        <v/>
      </c>
      <c r="AU58" s="814" t="str">
        <f aca="false">IF(AU57="","",VLOOKUP(AU57,'標準様式１【記載例】シフト記号表（勤務時間帯）'!$C$6:$L$47,10,FALSE()))</f>
        <v/>
      </c>
      <c r="AV58" s="814" t="n">
        <f aca="false">IF(AV57="","",VLOOKUP(AV57,'標準様式１【記載例】シフト記号表（勤務時間帯）'!$C$6:$L$47,10,FALSE()))</f>
        <v>8</v>
      </c>
      <c r="AW58" s="814" t="n">
        <f aca="false">IF(AW57="","",VLOOKUP(AW57,'標準様式１【記載例】シフト記号表（勤務時間帯）'!$C$6:$L$47,10,FALSE()))</f>
        <v>8</v>
      </c>
      <c r="AX58" s="815" t="n">
        <f aca="false">IF(AX57="","",VLOOKUP(AX57,'標準様式１【記載例】シフト記号表（勤務時間帯）'!$C$6:$L$47,10,FALSE()))</f>
        <v>8</v>
      </c>
      <c r="AY58" s="813" t="str">
        <f aca="false">IF(AY57="","",VLOOKUP(AY57,'標準様式１【記載例】シフト記号表（勤務時間帯）'!$C$6:$L$47,10,FALSE()))</f>
        <v/>
      </c>
      <c r="AZ58" s="814" t="str">
        <f aca="false">IF(AZ57="","",VLOOKUP(AZ57,'標準様式１【記載例】シフト記号表（勤務時間帯）'!$C$6:$L$47,10,FALSE()))</f>
        <v/>
      </c>
      <c r="BA58" s="814" t="str">
        <f aca="false">IF(BA57="","",VLOOKUP(BA57,'標準様式１【記載例】シフト記号表（勤務時間帯）'!$C$6:$L$47,10,FALSE()))</f>
        <v/>
      </c>
      <c r="BB58" s="816" t="n">
        <f aca="false">IF($BE$3="４週",SUM(W58:AX58),IF($BE$3="暦月",SUM(W58:BA58),""))</f>
        <v>160</v>
      </c>
      <c r="BC58" s="816"/>
      <c r="BD58" s="817" t="n">
        <f aca="false">IF($BE$3="４週",BB58/4,IF($BE$3="暦月",(BB58/($BE$8/7)),""))</f>
        <v>40</v>
      </c>
      <c r="BE58" s="817"/>
      <c r="BF58" s="833"/>
      <c r="BG58" s="833"/>
      <c r="BH58" s="833"/>
      <c r="BI58" s="833"/>
      <c r="BJ58" s="833"/>
    </row>
    <row r="59" customFormat="false" ht="20.25" hidden="false" customHeight="true" outlineLevel="0" collapsed="false">
      <c r="B59" s="779" t="n">
        <f aca="false">B57+1</f>
        <v>23</v>
      </c>
      <c r="C59" s="818" t="s">
        <v>806</v>
      </c>
      <c r="D59" s="818"/>
      <c r="E59" s="808"/>
      <c r="F59" s="809"/>
      <c r="G59" s="808"/>
      <c r="H59" s="809"/>
      <c r="I59" s="821" t="s">
        <v>692</v>
      </c>
      <c r="J59" s="821"/>
      <c r="K59" s="822" t="s">
        <v>785</v>
      </c>
      <c r="L59" s="822"/>
      <c r="M59" s="822"/>
      <c r="N59" s="822"/>
      <c r="O59" s="823" t="s">
        <v>809</v>
      </c>
      <c r="P59" s="823"/>
      <c r="Q59" s="823"/>
      <c r="R59" s="823"/>
      <c r="S59" s="823"/>
      <c r="T59" s="837" t="s">
        <v>693</v>
      </c>
      <c r="V59" s="838"/>
      <c r="W59" s="827" t="s">
        <v>740</v>
      </c>
      <c r="X59" s="828" t="s">
        <v>740</v>
      </c>
      <c r="Y59" s="828"/>
      <c r="Z59" s="828"/>
      <c r="AA59" s="828" t="s">
        <v>740</v>
      </c>
      <c r="AB59" s="828" t="s">
        <v>740</v>
      </c>
      <c r="AC59" s="829" t="s">
        <v>740</v>
      </c>
      <c r="AD59" s="827" t="s">
        <v>740</v>
      </c>
      <c r="AE59" s="828" t="s">
        <v>740</v>
      </c>
      <c r="AF59" s="828"/>
      <c r="AG59" s="828"/>
      <c r="AH59" s="828" t="s">
        <v>740</v>
      </c>
      <c r="AI59" s="828" t="s">
        <v>740</v>
      </c>
      <c r="AJ59" s="829" t="s">
        <v>740</v>
      </c>
      <c r="AK59" s="827" t="s">
        <v>740</v>
      </c>
      <c r="AL59" s="828" t="s">
        <v>740</v>
      </c>
      <c r="AM59" s="828"/>
      <c r="AN59" s="828"/>
      <c r="AO59" s="828" t="s">
        <v>740</v>
      </c>
      <c r="AP59" s="828" t="s">
        <v>740</v>
      </c>
      <c r="AQ59" s="829" t="s">
        <v>740</v>
      </c>
      <c r="AR59" s="827" t="s">
        <v>740</v>
      </c>
      <c r="AS59" s="828" t="s">
        <v>740</v>
      </c>
      <c r="AT59" s="828"/>
      <c r="AU59" s="828"/>
      <c r="AV59" s="828" t="s">
        <v>740</v>
      </c>
      <c r="AW59" s="828" t="s">
        <v>740</v>
      </c>
      <c r="AX59" s="829" t="s">
        <v>740</v>
      </c>
      <c r="AY59" s="827"/>
      <c r="AZ59" s="828"/>
      <c r="BA59" s="830"/>
      <c r="BB59" s="831"/>
      <c r="BC59" s="831"/>
      <c r="BD59" s="832"/>
      <c r="BE59" s="832"/>
      <c r="BF59" s="833"/>
      <c r="BG59" s="833"/>
      <c r="BH59" s="833"/>
      <c r="BI59" s="833"/>
      <c r="BJ59" s="833"/>
    </row>
    <row r="60" customFormat="false" ht="20.25" hidden="false" customHeight="true" outlineLevel="0" collapsed="false">
      <c r="B60" s="779"/>
      <c r="C60" s="818"/>
      <c r="D60" s="818"/>
      <c r="E60" s="808"/>
      <c r="F60" s="809" t="str">
        <f aca="false">C59</f>
        <v>看護職員</v>
      </c>
      <c r="G60" s="808"/>
      <c r="H60" s="809" t="str">
        <f aca="false">I59</f>
        <v>A</v>
      </c>
      <c r="I60" s="821"/>
      <c r="J60" s="821"/>
      <c r="K60" s="822"/>
      <c r="L60" s="822"/>
      <c r="M60" s="822"/>
      <c r="N60" s="822"/>
      <c r="O60" s="823"/>
      <c r="P60" s="823"/>
      <c r="Q60" s="823"/>
      <c r="R60" s="823"/>
      <c r="S60" s="823"/>
      <c r="T60" s="834" t="s">
        <v>694</v>
      </c>
      <c r="U60" s="835"/>
      <c r="V60" s="836"/>
      <c r="W60" s="813" t="n">
        <f aca="false">IF(W59="","",VLOOKUP(W59,'標準様式１【記載例】シフト記号表（勤務時間帯）'!$C$6:$L$47,10,FALSE()))</f>
        <v>8</v>
      </c>
      <c r="X60" s="814" t="n">
        <f aca="false">IF(X59="","",VLOOKUP(X59,'標準様式１【記載例】シフト記号表（勤務時間帯）'!$C$6:$L$47,10,FALSE()))</f>
        <v>8</v>
      </c>
      <c r="Y60" s="814" t="str">
        <f aca="false">IF(Y59="","",VLOOKUP(Y59,'標準様式１【記載例】シフト記号表（勤務時間帯）'!$C$6:$L$47,10,FALSE()))</f>
        <v/>
      </c>
      <c r="Z60" s="814" t="str">
        <f aca="false">IF(Z59="","",VLOOKUP(Z59,'標準様式１【記載例】シフト記号表（勤務時間帯）'!$C$6:$L$47,10,FALSE()))</f>
        <v/>
      </c>
      <c r="AA60" s="814" t="n">
        <f aca="false">IF(AA59="","",VLOOKUP(AA59,'標準様式１【記載例】シフト記号表（勤務時間帯）'!$C$6:$L$47,10,FALSE()))</f>
        <v>8</v>
      </c>
      <c r="AB60" s="814" t="n">
        <f aca="false">IF(AB59="","",VLOOKUP(AB59,'標準様式１【記載例】シフト記号表（勤務時間帯）'!$C$6:$L$47,10,FALSE()))</f>
        <v>8</v>
      </c>
      <c r="AC60" s="815" t="n">
        <f aca="false">IF(AC59="","",VLOOKUP(AC59,'標準様式１【記載例】シフト記号表（勤務時間帯）'!$C$6:$L$47,10,FALSE()))</f>
        <v>8</v>
      </c>
      <c r="AD60" s="813" t="n">
        <f aca="false">IF(AD59="","",VLOOKUP(AD59,'標準様式１【記載例】シフト記号表（勤務時間帯）'!$C$6:$L$47,10,FALSE()))</f>
        <v>8</v>
      </c>
      <c r="AE60" s="814" t="n">
        <f aca="false">IF(AE59="","",VLOOKUP(AE59,'標準様式１【記載例】シフト記号表（勤務時間帯）'!$C$6:$L$47,10,FALSE()))</f>
        <v>8</v>
      </c>
      <c r="AF60" s="814" t="str">
        <f aca="false">IF(AF59="","",VLOOKUP(AF59,'標準様式１【記載例】シフト記号表（勤務時間帯）'!$C$6:$L$47,10,FALSE()))</f>
        <v/>
      </c>
      <c r="AG60" s="814" t="str">
        <f aca="false">IF(AG59="","",VLOOKUP(AG59,'標準様式１【記載例】シフト記号表（勤務時間帯）'!$C$6:$L$47,10,FALSE()))</f>
        <v/>
      </c>
      <c r="AH60" s="814" t="n">
        <f aca="false">IF(AH59="","",VLOOKUP(AH59,'標準様式１【記載例】シフト記号表（勤務時間帯）'!$C$6:$L$47,10,FALSE()))</f>
        <v>8</v>
      </c>
      <c r="AI60" s="814" t="n">
        <f aca="false">IF(AI59="","",VLOOKUP(AI59,'標準様式１【記載例】シフト記号表（勤務時間帯）'!$C$6:$L$47,10,FALSE()))</f>
        <v>8</v>
      </c>
      <c r="AJ60" s="815" t="n">
        <f aca="false">IF(AJ59="","",VLOOKUP(AJ59,'標準様式１【記載例】シフト記号表（勤務時間帯）'!$C$6:$L$47,10,FALSE()))</f>
        <v>8</v>
      </c>
      <c r="AK60" s="813" t="n">
        <f aca="false">IF(AK59="","",VLOOKUP(AK59,'標準様式１【記載例】シフト記号表（勤務時間帯）'!$C$6:$L$47,10,FALSE()))</f>
        <v>8</v>
      </c>
      <c r="AL60" s="814" t="n">
        <f aca="false">IF(AL59="","",VLOOKUP(AL59,'標準様式１【記載例】シフト記号表（勤務時間帯）'!$C$6:$L$47,10,FALSE()))</f>
        <v>8</v>
      </c>
      <c r="AM60" s="814" t="str">
        <f aca="false">IF(AM59="","",VLOOKUP(AM59,'標準様式１【記載例】シフト記号表（勤務時間帯）'!$C$6:$L$47,10,FALSE()))</f>
        <v/>
      </c>
      <c r="AN60" s="814" t="str">
        <f aca="false">IF(AN59="","",VLOOKUP(AN59,'標準様式１【記載例】シフト記号表（勤務時間帯）'!$C$6:$L$47,10,FALSE()))</f>
        <v/>
      </c>
      <c r="AO60" s="814" t="n">
        <f aca="false">IF(AO59="","",VLOOKUP(AO59,'標準様式１【記載例】シフト記号表（勤務時間帯）'!$C$6:$L$47,10,FALSE()))</f>
        <v>8</v>
      </c>
      <c r="AP60" s="814" t="n">
        <f aca="false">IF(AP59="","",VLOOKUP(AP59,'標準様式１【記載例】シフト記号表（勤務時間帯）'!$C$6:$L$47,10,FALSE()))</f>
        <v>8</v>
      </c>
      <c r="AQ60" s="815" t="n">
        <f aca="false">IF(AQ59="","",VLOOKUP(AQ59,'標準様式１【記載例】シフト記号表（勤務時間帯）'!$C$6:$L$47,10,FALSE()))</f>
        <v>8</v>
      </c>
      <c r="AR60" s="813" t="n">
        <f aca="false">IF(AR59="","",VLOOKUP(AR59,'標準様式１【記載例】シフト記号表（勤務時間帯）'!$C$6:$L$47,10,FALSE()))</f>
        <v>8</v>
      </c>
      <c r="AS60" s="814" t="n">
        <f aca="false">IF(AS59="","",VLOOKUP(AS59,'標準様式１【記載例】シフト記号表（勤務時間帯）'!$C$6:$L$47,10,FALSE()))</f>
        <v>8</v>
      </c>
      <c r="AT60" s="814" t="str">
        <f aca="false">IF(AT59="","",VLOOKUP(AT59,'標準様式１【記載例】シフト記号表（勤務時間帯）'!$C$6:$L$47,10,FALSE()))</f>
        <v/>
      </c>
      <c r="AU60" s="814" t="str">
        <f aca="false">IF(AU59="","",VLOOKUP(AU59,'標準様式１【記載例】シフト記号表（勤務時間帯）'!$C$6:$L$47,10,FALSE()))</f>
        <v/>
      </c>
      <c r="AV60" s="814" t="n">
        <f aca="false">IF(AV59="","",VLOOKUP(AV59,'標準様式１【記載例】シフト記号表（勤務時間帯）'!$C$6:$L$47,10,FALSE()))</f>
        <v>8</v>
      </c>
      <c r="AW60" s="814" t="n">
        <f aca="false">IF(AW59="","",VLOOKUP(AW59,'標準様式１【記載例】シフト記号表（勤務時間帯）'!$C$6:$L$47,10,FALSE()))</f>
        <v>8</v>
      </c>
      <c r="AX60" s="815" t="n">
        <f aca="false">IF(AX59="","",VLOOKUP(AX59,'標準様式１【記載例】シフト記号表（勤務時間帯）'!$C$6:$L$47,10,FALSE()))</f>
        <v>8</v>
      </c>
      <c r="AY60" s="813" t="str">
        <f aca="false">IF(AY59="","",VLOOKUP(AY59,'標準様式１【記載例】シフト記号表（勤務時間帯）'!$C$6:$L$47,10,FALSE()))</f>
        <v/>
      </c>
      <c r="AZ60" s="814" t="str">
        <f aca="false">IF(AZ59="","",VLOOKUP(AZ59,'標準様式１【記載例】シフト記号表（勤務時間帯）'!$C$6:$L$47,10,FALSE()))</f>
        <v/>
      </c>
      <c r="BA60" s="814" t="str">
        <f aca="false">IF(BA59="","",VLOOKUP(BA59,'標準様式１【記載例】シフト記号表（勤務時間帯）'!$C$6:$L$47,10,FALSE()))</f>
        <v/>
      </c>
      <c r="BB60" s="816" t="n">
        <f aca="false">IF($BE$3="４週",SUM(W60:AX60),IF($BE$3="暦月",SUM(W60:BA60),""))</f>
        <v>160</v>
      </c>
      <c r="BC60" s="816"/>
      <c r="BD60" s="817" t="n">
        <f aca="false">IF($BE$3="４週",BB60/4,IF($BE$3="暦月",(BB60/($BE$8/7)),""))</f>
        <v>40</v>
      </c>
      <c r="BE60" s="817"/>
      <c r="BF60" s="833"/>
      <c r="BG60" s="833"/>
      <c r="BH60" s="833"/>
      <c r="BI60" s="833"/>
      <c r="BJ60" s="833"/>
    </row>
    <row r="61" customFormat="false" ht="20.25" hidden="false" customHeight="true" outlineLevel="0" collapsed="false">
      <c r="B61" s="779" t="n">
        <f aca="false">B59+1</f>
        <v>24</v>
      </c>
      <c r="C61" s="818" t="s">
        <v>806</v>
      </c>
      <c r="D61" s="818"/>
      <c r="E61" s="808"/>
      <c r="F61" s="809"/>
      <c r="G61" s="808"/>
      <c r="H61" s="809"/>
      <c r="I61" s="821" t="s">
        <v>692</v>
      </c>
      <c r="J61" s="821"/>
      <c r="K61" s="822" t="s">
        <v>785</v>
      </c>
      <c r="L61" s="822"/>
      <c r="M61" s="822"/>
      <c r="N61" s="822"/>
      <c r="O61" s="823" t="s">
        <v>810</v>
      </c>
      <c r="P61" s="823"/>
      <c r="Q61" s="823"/>
      <c r="R61" s="823"/>
      <c r="S61" s="823"/>
      <c r="T61" s="837" t="s">
        <v>693</v>
      </c>
      <c r="V61" s="838"/>
      <c r="W61" s="827" t="s">
        <v>738</v>
      </c>
      <c r="X61" s="828" t="s">
        <v>738</v>
      </c>
      <c r="Y61" s="828" t="s">
        <v>738</v>
      </c>
      <c r="Z61" s="828" t="s">
        <v>738</v>
      </c>
      <c r="AA61" s="828"/>
      <c r="AB61" s="828"/>
      <c r="AC61" s="829" t="s">
        <v>738</v>
      </c>
      <c r="AD61" s="827" t="s">
        <v>738</v>
      </c>
      <c r="AE61" s="828" t="s">
        <v>738</v>
      </c>
      <c r="AF61" s="828" t="s">
        <v>738</v>
      </c>
      <c r="AG61" s="828" t="s">
        <v>738</v>
      </c>
      <c r="AH61" s="828"/>
      <c r="AI61" s="828"/>
      <c r="AJ61" s="829" t="s">
        <v>738</v>
      </c>
      <c r="AK61" s="827" t="s">
        <v>738</v>
      </c>
      <c r="AL61" s="828" t="s">
        <v>738</v>
      </c>
      <c r="AM61" s="828" t="s">
        <v>738</v>
      </c>
      <c r="AN61" s="828" t="s">
        <v>738</v>
      </c>
      <c r="AO61" s="828"/>
      <c r="AP61" s="828"/>
      <c r="AQ61" s="829" t="s">
        <v>738</v>
      </c>
      <c r="AR61" s="827" t="s">
        <v>738</v>
      </c>
      <c r="AS61" s="828" t="s">
        <v>738</v>
      </c>
      <c r="AT61" s="828" t="s">
        <v>738</v>
      </c>
      <c r="AU61" s="828" t="s">
        <v>738</v>
      </c>
      <c r="AV61" s="828"/>
      <c r="AW61" s="828"/>
      <c r="AX61" s="829" t="s">
        <v>738</v>
      </c>
      <c r="AY61" s="827"/>
      <c r="AZ61" s="828"/>
      <c r="BA61" s="830"/>
      <c r="BB61" s="831"/>
      <c r="BC61" s="831"/>
      <c r="BD61" s="832"/>
      <c r="BE61" s="832"/>
      <c r="BF61" s="833"/>
      <c r="BG61" s="833"/>
      <c r="BH61" s="833"/>
      <c r="BI61" s="833"/>
      <c r="BJ61" s="833"/>
    </row>
    <row r="62" customFormat="false" ht="20.25" hidden="false" customHeight="true" outlineLevel="0" collapsed="false">
      <c r="B62" s="779"/>
      <c r="C62" s="818"/>
      <c r="D62" s="818"/>
      <c r="E62" s="808"/>
      <c r="F62" s="809" t="str">
        <f aca="false">C61</f>
        <v>看護職員</v>
      </c>
      <c r="G62" s="808"/>
      <c r="H62" s="809" t="str">
        <f aca="false">I61</f>
        <v>A</v>
      </c>
      <c r="I62" s="821"/>
      <c r="J62" s="821"/>
      <c r="K62" s="822"/>
      <c r="L62" s="822"/>
      <c r="M62" s="822"/>
      <c r="N62" s="822"/>
      <c r="O62" s="823"/>
      <c r="P62" s="823"/>
      <c r="Q62" s="823"/>
      <c r="R62" s="823"/>
      <c r="S62" s="823"/>
      <c r="T62" s="834" t="s">
        <v>694</v>
      </c>
      <c r="U62" s="835"/>
      <c r="V62" s="836"/>
      <c r="W62" s="813" t="n">
        <f aca="false">IF(W61="","",VLOOKUP(W61,'標準様式１【記載例】シフト記号表（勤務時間帯）'!$C$6:$L$47,10,FALSE()))</f>
        <v>8</v>
      </c>
      <c r="X62" s="814" t="n">
        <f aca="false">IF(X61="","",VLOOKUP(X61,'標準様式１【記載例】シフト記号表（勤務時間帯）'!$C$6:$L$47,10,FALSE()))</f>
        <v>8</v>
      </c>
      <c r="Y62" s="814" t="n">
        <f aca="false">IF(Y61="","",VLOOKUP(Y61,'標準様式１【記載例】シフト記号表（勤務時間帯）'!$C$6:$L$47,10,FALSE()))</f>
        <v>8</v>
      </c>
      <c r="Z62" s="814" t="n">
        <f aca="false">IF(Z61="","",VLOOKUP(Z61,'標準様式１【記載例】シフト記号表（勤務時間帯）'!$C$6:$L$47,10,FALSE()))</f>
        <v>8</v>
      </c>
      <c r="AA62" s="814" t="str">
        <f aca="false">IF(AA61="","",VLOOKUP(AA61,'標準様式１【記載例】シフト記号表（勤務時間帯）'!$C$6:$L$47,10,FALSE()))</f>
        <v/>
      </c>
      <c r="AB62" s="814" t="str">
        <f aca="false">IF(AB61="","",VLOOKUP(AB61,'標準様式１【記載例】シフト記号表（勤務時間帯）'!$C$6:$L$47,10,FALSE()))</f>
        <v/>
      </c>
      <c r="AC62" s="815" t="n">
        <f aca="false">IF(AC61="","",VLOOKUP(AC61,'標準様式１【記載例】シフト記号表（勤務時間帯）'!$C$6:$L$47,10,FALSE()))</f>
        <v>8</v>
      </c>
      <c r="AD62" s="813" t="n">
        <f aca="false">IF(AD61="","",VLOOKUP(AD61,'標準様式１【記載例】シフト記号表（勤務時間帯）'!$C$6:$L$47,10,FALSE()))</f>
        <v>8</v>
      </c>
      <c r="AE62" s="814" t="n">
        <f aca="false">IF(AE61="","",VLOOKUP(AE61,'標準様式１【記載例】シフト記号表（勤務時間帯）'!$C$6:$L$47,10,FALSE()))</f>
        <v>8</v>
      </c>
      <c r="AF62" s="814" t="n">
        <f aca="false">IF(AF61="","",VLOOKUP(AF61,'標準様式１【記載例】シフト記号表（勤務時間帯）'!$C$6:$L$47,10,FALSE()))</f>
        <v>8</v>
      </c>
      <c r="AG62" s="814" t="n">
        <f aca="false">IF(AG61="","",VLOOKUP(AG61,'標準様式１【記載例】シフト記号表（勤務時間帯）'!$C$6:$L$47,10,FALSE()))</f>
        <v>8</v>
      </c>
      <c r="AH62" s="814" t="str">
        <f aca="false">IF(AH61="","",VLOOKUP(AH61,'標準様式１【記載例】シフト記号表（勤務時間帯）'!$C$6:$L$47,10,FALSE()))</f>
        <v/>
      </c>
      <c r="AI62" s="814" t="str">
        <f aca="false">IF(AI61="","",VLOOKUP(AI61,'標準様式１【記載例】シフト記号表（勤務時間帯）'!$C$6:$L$47,10,FALSE()))</f>
        <v/>
      </c>
      <c r="AJ62" s="815" t="n">
        <f aca="false">IF(AJ61="","",VLOOKUP(AJ61,'標準様式１【記載例】シフト記号表（勤務時間帯）'!$C$6:$L$47,10,FALSE()))</f>
        <v>8</v>
      </c>
      <c r="AK62" s="813" t="n">
        <f aca="false">IF(AK61="","",VLOOKUP(AK61,'標準様式１【記載例】シフト記号表（勤務時間帯）'!$C$6:$L$47,10,FALSE()))</f>
        <v>8</v>
      </c>
      <c r="AL62" s="814" t="n">
        <f aca="false">IF(AL61="","",VLOOKUP(AL61,'標準様式１【記載例】シフト記号表（勤務時間帯）'!$C$6:$L$47,10,FALSE()))</f>
        <v>8</v>
      </c>
      <c r="AM62" s="814" t="n">
        <f aca="false">IF(AM61="","",VLOOKUP(AM61,'標準様式１【記載例】シフト記号表（勤務時間帯）'!$C$6:$L$47,10,FALSE()))</f>
        <v>8</v>
      </c>
      <c r="AN62" s="814" t="n">
        <f aca="false">IF(AN61="","",VLOOKUP(AN61,'標準様式１【記載例】シフト記号表（勤務時間帯）'!$C$6:$L$47,10,FALSE()))</f>
        <v>8</v>
      </c>
      <c r="AO62" s="814" t="str">
        <f aca="false">IF(AO61="","",VLOOKUP(AO61,'標準様式１【記載例】シフト記号表（勤務時間帯）'!$C$6:$L$47,10,FALSE()))</f>
        <v/>
      </c>
      <c r="AP62" s="814" t="str">
        <f aca="false">IF(AP61="","",VLOOKUP(AP61,'標準様式１【記載例】シフト記号表（勤務時間帯）'!$C$6:$L$47,10,FALSE()))</f>
        <v/>
      </c>
      <c r="AQ62" s="815" t="n">
        <f aca="false">IF(AQ61="","",VLOOKUP(AQ61,'標準様式１【記載例】シフト記号表（勤務時間帯）'!$C$6:$L$47,10,FALSE()))</f>
        <v>8</v>
      </c>
      <c r="AR62" s="813" t="n">
        <f aca="false">IF(AR61="","",VLOOKUP(AR61,'標準様式１【記載例】シフト記号表（勤務時間帯）'!$C$6:$L$47,10,FALSE()))</f>
        <v>8</v>
      </c>
      <c r="AS62" s="814" t="n">
        <f aca="false">IF(AS61="","",VLOOKUP(AS61,'標準様式１【記載例】シフト記号表（勤務時間帯）'!$C$6:$L$47,10,FALSE()))</f>
        <v>8</v>
      </c>
      <c r="AT62" s="814" t="n">
        <f aca="false">IF(AT61="","",VLOOKUP(AT61,'標準様式１【記載例】シフト記号表（勤務時間帯）'!$C$6:$L$47,10,FALSE()))</f>
        <v>8</v>
      </c>
      <c r="AU62" s="814" t="n">
        <f aca="false">IF(AU61="","",VLOOKUP(AU61,'標準様式１【記載例】シフト記号表（勤務時間帯）'!$C$6:$L$47,10,FALSE()))</f>
        <v>8</v>
      </c>
      <c r="AV62" s="814" t="str">
        <f aca="false">IF(AV61="","",VLOOKUP(AV61,'標準様式１【記載例】シフト記号表（勤務時間帯）'!$C$6:$L$47,10,FALSE()))</f>
        <v/>
      </c>
      <c r="AW62" s="814" t="str">
        <f aca="false">IF(AW61="","",VLOOKUP(AW61,'標準様式１【記載例】シフト記号表（勤務時間帯）'!$C$6:$L$47,10,FALSE()))</f>
        <v/>
      </c>
      <c r="AX62" s="815" t="n">
        <f aca="false">IF(AX61="","",VLOOKUP(AX61,'標準様式１【記載例】シフト記号表（勤務時間帯）'!$C$6:$L$47,10,FALSE()))</f>
        <v>8</v>
      </c>
      <c r="AY62" s="813" t="str">
        <f aca="false">IF(AY61="","",VLOOKUP(AY61,'標準様式１【記載例】シフト記号表（勤務時間帯）'!$C$6:$L$47,10,FALSE()))</f>
        <v/>
      </c>
      <c r="AZ62" s="814" t="str">
        <f aca="false">IF(AZ61="","",VLOOKUP(AZ61,'標準様式１【記載例】シフト記号表（勤務時間帯）'!$C$6:$L$47,10,FALSE()))</f>
        <v/>
      </c>
      <c r="BA62" s="814" t="str">
        <f aca="false">IF(BA61="","",VLOOKUP(BA61,'標準様式１【記載例】シフト記号表（勤務時間帯）'!$C$6:$L$47,10,FALSE()))</f>
        <v/>
      </c>
      <c r="BB62" s="816" t="n">
        <f aca="false">IF($BE$3="４週",SUM(W62:AX62),IF($BE$3="暦月",SUM(W62:BA62),""))</f>
        <v>160</v>
      </c>
      <c r="BC62" s="816"/>
      <c r="BD62" s="817" t="n">
        <f aca="false">IF($BE$3="４週",BB62/4,IF($BE$3="暦月",(BB62/($BE$8/7)),""))</f>
        <v>40</v>
      </c>
      <c r="BE62" s="817"/>
      <c r="BF62" s="833"/>
      <c r="BG62" s="833"/>
      <c r="BH62" s="833"/>
      <c r="BI62" s="833"/>
      <c r="BJ62" s="833"/>
    </row>
    <row r="63" customFormat="false" ht="20.25" hidden="false" customHeight="true" outlineLevel="0" collapsed="false">
      <c r="B63" s="779" t="n">
        <f aca="false">B61+1</f>
        <v>25</v>
      </c>
      <c r="C63" s="818" t="s">
        <v>806</v>
      </c>
      <c r="D63" s="818"/>
      <c r="E63" s="808"/>
      <c r="F63" s="809"/>
      <c r="G63" s="808"/>
      <c r="H63" s="809"/>
      <c r="I63" s="821" t="s">
        <v>692</v>
      </c>
      <c r="J63" s="821"/>
      <c r="K63" s="822" t="s">
        <v>785</v>
      </c>
      <c r="L63" s="822"/>
      <c r="M63" s="822"/>
      <c r="N63" s="822"/>
      <c r="O63" s="823" t="s">
        <v>811</v>
      </c>
      <c r="P63" s="823"/>
      <c r="Q63" s="823"/>
      <c r="R63" s="823"/>
      <c r="S63" s="823"/>
      <c r="T63" s="837" t="s">
        <v>693</v>
      </c>
      <c r="V63" s="838"/>
      <c r="W63" s="827" t="s">
        <v>739</v>
      </c>
      <c r="X63" s="828" t="s">
        <v>739</v>
      </c>
      <c r="Y63" s="828" t="s">
        <v>739</v>
      </c>
      <c r="Z63" s="828" t="s">
        <v>739</v>
      </c>
      <c r="AA63" s="828"/>
      <c r="AB63" s="828"/>
      <c r="AC63" s="829" t="s">
        <v>739</v>
      </c>
      <c r="AD63" s="827" t="s">
        <v>739</v>
      </c>
      <c r="AE63" s="828" t="s">
        <v>739</v>
      </c>
      <c r="AF63" s="828" t="s">
        <v>739</v>
      </c>
      <c r="AG63" s="828" t="s">
        <v>739</v>
      </c>
      <c r="AH63" s="828"/>
      <c r="AI63" s="828"/>
      <c r="AJ63" s="829" t="s">
        <v>739</v>
      </c>
      <c r="AK63" s="827" t="s">
        <v>739</v>
      </c>
      <c r="AL63" s="828" t="s">
        <v>739</v>
      </c>
      <c r="AM63" s="828" t="s">
        <v>739</v>
      </c>
      <c r="AN63" s="828" t="s">
        <v>739</v>
      </c>
      <c r="AO63" s="828"/>
      <c r="AP63" s="828"/>
      <c r="AQ63" s="829" t="s">
        <v>739</v>
      </c>
      <c r="AR63" s="827" t="s">
        <v>739</v>
      </c>
      <c r="AS63" s="828" t="s">
        <v>739</v>
      </c>
      <c r="AT63" s="828" t="s">
        <v>739</v>
      </c>
      <c r="AU63" s="828" t="s">
        <v>739</v>
      </c>
      <c r="AV63" s="828"/>
      <c r="AW63" s="828"/>
      <c r="AX63" s="829" t="s">
        <v>739</v>
      </c>
      <c r="AY63" s="827"/>
      <c r="AZ63" s="828"/>
      <c r="BA63" s="830"/>
      <c r="BB63" s="831"/>
      <c r="BC63" s="831"/>
      <c r="BD63" s="832"/>
      <c r="BE63" s="832"/>
      <c r="BF63" s="833"/>
      <c r="BG63" s="833"/>
      <c r="BH63" s="833"/>
      <c r="BI63" s="833"/>
      <c r="BJ63" s="833"/>
    </row>
    <row r="64" customFormat="false" ht="20.25" hidden="false" customHeight="true" outlineLevel="0" collapsed="false">
      <c r="B64" s="779"/>
      <c r="C64" s="818"/>
      <c r="D64" s="818"/>
      <c r="E64" s="808"/>
      <c r="F64" s="809" t="str">
        <f aca="false">C63</f>
        <v>看護職員</v>
      </c>
      <c r="G64" s="808"/>
      <c r="H64" s="809" t="str">
        <f aca="false">I63</f>
        <v>A</v>
      </c>
      <c r="I64" s="821"/>
      <c r="J64" s="821"/>
      <c r="K64" s="822"/>
      <c r="L64" s="822"/>
      <c r="M64" s="822"/>
      <c r="N64" s="822"/>
      <c r="O64" s="823"/>
      <c r="P64" s="823"/>
      <c r="Q64" s="823"/>
      <c r="R64" s="823"/>
      <c r="S64" s="823"/>
      <c r="T64" s="834" t="s">
        <v>694</v>
      </c>
      <c r="U64" s="835"/>
      <c r="V64" s="836"/>
      <c r="W64" s="813" t="n">
        <f aca="false">IF(W63="","",VLOOKUP(W63,'標準様式１【記載例】シフト記号表（勤務時間帯）'!$C$6:$L$47,10,FALSE()))</f>
        <v>8</v>
      </c>
      <c r="X64" s="814" t="n">
        <f aca="false">IF(X63="","",VLOOKUP(X63,'標準様式１【記載例】シフト記号表（勤務時間帯）'!$C$6:$L$47,10,FALSE()))</f>
        <v>8</v>
      </c>
      <c r="Y64" s="814" t="n">
        <f aca="false">IF(Y63="","",VLOOKUP(Y63,'標準様式１【記載例】シフト記号表（勤務時間帯）'!$C$6:$L$47,10,FALSE()))</f>
        <v>8</v>
      </c>
      <c r="Z64" s="814" t="n">
        <f aca="false">IF(Z63="","",VLOOKUP(Z63,'標準様式１【記載例】シフト記号表（勤務時間帯）'!$C$6:$L$47,10,FALSE()))</f>
        <v>8</v>
      </c>
      <c r="AA64" s="814" t="str">
        <f aca="false">IF(AA63="","",VLOOKUP(AA63,'標準様式１【記載例】シフト記号表（勤務時間帯）'!$C$6:$L$47,10,FALSE()))</f>
        <v/>
      </c>
      <c r="AB64" s="814" t="str">
        <f aca="false">IF(AB63="","",VLOOKUP(AB63,'標準様式１【記載例】シフト記号表（勤務時間帯）'!$C$6:$L$47,10,FALSE()))</f>
        <v/>
      </c>
      <c r="AC64" s="815" t="n">
        <f aca="false">IF(AC63="","",VLOOKUP(AC63,'標準様式１【記載例】シフト記号表（勤務時間帯）'!$C$6:$L$47,10,FALSE()))</f>
        <v>8</v>
      </c>
      <c r="AD64" s="813" t="n">
        <f aca="false">IF(AD63="","",VLOOKUP(AD63,'標準様式１【記載例】シフト記号表（勤務時間帯）'!$C$6:$L$47,10,FALSE()))</f>
        <v>8</v>
      </c>
      <c r="AE64" s="814" t="n">
        <f aca="false">IF(AE63="","",VLOOKUP(AE63,'標準様式１【記載例】シフト記号表（勤務時間帯）'!$C$6:$L$47,10,FALSE()))</f>
        <v>8</v>
      </c>
      <c r="AF64" s="814" t="n">
        <f aca="false">IF(AF63="","",VLOOKUP(AF63,'標準様式１【記載例】シフト記号表（勤務時間帯）'!$C$6:$L$47,10,FALSE()))</f>
        <v>8</v>
      </c>
      <c r="AG64" s="814" t="n">
        <f aca="false">IF(AG63="","",VLOOKUP(AG63,'標準様式１【記載例】シフト記号表（勤務時間帯）'!$C$6:$L$47,10,FALSE()))</f>
        <v>8</v>
      </c>
      <c r="AH64" s="814" t="str">
        <f aca="false">IF(AH63="","",VLOOKUP(AH63,'標準様式１【記載例】シフト記号表（勤務時間帯）'!$C$6:$L$47,10,FALSE()))</f>
        <v/>
      </c>
      <c r="AI64" s="814" t="str">
        <f aca="false">IF(AI63="","",VLOOKUP(AI63,'標準様式１【記載例】シフト記号表（勤務時間帯）'!$C$6:$L$47,10,FALSE()))</f>
        <v/>
      </c>
      <c r="AJ64" s="815" t="n">
        <f aca="false">IF(AJ63="","",VLOOKUP(AJ63,'標準様式１【記載例】シフト記号表（勤務時間帯）'!$C$6:$L$47,10,FALSE()))</f>
        <v>8</v>
      </c>
      <c r="AK64" s="813" t="n">
        <f aca="false">IF(AK63="","",VLOOKUP(AK63,'標準様式１【記載例】シフト記号表（勤務時間帯）'!$C$6:$L$47,10,FALSE()))</f>
        <v>8</v>
      </c>
      <c r="AL64" s="814" t="n">
        <f aca="false">IF(AL63="","",VLOOKUP(AL63,'標準様式１【記載例】シフト記号表（勤務時間帯）'!$C$6:$L$47,10,FALSE()))</f>
        <v>8</v>
      </c>
      <c r="AM64" s="814" t="n">
        <f aca="false">IF(AM63="","",VLOOKUP(AM63,'標準様式１【記載例】シフト記号表（勤務時間帯）'!$C$6:$L$47,10,FALSE()))</f>
        <v>8</v>
      </c>
      <c r="AN64" s="814" t="n">
        <f aca="false">IF(AN63="","",VLOOKUP(AN63,'標準様式１【記載例】シフト記号表（勤務時間帯）'!$C$6:$L$47,10,FALSE()))</f>
        <v>8</v>
      </c>
      <c r="AO64" s="814" t="str">
        <f aca="false">IF(AO63="","",VLOOKUP(AO63,'標準様式１【記載例】シフト記号表（勤務時間帯）'!$C$6:$L$47,10,FALSE()))</f>
        <v/>
      </c>
      <c r="AP64" s="814" t="str">
        <f aca="false">IF(AP63="","",VLOOKUP(AP63,'標準様式１【記載例】シフト記号表（勤務時間帯）'!$C$6:$L$47,10,FALSE()))</f>
        <v/>
      </c>
      <c r="AQ64" s="815" t="n">
        <f aca="false">IF(AQ63="","",VLOOKUP(AQ63,'標準様式１【記載例】シフト記号表（勤務時間帯）'!$C$6:$L$47,10,FALSE()))</f>
        <v>8</v>
      </c>
      <c r="AR64" s="813" t="n">
        <f aca="false">IF(AR63="","",VLOOKUP(AR63,'標準様式１【記載例】シフト記号表（勤務時間帯）'!$C$6:$L$47,10,FALSE()))</f>
        <v>8</v>
      </c>
      <c r="AS64" s="814" t="n">
        <f aca="false">IF(AS63="","",VLOOKUP(AS63,'標準様式１【記載例】シフト記号表（勤務時間帯）'!$C$6:$L$47,10,FALSE()))</f>
        <v>8</v>
      </c>
      <c r="AT64" s="814" t="n">
        <f aca="false">IF(AT63="","",VLOOKUP(AT63,'標準様式１【記載例】シフト記号表（勤務時間帯）'!$C$6:$L$47,10,FALSE()))</f>
        <v>8</v>
      </c>
      <c r="AU64" s="814" t="n">
        <f aca="false">IF(AU63="","",VLOOKUP(AU63,'標準様式１【記載例】シフト記号表（勤務時間帯）'!$C$6:$L$47,10,FALSE()))</f>
        <v>8</v>
      </c>
      <c r="AV64" s="814" t="str">
        <f aca="false">IF(AV63="","",VLOOKUP(AV63,'標準様式１【記載例】シフト記号表（勤務時間帯）'!$C$6:$L$47,10,FALSE()))</f>
        <v/>
      </c>
      <c r="AW64" s="814" t="str">
        <f aca="false">IF(AW63="","",VLOOKUP(AW63,'標準様式１【記載例】シフト記号表（勤務時間帯）'!$C$6:$L$47,10,FALSE()))</f>
        <v/>
      </c>
      <c r="AX64" s="815" t="n">
        <f aca="false">IF(AX63="","",VLOOKUP(AX63,'標準様式１【記載例】シフト記号表（勤務時間帯）'!$C$6:$L$47,10,FALSE()))</f>
        <v>8</v>
      </c>
      <c r="AY64" s="813" t="str">
        <f aca="false">IF(AY63="","",VLOOKUP(AY63,'標準様式１【記載例】シフト記号表（勤務時間帯）'!$C$6:$L$47,10,FALSE()))</f>
        <v/>
      </c>
      <c r="AZ64" s="814" t="str">
        <f aca="false">IF(AZ63="","",VLOOKUP(AZ63,'標準様式１【記載例】シフト記号表（勤務時間帯）'!$C$6:$L$47,10,FALSE()))</f>
        <v/>
      </c>
      <c r="BA64" s="814" t="str">
        <f aca="false">IF(BA63="","",VLOOKUP(BA63,'標準様式１【記載例】シフト記号表（勤務時間帯）'!$C$6:$L$47,10,FALSE()))</f>
        <v/>
      </c>
      <c r="BB64" s="816" t="n">
        <f aca="false">IF($BE$3="４週",SUM(W64:AX64),IF($BE$3="暦月",SUM(W64:BA64),""))</f>
        <v>160</v>
      </c>
      <c r="BC64" s="816"/>
      <c r="BD64" s="817" t="n">
        <f aca="false">IF($BE$3="４週",BB64/4,IF($BE$3="暦月",(BB64/($BE$8/7)),""))</f>
        <v>40</v>
      </c>
      <c r="BE64" s="817"/>
      <c r="BF64" s="833"/>
      <c r="BG64" s="833"/>
      <c r="BH64" s="833"/>
      <c r="BI64" s="833"/>
      <c r="BJ64" s="833"/>
    </row>
    <row r="65" customFormat="false" ht="20.25" hidden="false" customHeight="true" outlineLevel="0" collapsed="false">
      <c r="B65" s="779" t="n">
        <f aca="false">B63+1</f>
        <v>26</v>
      </c>
      <c r="C65" s="818" t="s">
        <v>806</v>
      </c>
      <c r="D65" s="818"/>
      <c r="E65" s="808"/>
      <c r="F65" s="809"/>
      <c r="G65" s="808"/>
      <c r="H65" s="809"/>
      <c r="I65" s="821" t="s">
        <v>692</v>
      </c>
      <c r="J65" s="821"/>
      <c r="K65" s="822" t="s">
        <v>785</v>
      </c>
      <c r="L65" s="822"/>
      <c r="M65" s="822"/>
      <c r="N65" s="822"/>
      <c r="O65" s="823" t="s">
        <v>812</v>
      </c>
      <c r="P65" s="823"/>
      <c r="Q65" s="823"/>
      <c r="R65" s="823"/>
      <c r="S65" s="823"/>
      <c r="T65" s="837" t="s">
        <v>693</v>
      </c>
      <c r="V65" s="838"/>
      <c r="W65" s="827" t="s">
        <v>740</v>
      </c>
      <c r="X65" s="828" t="s">
        <v>740</v>
      </c>
      <c r="Y65" s="828" t="s">
        <v>740</v>
      </c>
      <c r="Z65" s="828" t="s">
        <v>740</v>
      </c>
      <c r="AA65" s="828"/>
      <c r="AB65" s="828"/>
      <c r="AC65" s="829" t="s">
        <v>740</v>
      </c>
      <c r="AD65" s="827" t="s">
        <v>740</v>
      </c>
      <c r="AE65" s="828" t="s">
        <v>740</v>
      </c>
      <c r="AF65" s="828" t="s">
        <v>740</v>
      </c>
      <c r="AG65" s="828" t="s">
        <v>740</v>
      </c>
      <c r="AH65" s="828"/>
      <c r="AI65" s="828"/>
      <c r="AJ65" s="829" t="s">
        <v>740</v>
      </c>
      <c r="AK65" s="827" t="s">
        <v>740</v>
      </c>
      <c r="AL65" s="828" t="s">
        <v>740</v>
      </c>
      <c r="AM65" s="828" t="s">
        <v>740</v>
      </c>
      <c r="AN65" s="828" t="s">
        <v>740</v>
      </c>
      <c r="AO65" s="828"/>
      <c r="AP65" s="828"/>
      <c r="AQ65" s="829" t="s">
        <v>740</v>
      </c>
      <c r="AR65" s="827" t="s">
        <v>740</v>
      </c>
      <c r="AS65" s="828" t="s">
        <v>740</v>
      </c>
      <c r="AT65" s="828" t="s">
        <v>740</v>
      </c>
      <c r="AU65" s="828" t="s">
        <v>740</v>
      </c>
      <c r="AV65" s="828"/>
      <c r="AW65" s="828"/>
      <c r="AX65" s="829" t="s">
        <v>740</v>
      </c>
      <c r="AY65" s="827"/>
      <c r="AZ65" s="828"/>
      <c r="BA65" s="830"/>
      <c r="BB65" s="831"/>
      <c r="BC65" s="831"/>
      <c r="BD65" s="832"/>
      <c r="BE65" s="832"/>
      <c r="BF65" s="833"/>
      <c r="BG65" s="833"/>
      <c r="BH65" s="833"/>
      <c r="BI65" s="833"/>
      <c r="BJ65" s="833"/>
    </row>
    <row r="66" customFormat="false" ht="20.25" hidden="false" customHeight="true" outlineLevel="0" collapsed="false">
      <c r="B66" s="779"/>
      <c r="C66" s="818"/>
      <c r="D66" s="818"/>
      <c r="E66" s="808"/>
      <c r="F66" s="809" t="str">
        <f aca="false">C65</f>
        <v>看護職員</v>
      </c>
      <c r="G66" s="808"/>
      <c r="H66" s="809" t="str">
        <f aca="false">I65</f>
        <v>A</v>
      </c>
      <c r="I66" s="821"/>
      <c r="J66" s="821"/>
      <c r="K66" s="822"/>
      <c r="L66" s="822"/>
      <c r="M66" s="822"/>
      <c r="N66" s="822"/>
      <c r="O66" s="823"/>
      <c r="P66" s="823"/>
      <c r="Q66" s="823"/>
      <c r="R66" s="823"/>
      <c r="S66" s="823"/>
      <c r="T66" s="834" t="s">
        <v>694</v>
      </c>
      <c r="U66" s="835"/>
      <c r="V66" s="836"/>
      <c r="W66" s="813" t="n">
        <f aca="false">IF(W65="","",VLOOKUP(W65,'標準様式１【記載例】シフト記号表（勤務時間帯）'!$C$6:$L$47,10,FALSE()))</f>
        <v>8</v>
      </c>
      <c r="X66" s="814" t="n">
        <f aca="false">IF(X65="","",VLOOKUP(X65,'標準様式１【記載例】シフト記号表（勤務時間帯）'!$C$6:$L$47,10,FALSE()))</f>
        <v>8</v>
      </c>
      <c r="Y66" s="814" t="n">
        <f aca="false">IF(Y65="","",VLOOKUP(Y65,'標準様式１【記載例】シフト記号表（勤務時間帯）'!$C$6:$L$47,10,FALSE()))</f>
        <v>8</v>
      </c>
      <c r="Z66" s="814" t="n">
        <f aca="false">IF(Z65="","",VLOOKUP(Z65,'標準様式１【記載例】シフト記号表（勤務時間帯）'!$C$6:$L$47,10,FALSE()))</f>
        <v>8</v>
      </c>
      <c r="AA66" s="814" t="str">
        <f aca="false">IF(AA65="","",VLOOKUP(AA65,'標準様式１【記載例】シフト記号表（勤務時間帯）'!$C$6:$L$47,10,FALSE()))</f>
        <v/>
      </c>
      <c r="AB66" s="814" t="str">
        <f aca="false">IF(AB65="","",VLOOKUP(AB65,'標準様式１【記載例】シフト記号表（勤務時間帯）'!$C$6:$L$47,10,FALSE()))</f>
        <v/>
      </c>
      <c r="AC66" s="815" t="n">
        <f aca="false">IF(AC65="","",VLOOKUP(AC65,'標準様式１【記載例】シフト記号表（勤務時間帯）'!$C$6:$L$47,10,FALSE()))</f>
        <v>8</v>
      </c>
      <c r="AD66" s="813" t="n">
        <f aca="false">IF(AD65="","",VLOOKUP(AD65,'標準様式１【記載例】シフト記号表（勤務時間帯）'!$C$6:$L$47,10,FALSE()))</f>
        <v>8</v>
      </c>
      <c r="AE66" s="814" t="n">
        <f aca="false">IF(AE65="","",VLOOKUP(AE65,'標準様式１【記載例】シフト記号表（勤務時間帯）'!$C$6:$L$47,10,FALSE()))</f>
        <v>8</v>
      </c>
      <c r="AF66" s="814" t="n">
        <f aca="false">IF(AF65="","",VLOOKUP(AF65,'標準様式１【記載例】シフト記号表（勤務時間帯）'!$C$6:$L$47,10,FALSE()))</f>
        <v>8</v>
      </c>
      <c r="AG66" s="814" t="n">
        <f aca="false">IF(AG65="","",VLOOKUP(AG65,'標準様式１【記載例】シフト記号表（勤務時間帯）'!$C$6:$L$47,10,FALSE()))</f>
        <v>8</v>
      </c>
      <c r="AH66" s="814" t="str">
        <f aca="false">IF(AH65="","",VLOOKUP(AH65,'標準様式１【記載例】シフト記号表（勤務時間帯）'!$C$6:$L$47,10,FALSE()))</f>
        <v/>
      </c>
      <c r="AI66" s="814" t="str">
        <f aca="false">IF(AI65="","",VLOOKUP(AI65,'標準様式１【記載例】シフト記号表（勤務時間帯）'!$C$6:$L$47,10,FALSE()))</f>
        <v/>
      </c>
      <c r="AJ66" s="815" t="n">
        <f aca="false">IF(AJ65="","",VLOOKUP(AJ65,'標準様式１【記載例】シフト記号表（勤務時間帯）'!$C$6:$L$47,10,FALSE()))</f>
        <v>8</v>
      </c>
      <c r="AK66" s="813" t="n">
        <f aca="false">IF(AK65="","",VLOOKUP(AK65,'標準様式１【記載例】シフト記号表（勤務時間帯）'!$C$6:$L$47,10,FALSE()))</f>
        <v>8</v>
      </c>
      <c r="AL66" s="814" t="n">
        <f aca="false">IF(AL65="","",VLOOKUP(AL65,'標準様式１【記載例】シフト記号表（勤務時間帯）'!$C$6:$L$47,10,FALSE()))</f>
        <v>8</v>
      </c>
      <c r="AM66" s="814" t="n">
        <f aca="false">IF(AM65="","",VLOOKUP(AM65,'標準様式１【記載例】シフト記号表（勤務時間帯）'!$C$6:$L$47,10,FALSE()))</f>
        <v>8</v>
      </c>
      <c r="AN66" s="814" t="n">
        <f aca="false">IF(AN65="","",VLOOKUP(AN65,'標準様式１【記載例】シフト記号表（勤務時間帯）'!$C$6:$L$47,10,FALSE()))</f>
        <v>8</v>
      </c>
      <c r="AO66" s="814" t="str">
        <f aca="false">IF(AO65="","",VLOOKUP(AO65,'標準様式１【記載例】シフト記号表（勤務時間帯）'!$C$6:$L$47,10,FALSE()))</f>
        <v/>
      </c>
      <c r="AP66" s="814" t="str">
        <f aca="false">IF(AP65="","",VLOOKUP(AP65,'標準様式１【記載例】シフト記号表（勤務時間帯）'!$C$6:$L$47,10,FALSE()))</f>
        <v/>
      </c>
      <c r="AQ66" s="815" t="n">
        <f aca="false">IF(AQ65="","",VLOOKUP(AQ65,'標準様式１【記載例】シフト記号表（勤務時間帯）'!$C$6:$L$47,10,FALSE()))</f>
        <v>8</v>
      </c>
      <c r="AR66" s="813" t="n">
        <f aca="false">IF(AR65="","",VLOOKUP(AR65,'標準様式１【記載例】シフト記号表（勤務時間帯）'!$C$6:$L$47,10,FALSE()))</f>
        <v>8</v>
      </c>
      <c r="AS66" s="814" t="n">
        <f aca="false">IF(AS65="","",VLOOKUP(AS65,'標準様式１【記載例】シフト記号表（勤務時間帯）'!$C$6:$L$47,10,FALSE()))</f>
        <v>8</v>
      </c>
      <c r="AT66" s="814" t="n">
        <f aca="false">IF(AT65="","",VLOOKUP(AT65,'標準様式１【記載例】シフト記号表（勤務時間帯）'!$C$6:$L$47,10,FALSE()))</f>
        <v>8</v>
      </c>
      <c r="AU66" s="814" t="n">
        <f aca="false">IF(AU65="","",VLOOKUP(AU65,'標準様式１【記載例】シフト記号表（勤務時間帯）'!$C$6:$L$47,10,FALSE()))</f>
        <v>8</v>
      </c>
      <c r="AV66" s="814" t="str">
        <f aca="false">IF(AV65="","",VLOOKUP(AV65,'標準様式１【記載例】シフト記号表（勤務時間帯）'!$C$6:$L$47,10,FALSE()))</f>
        <v/>
      </c>
      <c r="AW66" s="814" t="str">
        <f aca="false">IF(AW65="","",VLOOKUP(AW65,'標準様式１【記載例】シフト記号表（勤務時間帯）'!$C$6:$L$47,10,FALSE()))</f>
        <v/>
      </c>
      <c r="AX66" s="815" t="n">
        <f aca="false">IF(AX65="","",VLOOKUP(AX65,'標準様式１【記載例】シフト記号表（勤務時間帯）'!$C$6:$L$47,10,FALSE()))</f>
        <v>8</v>
      </c>
      <c r="AY66" s="813" t="str">
        <f aca="false">IF(AY65="","",VLOOKUP(AY65,'標準様式１【記載例】シフト記号表（勤務時間帯）'!$C$6:$L$47,10,FALSE()))</f>
        <v/>
      </c>
      <c r="AZ66" s="814" t="str">
        <f aca="false">IF(AZ65="","",VLOOKUP(AZ65,'標準様式１【記載例】シフト記号表（勤務時間帯）'!$C$6:$L$47,10,FALSE()))</f>
        <v/>
      </c>
      <c r="BA66" s="814" t="str">
        <f aca="false">IF(BA65="","",VLOOKUP(BA65,'標準様式１【記載例】シフト記号表（勤務時間帯）'!$C$6:$L$47,10,FALSE()))</f>
        <v/>
      </c>
      <c r="BB66" s="816" t="n">
        <f aca="false">IF($BE$3="４週",SUM(W66:AX66),IF($BE$3="暦月",SUM(W66:BA66),""))</f>
        <v>160</v>
      </c>
      <c r="BC66" s="816"/>
      <c r="BD66" s="817" t="n">
        <f aca="false">IF($BE$3="４週",BB66/4,IF($BE$3="暦月",(BB66/($BE$8/7)),""))</f>
        <v>40</v>
      </c>
      <c r="BE66" s="817"/>
      <c r="BF66" s="833"/>
      <c r="BG66" s="833"/>
      <c r="BH66" s="833"/>
      <c r="BI66" s="833"/>
      <c r="BJ66" s="833"/>
    </row>
    <row r="67" customFormat="false" ht="20.25" hidden="false" customHeight="true" outlineLevel="0" collapsed="false">
      <c r="B67" s="779" t="n">
        <f aca="false">B65+1</f>
        <v>27</v>
      </c>
      <c r="C67" s="818" t="s">
        <v>458</v>
      </c>
      <c r="D67" s="818"/>
      <c r="E67" s="808"/>
      <c r="F67" s="809"/>
      <c r="G67" s="808"/>
      <c r="H67" s="809"/>
      <c r="I67" s="821" t="s">
        <v>692</v>
      </c>
      <c r="J67" s="821"/>
      <c r="K67" s="822" t="s">
        <v>458</v>
      </c>
      <c r="L67" s="822"/>
      <c r="M67" s="822"/>
      <c r="N67" s="822"/>
      <c r="O67" s="823" t="s">
        <v>813</v>
      </c>
      <c r="P67" s="823"/>
      <c r="Q67" s="823"/>
      <c r="R67" s="823"/>
      <c r="S67" s="823"/>
      <c r="T67" s="837" t="s">
        <v>693</v>
      </c>
      <c r="V67" s="838"/>
      <c r="W67" s="827" t="s">
        <v>736</v>
      </c>
      <c r="X67" s="828"/>
      <c r="Y67" s="828"/>
      <c r="Z67" s="828" t="s">
        <v>736</v>
      </c>
      <c r="AA67" s="828" t="s">
        <v>736</v>
      </c>
      <c r="AB67" s="828" t="s">
        <v>736</v>
      </c>
      <c r="AC67" s="829" t="s">
        <v>736</v>
      </c>
      <c r="AD67" s="827" t="s">
        <v>736</v>
      </c>
      <c r="AE67" s="828"/>
      <c r="AF67" s="828"/>
      <c r="AG67" s="828" t="s">
        <v>736</v>
      </c>
      <c r="AH67" s="828" t="s">
        <v>736</v>
      </c>
      <c r="AI67" s="828" t="s">
        <v>736</v>
      </c>
      <c r="AJ67" s="829" t="s">
        <v>736</v>
      </c>
      <c r="AK67" s="827" t="s">
        <v>736</v>
      </c>
      <c r="AL67" s="828"/>
      <c r="AM67" s="828"/>
      <c r="AN67" s="828" t="s">
        <v>736</v>
      </c>
      <c r="AO67" s="828" t="s">
        <v>736</v>
      </c>
      <c r="AP67" s="828" t="s">
        <v>736</v>
      </c>
      <c r="AQ67" s="829" t="s">
        <v>736</v>
      </c>
      <c r="AR67" s="827" t="s">
        <v>736</v>
      </c>
      <c r="AS67" s="828"/>
      <c r="AT67" s="828"/>
      <c r="AU67" s="828" t="s">
        <v>736</v>
      </c>
      <c r="AV67" s="828" t="s">
        <v>736</v>
      </c>
      <c r="AW67" s="828" t="s">
        <v>736</v>
      </c>
      <c r="AX67" s="829" t="s">
        <v>736</v>
      </c>
      <c r="AY67" s="827"/>
      <c r="AZ67" s="828"/>
      <c r="BA67" s="830"/>
      <c r="BB67" s="831"/>
      <c r="BC67" s="831"/>
      <c r="BD67" s="832"/>
      <c r="BE67" s="832"/>
      <c r="BF67" s="833"/>
      <c r="BG67" s="833"/>
      <c r="BH67" s="833"/>
      <c r="BI67" s="833"/>
      <c r="BJ67" s="833"/>
    </row>
    <row r="68" customFormat="false" ht="20.25" hidden="false" customHeight="true" outlineLevel="0" collapsed="false">
      <c r="B68" s="779"/>
      <c r="C68" s="818"/>
      <c r="D68" s="818"/>
      <c r="E68" s="808"/>
      <c r="F68" s="809" t="str">
        <f aca="false">C67</f>
        <v>理学療法士</v>
      </c>
      <c r="G68" s="808"/>
      <c r="H68" s="809" t="str">
        <f aca="false">I67</f>
        <v>A</v>
      </c>
      <c r="I68" s="821"/>
      <c r="J68" s="821"/>
      <c r="K68" s="822"/>
      <c r="L68" s="822"/>
      <c r="M68" s="822"/>
      <c r="N68" s="822"/>
      <c r="O68" s="823"/>
      <c r="P68" s="823"/>
      <c r="Q68" s="823"/>
      <c r="R68" s="823"/>
      <c r="S68" s="823"/>
      <c r="T68" s="834" t="s">
        <v>694</v>
      </c>
      <c r="U68" s="835"/>
      <c r="V68" s="836"/>
      <c r="W68" s="813" t="n">
        <f aca="false">IF(W67="","",VLOOKUP(W67,'標準様式１【記載例】シフト記号表（勤務時間帯）'!$C$6:$L$47,10,FALSE()))</f>
        <v>8</v>
      </c>
      <c r="X68" s="814" t="str">
        <f aca="false">IF(X67="","",VLOOKUP(X67,'標準様式１【記載例】シフト記号表（勤務時間帯）'!$C$6:$L$47,10,FALSE()))</f>
        <v/>
      </c>
      <c r="Y68" s="814" t="str">
        <f aca="false">IF(Y67="","",VLOOKUP(Y67,'標準様式１【記載例】シフト記号表（勤務時間帯）'!$C$6:$L$47,10,FALSE()))</f>
        <v/>
      </c>
      <c r="Z68" s="814" t="n">
        <f aca="false">IF(Z67="","",VLOOKUP(Z67,'標準様式１【記載例】シフト記号表（勤務時間帯）'!$C$6:$L$47,10,FALSE()))</f>
        <v>8</v>
      </c>
      <c r="AA68" s="814" t="n">
        <f aca="false">IF(AA67="","",VLOOKUP(AA67,'標準様式１【記載例】シフト記号表（勤務時間帯）'!$C$6:$L$47,10,FALSE()))</f>
        <v>8</v>
      </c>
      <c r="AB68" s="814" t="n">
        <f aca="false">IF(AB67="","",VLOOKUP(AB67,'標準様式１【記載例】シフト記号表（勤務時間帯）'!$C$6:$L$47,10,FALSE()))</f>
        <v>8</v>
      </c>
      <c r="AC68" s="815" t="n">
        <f aca="false">IF(AC67="","",VLOOKUP(AC67,'標準様式１【記載例】シフト記号表（勤務時間帯）'!$C$6:$L$47,10,FALSE()))</f>
        <v>8</v>
      </c>
      <c r="AD68" s="813" t="n">
        <f aca="false">IF(AD67="","",VLOOKUP(AD67,'標準様式１【記載例】シフト記号表（勤務時間帯）'!$C$6:$L$47,10,FALSE()))</f>
        <v>8</v>
      </c>
      <c r="AE68" s="814" t="str">
        <f aca="false">IF(AE67="","",VLOOKUP(AE67,'標準様式１【記載例】シフト記号表（勤務時間帯）'!$C$6:$L$47,10,FALSE()))</f>
        <v/>
      </c>
      <c r="AF68" s="814" t="str">
        <f aca="false">IF(AF67="","",VLOOKUP(AF67,'標準様式１【記載例】シフト記号表（勤務時間帯）'!$C$6:$L$47,10,FALSE()))</f>
        <v/>
      </c>
      <c r="AG68" s="814" t="n">
        <f aca="false">IF(AG67="","",VLOOKUP(AG67,'標準様式１【記載例】シフト記号表（勤務時間帯）'!$C$6:$L$47,10,FALSE()))</f>
        <v>8</v>
      </c>
      <c r="AH68" s="814" t="n">
        <f aca="false">IF(AH67="","",VLOOKUP(AH67,'標準様式１【記載例】シフト記号表（勤務時間帯）'!$C$6:$L$47,10,FALSE()))</f>
        <v>8</v>
      </c>
      <c r="AI68" s="814" t="n">
        <f aca="false">IF(AI67="","",VLOOKUP(AI67,'標準様式１【記載例】シフト記号表（勤務時間帯）'!$C$6:$L$47,10,FALSE()))</f>
        <v>8</v>
      </c>
      <c r="AJ68" s="815" t="n">
        <f aca="false">IF(AJ67="","",VLOOKUP(AJ67,'標準様式１【記載例】シフト記号表（勤務時間帯）'!$C$6:$L$47,10,FALSE()))</f>
        <v>8</v>
      </c>
      <c r="AK68" s="813" t="n">
        <f aca="false">IF(AK67="","",VLOOKUP(AK67,'標準様式１【記載例】シフト記号表（勤務時間帯）'!$C$6:$L$47,10,FALSE()))</f>
        <v>8</v>
      </c>
      <c r="AL68" s="814" t="str">
        <f aca="false">IF(AL67="","",VLOOKUP(AL67,'標準様式１【記載例】シフト記号表（勤務時間帯）'!$C$6:$L$47,10,FALSE()))</f>
        <v/>
      </c>
      <c r="AM68" s="814" t="str">
        <f aca="false">IF(AM67="","",VLOOKUP(AM67,'標準様式１【記載例】シフト記号表（勤務時間帯）'!$C$6:$L$47,10,FALSE()))</f>
        <v/>
      </c>
      <c r="AN68" s="814" t="n">
        <f aca="false">IF(AN67="","",VLOOKUP(AN67,'標準様式１【記載例】シフト記号表（勤務時間帯）'!$C$6:$L$47,10,FALSE()))</f>
        <v>8</v>
      </c>
      <c r="AO68" s="814" t="n">
        <f aca="false">IF(AO67="","",VLOOKUP(AO67,'標準様式１【記載例】シフト記号表（勤務時間帯）'!$C$6:$L$47,10,FALSE()))</f>
        <v>8</v>
      </c>
      <c r="AP68" s="814" t="n">
        <f aca="false">IF(AP67="","",VLOOKUP(AP67,'標準様式１【記載例】シフト記号表（勤務時間帯）'!$C$6:$L$47,10,FALSE()))</f>
        <v>8</v>
      </c>
      <c r="AQ68" s="815" t="n">
        <f aca="false">IF(AQ67="","",VLOOKUP(AQ67,'標準様式１【記載例】シフト記号表（勤務時間帯）'!$C$6:$L$47,10,FALSE()))</f>
        <v>8</v>
      </c>
      <c r="AR68" s="813" t="n">
        <f aca="false">IF(AR67="","",VLOOKUP(AR67,'標準様式１【記載例】シフト記号表（勤務時間帯）'!$C$6:$L$47,10,FALSE()))</f>
        <v>8</v>
      </c>
      <c r="AS68" s="814" t="str">
        <f aca="false">IF(AS67="","",VLOOKUP(AS67,'標準様式１【記載例】シフト記号表（勤務時間帯）'!$C$6:$L$47,10,FALSE()))</f>
        <v/>
      </c>
      <c r="AT68" s="814" t="str">
        <f aca="false">IF(AT67="","",VLOOKUP(AT67,'標準様式１【記載例】シフト記号表（勤務時間帯）'!$C$6:$L$47,10,FALSE()))</f>
        <v/>
      </c>
      <c r="AU68" s="814" t="n">
        <f aca="false">IF(AU67="","",VLOOKUP(AU67,'標準様式１【記載例】シフト記号表（勤務時間帯）'!$C$6:$L$47,10,FALSE()))</f>
        <v>8</v>
      </c>
      <c r="AV68" s="814" t="n">
        <f aca="false">IF(AV67="","",VLOOKUP(AV67,'標準様式１【記載例】シフト記号表（勤務時間帯）'!$C$6:$L$47,10,FALSE()))</f>
        <v>8</v>
      </c>
      <c r="AW68" s="814" t="n">
        <f aca="false">IF(AW67="","",VLOOKUP(AW67,'標準様式１【記載例】シフト記号表（勤務時間帯）'!$C$6:$L$47,10,FALSE()))</f>
        <v>8</v>
      </c>
      <c r="AX68" s="815" t="n">
        <f aca="false">IF(AX67="","",VLOOKUP(AX67,'標準様式１【記載例】シフト記号表（勤務時間帯）'!$C$6:$L$47,10,FALSE()))</f>
        <v>8</v>
      </c>
      <c r="AY68" s="813" t="str">
        <f aca="false">IF(AY67="","",VLOOKUP(AY67,'標準様式１【記載例】シフト記号表（勤務時間帯）'!$C$6:$L$47,10,FALSE()))</f>
        <v/>
      </c>
      <c r="AZ68" s="814" t="str">
        <f aca="false">IF(AZ67="","",VLOOKUP(AZ67,'標準様式１【記載例】シフト記号表（勤務時間帯）'!$C$6:$L$47,10,FALSE()))</f>
        <v/>
      </c>
      <c r="BA68" s="814" t="str">
        <f aca="false">IF(BA67="","",VLOOKUP(BA67,'標準様式１【記載例】シフト記号表（勤務時間帯）'!$C$6:$L$47,10,FALSE()))</f>
        <v/>
      </c>
      <c r="BB68" s="816" t="n">
        <f aca="false">IF($BE$3="４週",SUM(W68:AX68),IF($BE$3="暦月",SUM(W68:BA68),""))</f>
        <v>160</v>
      </c>
      <c r="BC68" s="816"/>
      <c r="BD68" s="817" t="n">
        <f aca="false">IF($BE$3="４週",BB68/4,IF($BE$3="暦月",(BB68/($BE$8/7)),""))</f>
        <v>40</v>
      </c>
      <c r="BE68" s="817"/>
      <c r="BF68" s="833"/>
      <c r="BG68" s="833"/>
      <c r="BH68" s="833"/>
      <c r="BI68" s="833"/>
      <c r="BJ68" s="833"/>
    </row>
    <row r="69" customFormat="false" ht="20.25" hidden="false" customHeight="true" outlineLevel="0" collapsed="false">
      <c r="B69" s="779" t="n">
        <f aca="false">B67+1</f>
        <v>28</v>
      </c>
      <c r="C69" s="818" t="s">
        <v>459</v>
      </c>
      <c r="D69" s="818"/>
      <c r="E69" s="808"/>
      <c r="F69" s="809"/>
      <c r="G69" s="808"/>
      <c r="H69" s="809"/>
      <c r="I69" s="821" t="s">
        <v>692</v>
      </c>
      <c r="J69" s="821"/>
      <c r="K69" s="822" t="s">
        <v>459</v>
      </c>
      <c r="L69" s="822"/>
      <c r="M69" s="822"/>
      <c r="N69" s="822"/>
      <c r="O69" s="823" t="s">
        <v>814</v>
      </c>
      <c r="P69" s="823"/>
      <c r="Q69" s="823"/>
      <c r="R69" s="823"/>
      <c r="S69" s="823"/>
      <c r="T69" s="837" t="s">
        <v>693</v>
      </c>
      <c r="V69" s="838"/>
      <c r="W69" s="827" t="s">
        <v>736</v>
      </c>
      <c r="X69" s="828" t="s">
        <v>736</v>
      </c>
      <c r="Y69" s="828" t="s">
        <v>736</v>
      </c>
      <c r="Z69" s="828" t="s">
        <v>736</v>
      </c>
      <c r="AA69" s="828"/>
      <c r="AB69" s="828"/>
      <c r="AC69" s="829" t="s">
        <v>736</v>
      </c>
      <c r="AD69" s="827" t="s">
        <v>736</v>
      </c>
      <c r="AE69" s="828" t="s">
        <v>736</v>
      </c>
      <c r="AF69" s="828" t="s">
        <v>736</v>
      </c>
      <c r="AG69" s="828" t="s">
        <v>736</v>
      </c>
      <c r="AH69" s="828"/>
      <c r="AI69" s="828"/>
      <c r="AJ69" s="829" t="s">
        <v>736</v>
      </c>
      <c r="AK69" s="827" t="s">
        <v>736</v>
      </c>
      <c r="AL69" s="828" t="s">
        <v>736</v>
      </c>
      <c r="AM69" s="828" t="s">
        <v>736</v>
      </c>
      <c r="AN69" s="828" t="s">
        <v>736</v>
      </c>
      <c r="AO69" s="828"/>
      <c r="AP69" s="828"/>
      <c r="AQ69" s="829" t="s">
        <v>736</v>
      </c>
      <c r="AR69" s="827" t="s">
        <v>736</v>
      </c>
      <c r="AS69" s="828" t="s">
        <v>736</v>
      </c>
      <c r="AT69" s="828" t="s">
        <v>736</v>
      </c>
      <c r="AU69" s="828" t="s">
        <v>736</v>
      </c>
      <c r="AV69" s="828"/>
      <c r="AW69" s="828"/>
      <c r="AX69" s="829" t="s">
        <v>736</v>
      </c>
      <c r="AY69" s="827"/>
      <c r="AZ69" s="828"/>
      <c r="BA69" s="830"/>
      <c r="BB69" s="831"/>
      <c r="BC69" s="831"/>
      <c r="BD69" s="832"/>
      <c r="BE69" s="832"/>
      <c r="BF69" s="833"/>
      <c r="BG69" s="833"/>
      <c r="BH69" s="833"/>
      <c r="BI69" s="833"/>
      <c r="BJ69" s="833"/>
    </row>
    <row r="70" customFormat="false" ht="20.25" hidden="false" customHeight="true" outlineLevel="0" collapsed="false">
      <c r="B70" s="779"/>
      <c r="C70" s="818"/>
      <c r="D70" s="818"/>
      <c r="E70" s="808"/>
      <c r="F70" s="809" t="str">
        <f aca="false">C69</f>
        <v>作業療法士</v>
      </c>
      <c r="G70" s="808"/>
      <c r="H70" s="809" t="str">
        <f aca="false">I69</f>
        <v>A</v>
      </c>
      <c r="I70" s="821"/>
      <c r="J70" s="821"/>
      <c r="K70" s="822"/>
      <c r="L70" s="822"/>
      <c r="M70" s="822"/>
      <c r="N70" s="822"/>
      <c r="O70" s="823"/>
      <c r="P70" s="823"/>
      <c r="Q70" s="823"/>
      <c r="R70" s="823"/>
      <c r="S70" s="823"/>
      <c r="T70" s="834" t="s">
        <v>694</v>
      </c>
      <c r="U70" s="835"/>
      <c r="V70" s="836"/>
      <c r="W70" s="813" t="n">
        <f aca="false">IF(W69="","",VLOOKUP(W69,'標準様式１【記載例】シフト記号表（勤務時間帯）'!$C$6:$L$47,10,FALSE()))</f>
        <v>8</v>
      </c>
      <c r="X70" s="814" t="n">
        <f aca="false">IF(X69="","",VLOOKUP(X69,'標準様式１【記載例】シフト記号表（勤務時間帯）'!$C$6:$L$47,10,FALSE()))</f>
        <v>8</v>
      </c>
      <c r="Y70" s="814" t="n">
        <f aca="false">IF(Y69="","",VLOOKUP(Y69,'標準様式１【記載例】シフト記号表（勤務時間帯）'!$C$6:$L$47,10,FALSE()))</f>
        <v>8</v>
      </c>
      <c r="Z70" s="814" t="n">
        <f aca="false">IF(Z69="","",VLOOKUP(Z69,'標準様式１【記載例】シフト記号表（勤務時間帯）'!$C$6:$L$47,10,FALSE()))</f>
        <v>8</v>
      </c>
      <c r="AA70" s="814" t="str">
        <f aca="false">IF(AA69="","",VLOOKUP(AA69,'標準様式１【記載例】シフト記号表（勤務時間帯）'!$C$6:$L$47,10,FALSE()))</f>
        <v/>
      </c>
      <c r="AB70" s="814" t="str">
        <f aca="false">IF(AB69="","",VLOOKUP(AB69,'標準様式１【記載例】シフト記号表（勤務時間帯）'!$C$6:$L$47,10,FALSE()))</f>
        <v/>
      </c>
      <c r="AC70" s="815" t="n">
        <f aca="false">IF(AC69="","",VLOOKUP(AC69,'標準様式１【記載例】シフト記号表（勤務時間帯）'!$C$6:$L$47,10,FALSE()))</f>
        <v>8</v>
      </c>
      <c r="AD70" s="813" t="n">
        <f aca="false">IF(AD69="","",VLOOKUP(AD69,'標準様式１【記載例】シフト記号表（勤務時間帯）'!$C$6:$L$47,10,FALSE()))</f>
        <v>8</v>
      </c>
      <c r="AE70" s="814" t="n">
        <f aca="false">IF(AE69="","",VLOOKUP(AE69,'標準様式１【記載例】シフト記号表（勤務時間帯）'!$C$6:$L$47,10,FALSE()))</f>
        <v>8</v>
      </c>
      <c r="AF70" s="814" t="n">
        <f aca="false">IF(AF69="","",VLOOKUP(AF69,'標準様式１【記載例】シフト記号表（勤務時間帯）'!$C$6:$L$47,10,FALSE()))</f>
        <v>8</v>
      </c>
      <c r="AG70" s="814" t="n">
        <f aca="false">IF(AG69="","",VLOOKUP(AG69,'標準様式１【記載例】シフト記号表（勤務時間帯）'!$C$6:$L$47,10,FALSE()))</f>
        <v>8</v>
      </c>
      <c r="AH70" s="814" t="str">
        <f aca="false">IF(AH69="","",VLOOKUP(AH69,'標準様式１【記載例】シフト記号表（勤務時間帯）'!$C$6:$L$47,10,FALSE()))</f>
        <v/>
      </c>
      <c r="AI70" s="814" t="str">
        <f aca="false">IF(AI69="","",VLOOKUP(AI69,'標準様式１【記載例】シフト記号表（勤務時間帯）'!$C$6:$L$47,10,FALSE()))</f>
        <v/>
      </c>
      <c r="AJ70" s="815" t="n">
        <f aca="false">IF(AJ69="","",VLOOKUP(AJ69,'標準様式１【記載例】シフト記号表（勤務時間帯）'!$C$6:$L$47,10,FALSE()))</f>
        <v>8</v>
      </c>
      <c r="AK70" s="813" t="n">
        <f aca="false">IF(AK69="","",VLOOKUP(AK69,'標準様式１【記載例】シフト記号表（勤務時間帯）'!$C$6:$L$47,10,FALSE()))</f>
        <v>8</v>
      </c>
      <c r="AL70" s="814" t="n">
        <f aca="false">IF(AL69="","",VLOOKUP(AL69,'標準様式１【記載例】シフト記号表（勤務時間帯）'!$C$6:$L$47,10,FALSE()))</f>
        <v>8</v>
      </c>
      <c r="AM70" s="814" t="n">
        <f aca="false">IF(AM69="","",VLOOKUP(AM69,'標準様式１【記載例】シフト記号表（勤務時間帯）'!$C$6:$L$47,10,FALSE()))</f>
        <v>8</v>
      </c>
      <c r="AN70" s="814" t="n">
        <f aca="false">IF(AN69="","",VLOOKUP(AN69,'標準様式１【記載例】シフト記号表（勤務時間帯）'!$C$6:$L$47,10,FALSE()))</f>
        <v>8</v>
      </c>
      <c r="AO70" s="814" t="str">
        <f aca="false">IF(AO69="","",VLOOKUP(AO69,'標準様式１【記載例】シフト記号表（勤務時間帯）'!$C$6:$L$47,10,FALSE()))</f>
        <v/>
      </c>
      <c r="AP70" s="814" t="str">
        <f aca="false">IF(AP69="","",VLOOKUP(AP69,'標準様式１【記載例】シフト記号表（勤務時間帯）'!$C$6:$L$47,10,FALSE()))</f>
        <v/>
      </c>
      <c r="AQ70" s="815" t="n">
        <f aca="false">IF(AQ69="","",VLOOKUP(AQ69,'標準様式１【記載例】シフト記号表（勤務時間帯）'!$C$6:$L$47,10,FALSE()))</f>
        <v>8</v>
      </c>
      <c r="AR70" s="813" t="n">
        <f aca="false">IF(AR69="","",VLOOKUP(AR69,'標準様式１【記載例】シフト記号表（勤務時間帯）'!$C$6:$L$47,10,FALSE()))</f>
        <v>8</v>
      </c>
      <c r="AS70" s="814" t="n">
        <f aca="false">IF(AS69="","",VLOOKUP(AS69,'標準様式１【記載例】シフト記号表（勤務時間帯）'!$C$6:$L$47,10,FALSE()))</f>
        <v>8</v>
      </c>
      <c r="AT70" s="814" t="n">
        <f aca="false">IF(AT69="","",VLOOKUP(AT69,'標準様式１【記載例】シフト記号表（勤務時間帯）'!$C$6:$L$47,10,FALSE()))</f>
        <v>8</v>
      </c>
      <c r="AU70" s="814" t="n">
        <f aca="false">IF(AU69="","",VLOOKUP(AU69,'標準様式１【記載例】シフト記号表（勤務時間帯）'!$C$6:$L$47,10,FALSE()))</f>
        <v>8</v>
      </c>
      <c r="AV70" s="814" t="str">
        <f aca="false">IF(AV69="","",VLOOKUP(AV69,'標準様式１【記載例】シフト記号表（勤務時間帯）'!$C$6:$L$47,10,FALSE()))</f>
        <v/>
      </c>
      <c r="AW70" s="814" t="str">
        <f aca="false">IF(AW69="","",VLOOKUP(AW69,'標準様式１【記載例】シフト記号表（勤務時間帯）'!$C$6:$L$47,10,FALSE()))</f>
        <v/>
      </c>
      <c r="AX70" s="815" t="n">
        <f aca="false">IF(AX69="","",VLOOKUP(AX69,'標準様式１【記載例】シフト記号表（勤務時間帯）'!$C$6:$L$47,10,FALSE()))</f>
        <v>8</v>
      </c>
      <c r="AY70" s="813" t="str">
        <f aca="false">IF(AY69="","",VLOOKUP(AY69,'標準様式１【記載例】シフト記号表（勤務時間帯）'!$C$6:$L$47,10,FALSE()))</f>
        <v/>
      </c>
      <c r="AZ70" s="814" t="str">
        <f aca="false">IF(AZ69="","",VLOOKUP(AZ69,'標準様式１【記載例】シフト記号表（勤務時間帯）'!$C$6:$L$47,10,FALSE()))</f>
        <v/>
      </c>
      <c r="BA70" s="814" t="str">
        <f aca="false">IF(BA69="","",VLOOKUP(BA69,'標準様式１【記載例】シフト記号表（勤務時間帯）'!$C$6:$L$47,10,FALSE()))</f>
        <v/>
      </c>
      <c r="BB70" s="816" t="n">
        <f aca="false">IF($BE$3="４週",SUM(W70:AX70),IF($BE$3="暦月",SUM(W70:BA70),""))</f>
        <v>160</v>
      </c>
      <c r="BC70" s="816"/>
      <c r="BD70" s="817" t="n">
        <f aca="false">IF($BE$3="４週",BB70/4,IF($BE$3="暦月",(BB70/($BE$8/7)),""))</f>
        <v>40</v>
      </c>
      <c r="BE70" s="817"/>
      <c r="BF70" s="833"/>
      <c r="BG70" s="833"/>
      <c r="BH70" s="833"/>
      <c r="BI70" s="833"/>
      <c r="BJ70" s="833"/>
    </row>
    <row r="71" customFormat="false" ht="20.25" hidden="false" customHeight="true" outlineLevel="0" collapsed="false">
      <c r="B71" s="779" t="n">
        <f aca="false">B69+1</f>
        <v>29</v>
      </c>
      <c r="C71" s="839" t="s">
        <v>460</v>
      </c>
      <c r="D71" s="839"/>
      <c r="E71" s="808"/>
      <c r="F71" s="809"/>
      <c r="G71" s="808"/>
      <c r="H71" s="809"/>
      <c r="I71" s="840" t="s">
        <v>692</v>
      </c>
      <c r="J71" s="840"/>
      <c r="K71" s="841" t="s">
        <v>460</v>
      </c>
      <c r="L71" s="841"/>
      <c r="M71" s="841"/>
      <c r="N71" s="841"/>
      <c r="O71" s="823" t="s">
        <v>815</v>
      </c>
      <c r="P71" s="823"/>
      <c r="Q71" s="823"/>
      <c r="R71" s="823"/>
      <c r="S71" s="823"/>
      <c r="T71" s="837" t="s">
        <v>693</v>
      </c>
      <c r="V71" s="838"/>
      <c r="W71" s="827"/>
      <c r="X71" s="828" t="s">
        <v>736</v>
      </c>
      <c r="Y71" s="828" t="s">
        <v>736</v>
      </c>
      <c r="Z71" s="828"/>
      <c r="AA71" s="828" t="s">
        <v>736</v>
      </c>
      <c r="AB71" s="828" t="s">
        <v>736</v>
      </c>
      <c r="AC71" s="829" t="s">
        <v>736</v>
      </c>
      <c r="AD71" s="827"/>
      <c r="AE71" s="828" t="s">
        <v>736</v>
      </c>
      <c r="AF71" s="828" t="s">
        <v>736</v>
      </c>
      <c r="AG71" s="828"/>
      <c r="AH71" s="828" t="s">
        <v>736</v>
      </c>
      <c r="AI71" s="828" t="s">
        <v>736</v>
      </c>
      <c r="AJ71" s="829" t="s">
        <v>736</v>
      </c>
      <c r="AK71" s="827"/>
      <c r="AL71" s="828" t="s">
        <v>736</v>
      </c>
      <c r="AM71" s="828" t="s">
        <v>736</v>
      </c>
      <c r="AN71" s="828"/>
      <c r="AO71" s="828" t="s">
        <v>736</v>
      </c>
      <c r="AP71" s="828" t="s">
        <v>736</v>
      </c>
      <c r="AQ71" s="829" t="s">
        <v>736</v>
      </c>
      <c r="AR71" s="827"/>
      <c r="AS71" s="828" t="s">
        <v>736</v>
      </c>
      <c r="AT71" s="828" t="s">
        <v>736</v>
      </c>
      <c r="AU71" s="828"/>
      <c r="AV71" s="828" t="s">
        <v>736</v>
      </c>
      <c r="AW71" s="828" t="s">
        <v>736</v>
      </c>
      <c r="AX71" s="829" t="s">
        <v>736</v>
      </c>
      <c r="AY71" s="827"/>
      <c r="AZ71" s="828"/>
      <c r="BA71" s="830"/>
      <c r="BB71" s="831"/>
      <c r="BC71" s="831"/>
      <c r="BD71" s="832"/>
      <c r="BE71" s="832"/>
      <c r="BF71" s="842"/>
      <c r="BG71" s="842"/>
      <c r="BH71" s="842"/>
      <c r="BI71" s="842"/>
      <c r="BJ71" s="842"/>
    </row>
    <row r="72" customFormat="false" ht="20.25" hidden="false" customHeight="true" outlineLevel="0" collapsed="false">
      <c r="B72" s="779"/>
      <c r="C72" s="839"/>
      <c r="D72" s="839"/>
      <c r="E72" s="843"/>
      <c r="F72" s="844" t="str">
        <f aca="false">C71</f>
        <v>言語聴覚士</v>
      </c>
      <c r="G72" s="843"/>
      <c r="H72" s="844" t="str">
        <f aca="false">I71</f>
        <v>A</v>
      </c>
      <c r="I72" s="840"/>
      <c r="J72" s="840"/>
      <c r="K72" s="841"/>
      <c r="L72" s="841"/>
      <c r="M72" s="841"/>
      <c r="N72" s="841"/>
      <c r="O72" s="823"/>
      <c r="P72" s="823"/>
      <c r="Q72" s="823"/>
      <c r="R72" s="823"/>
      <c r="S72" s="823"/>
      <c r="T72" s="834" t="s">
        <v>694</v>
      </c>
      <c r="U72" s="835"/>
      <c r="V72" s="836"/>
      <c r="W72" s="813" t="str">
        <f aca="false">IF(W71="","",VLOOKUP(W71,'標準様式１【記載例】シフト記号表（勤務時間帯）'!$C$6:$L$47,10,FALSE()))</f>
        <v/>
      </c>
      <c r="X72" s="814" t="n">
        <f aca="false">IF(X71="","",VLOOKUP(X71,'標準様式１【記載例】シフト記号表（勤務時間帯）'!$C$6:$L$47,10,FALSE()))</f>
        <v>8</v>
      </c>
      <c r="Y72" s="814" t="n">
        <f aca="false">IF(Y71="","",VLOOKUP(Y71,'標準様式１【記載例】シフト記号表（勤務時間帯）'!$C$6:$L$47,10,FALSE()))</f>
        <v>8</v>
      </c>
      <c r="Z72" s="814" t="str">
        <f aca="false">IF(Z71="","",VLOOKUP(Z71,'標準様式１【記載例】シフト記号表（勤務時間帯）'!$C$6:$L$47,10,FALSE()))</f>
        <v/>
      </c>
      <c r="AA72" s="814" t="n">
        <f aca="false">IF(AA71="","",VLOOKUP(AA71,'標準様式１【記載例】シフト記号表（勤務時間帯）'!$C$6:$L$47,10,FALSE()))</f>
        <v>8</v>
      </c>
      <c r="AB72" s="814" t="n">
        <f aca="false">IF(AB71="","",VLOOKUP(AB71,'標準様式１【記載例】シフト記号表（勤務時間帯）'!$C$6:$L$47,10,FALSE()))</f>
        <v>8</v>
      </c>
      <c r="AC72" s="815" t="n">
        <f aca="false">IF(AC71="","",VLOOKUP(AC71,'標準様式１【記載例】シフト記号表（勤務時間帯）'!$C$6:$L$47,10,FALSE()))</f>
        <v>8</v>
      </c>
      <c r="AD72" s="813" t="str">
        <f aca="false">IF(AD71="","",VLOOKUP(AD71,'標準様式１【記載例】シフト記号表（勤務時間帯）'!$C$6:$L$47,10,FALSE()))</f>
        <v/>
      </c>
      <c r="AE72" s="814" t="n">
        <f aca="false">IF(AE71="","",VLOOKUP(AE71,'標準様式１【記載例】シフト記号表（勤務時間帯）'!$C$6:$L$47,10,FALSE()))</f>
        <v>8</v>
      </c>
      <c r="AF72" s="814" t="n">
        <f aca="false">IF(AF71="","",VLOOKUP(AF71,'標準様式１【記載例】シフト記号表（勤務時間帯）'!$C$6:$L$47,10,FALSE()))</f>
        <v>8</v>
      </c>
      <c r="AG72" s="814" t="str">
        <f aca="false">IF(AG71="","",VLOOKUP(AG71,'標準様式１【記載例】シフト記号表（勤務時間帯）'!$C$6:$L$47,10,FALSE()))</f>
        <v/>
      </c>
      <c r="AH72" s="814" t="n">
        <f aca="false">IF(AH71="","",VLOOKUP(AH71,'標準様式１【記載例】シフト記号表（勤務時間帯）'!$C$6:$L$47,10,FALSE()))</f>
        <v>8</v>
      </c>
      <c r="AI72" s="814" t="n">
        <f aca="false">IF(AI71="","",VLOOKUP(AI71,'標準様式１【記載例】シフト記号表（勤務時間帯）'!$C$6:$L$47,10,FALSE()))</f>
        <v>8</v>
      </c>
      <c r="AJ72" s="815" t="n">
        <f aca="false">IF(AJ71="","",VLOOKUP(AJ71,'標準様式１【記載例】シフト記号表（勤務時間帯）'!$C$6:$L$47,10,FALSE()))</f>
        <v>8</v>
      </c>
      <c r="AK72" s="813" t="str">
        <f aca="false">IF(AK71="","",VLOOKUP(AK71,'標準様式１【記載例】シフト記号表（勤務時間帯）'!$C$6:$L$47,10,FALSE()))</f>
        <v/>
      </c>
      <c r="AL72" s="814" t="n">
        <f aca="false">IF(AL71="","",VLOOKUP(AL71,'標準様式１【記載例】シフト記号表（勤務時間帯）'!$C$6:$L$47,10,FALSE()))</f>
        <v>8</v>
      </c>
      <c r="AM72" s="814" t="n">
        <f aca="false">IF(AM71="","",VLOOKUP(AM71,'標準様式１【記載例】シフト記号表（勤務時間帯）'!$C$6:$L$47,10,FALSE()))</f>
        <v>8</v>
      </c>
      <c r="AN72" s="814" t="str">
        <f aca="false">IF(AN71="","",VLOOKUP(AN71,'標準様式１【記載例】シフト記号表（勤務時間帯）'!$C$6:$L$47,10,FALSE()))</f>
        <v/>
      </c>
      <c r="AO72" s="814" t="n">
        <f aca="false">IF(AO71="","",VLOOKUP(AO71,'標準様式１【記載例】シフト記号表（勤務時間帯）'!$C$6:$L$47,10,FALSE()))</f>
        <v>8</v>
      </c>
      <c r="AP72" s="814" t="n">
        <f aca="false">IF(AP71="","",VLOOKUP(AP71,'標準様式１【記載例】シフト記号表（勤務時間帯）'!$C$6:$L$47,10,FALSE()))</f>
        <v>8</v>
      </c>
      <c r="AQ72" s="815" t="n">
        <f aca="false">IF(AQ71="","",VLOOKUP(AQ71,'標準様式１【記載例】シフト記号表（勤務時間帯）'!$C$6:$L$47,10,FALSE()))</f>
        <v>8</v>
      </c>
      <c r="AR72" s="813" t="str">
        <f aca="false">IF(AR71="","",VLOOKUP(AR71,'標準様式１【記載例】シフト記号表（勤務時間帯）'!$C$6:$L$47,10,FALSE()))</f>
        <v/>
      </c>
      <c r="AS72" s="814" t="n">
        <f aca="false">IF(AS71="","",VLOOKUP(AS71,'標準様式１【記載例】シフト記号表（勤務時間帯）'!$C$6:$L$47,10,FALSE()))</f>
        <v>8</v>
      </c>
      <c r="AT72" s="814" t="n">
        <f aca="false">IF(AT71="","",VLOOKUP(AT71,'標準様式１【記載例】シフト記号表（勤務時間帯）'!$C$6:$L$47,10,FALSE()))</f>
        <v>8</v>
      </c>
      <c r="AU72" s="814" t="str">
        <f aca="false">IF(AU71="","",VLOOKUP(AU71,'標準様式１【記載例】シフト記号表（勤務時間帯）'!$C$6:$L$47,10,FALSE()))</f>
        <v/>
      </c>
      <c r="AV72" s="814" t="n">
        <f aca="false">IF(AV71="","",VLOOKUP(AV71,'標準様式１【記載例】シフト記号表（勤務時間帯）'!$C$6:$L$47,10,FALSE()))</f>
        <v>8</v>
      </c>
      <c r="AW72" s="814" t="n">
        <f aca="false">IF(AW71="","",VLOOKUP(AW71,'標準様式１【記載例】シフト記号表（勤務時間帯）'!$C$6:$L$47,10,FALSE()))</f>
        <v>8</v>
      </c>
      <c r="AX72" s="815" t="n">
        <f aca="false">IF(AX71="","",VLOOKUP(AX71,'標準様式１【記載例】シフト記号表（勤務時間帯）'!$C$6:$L$47,10,FALSE()))</f>
        <v>8</v>
      </c>
      <c r="AY72" s="813" t="str">
        <f aca="false">IF(AY71="","",VLOOKUP(AY71,'標準様式１【記載例】シフト記号表（勤務時間帯）'!$C$6:$L$47,10,FALSE()))</f>
        <v/>
      </c>
      <c r="AZ72" s="814" t="str">
        <f aca="false">IF(AZ71="","",VLOOKUP(AZ71,'標準様式１【記載例】シフト記号表（勤務時間帯）'!$C$6:$L$47,10,FALSE()))</f>
        <v/>
      </c>
      <c r="BA72" s="814" t="str">
        <f aca="false">IF(BA71="","",VLOOKUP(BA71,'標準様式１【記載例】シフト記号表（勤務時間帯）'!$C$6:$L$47,10,FALSE()))</f>
        <v/>
      </c>
      <c r="BB72" s="845" t="n">
        <f aca="false">IF($BE$3="４週",SUM(W72:AX72),IF($BE$3="暦月",SUM(W72:BA72),""))</f>
        <v>160</v>
      </c>
      <c r="BC72" s="845"/>
      <c r="BD72" s="846" t="n">
        <f aca="false">IF($BE$3="４週",BB72/4,IF($BE$3="暦月",(BB72/($BE$8/7)),""))</f>
        <v>40</v>
      </c>
      <c r="BE72" s="846"/>
      <c r="BF72" s="842"/>
      <c r="BG72" s="842"/>
      <c r="BH72" s="842"/>
      <c r="BI72" s="842"/>
      <c r="BJ72" s="842"/>
    </row>
    <row r="73" customFormat="false" ht="20.25" hidden="false" customHeight="true" outlineLevel="0" collapsed="false">
      <c r="B73" s="847" t="n">
        <f aca="false">B71+1</f>
        <v>30</v>
      </c>
      <c r="C73" s="848"/>
      <c r="D73" s="848"/>
      <c r="E73" s="819"/>
      <c r="F73" s="820"/>
      <c r="G73" s="819"/>
      <c r="H73" s="820"/>
      <c r="I73" s="849"/>
      <c r="J73" s="849"/>
      <c r="K73" s="850"/>
      <c r="L73" s="850"/>
      <c r="M73" s="850"/>
      <c r="N73" s="850"/>
      <c r="O73" s="851"/>
      <c r="P73" s="851"/>
      <c r="Q73" s="851"/>
      <c r="R73" s="851"/>
      <c r="S73" s="851"/>
      <c r="T73" s="917" t="s">
        <v>693</v>
      </c>
      <c r="U73" s="918"/>
      <c r="V73" s="919"/>
      <c r="W73" s="827"/>
      <c r="X73" s="828"/>
      <c r="Y73" s="828"/>
      <c r="Z73" s="828"/>
      <c r="AA73" s="828"/>
      <c r="AB73" s="828"/>
      <c r="AC73" s="829"/>
      <c r="AD73" s="827"/>
      <c r="AE73" s="828"/>
      <c r="AF73" s="828"/>
      <c r="AG73" s="828"/>
      <c r="AH73" s="828"/>
      <c r="AI73" s="828"/>
      <c r="AJ73" s="829"/>
      <c r="AK73" s="827"/>
      <c r="AL73" s="828"/>
      <c r="AM73" s="828"/>
      <c r="AN73" s="828"/>
      <c r="AO73" s="828"/>
      <c r="AP73" s="828"/>
      <c r="AQ73" s="829"/>
      <c r="AR73" s="827"/>
      <c r="AS73" s="828"/>
      <c r="AT73" s="828"/>
      <c r="AU73" s="828"/>
      <c r="AV73" s="828"/>
      <c r="AW73" s="828"/>
      <c r="AX73" s="829"/>
      <c r="AY73" s="827"/>
      <c r="AZ73" s="828"/>
      <c r="BA73" s="830"/>
      <c r="BB73" s="831"/>
      <c r="BC73" s="831"/>
      <c r="BD73" s="832"/>
      <c r="BE73" s="832"/>
      <c r="BF73" s="852"/>
      <c r="BG73" s="852"/>
      <c r="BH73" s="852"/>
      <c r="BI73" s="852"/>
      <c r="BJ73" s="852"/>
    </row>
    <row r="74" customFormat="false" ht="20.25" hidden="false" customHeight="true" outlineLevel="0" collapsed="false">
      <c r="B74" s="847"/>
      <c r="C74" s="848"/>
      <c r="D74" s="848"/>
      <c r="E74" s="853"/>
      <c r="F74" s="854" t="n">
        <f aca="false">C74</f>
        <v>0</v>
      </c>
      <c r="G74" s="853"/>
      <c r="H74" s="854" t="n">
        <f aca="false">I74</f>
        <v>0</v>
      </c>
      <c r="I74" s="849"/>
      <c r="J74" s="849"/>
      <c r="K74" s="850"/>
      <c r="L74" s="850"/>
      <c r="M74" s="850"/>
      <c r="N74" s="850"/>
      <c r="O74" s="851"/>
      <c r="P74" s="851"/>
      <c r="Q74" s="851"/>
      <c r="R74" s="851"/>
      <c r="S74" s="851"/>
      <c r="T74" s="855" t="s">
        <v>694</v>
      </c>
      <c r="U74" s="856"/>
      <c r="V74" s="857"/>
      <c r="W74" s="858" t="str">
        <f aca="false">IF(W73="","",VLOOKUP(W73,'標準様式１【記載例】シフト記号表（勤務時間帯）'!$C$6:$L$47,10,FALSE()))</f>
        <v/>
      </c>
      <c r="X74" s="859" t="str">
        <f aca="false">IF(X73="","",VLOOKUP(X73,'標準様式１【記載例】シフト記号表（勤務時間帯）'!$C$6:$L$47,10,FALSE()))</f>
        <v/>
      </c>
      <c r="Y74" s="859" t="str">
        <f aca="false">IF(Y73="","",VLOOKUP(Y73,'標準様式１【記載例】シフト記号表（勤務時間帯）'!$C$6:$L$47,10,FALSE()))</f>
        <v/>
      </c>
      <c r="Z74" s="859" t="str">
        <f aca="false">IF(Z73="","",VLOOKUP(Z73,'標準様式１【記載例】シフト記号表（勤務時間帯）'!$C$6:$L$47,10,FALSE()))</f>
        <v/>
      </c>
      <c r="AA74" s="859" t="str">
        <f aca="false">IF(AA73="","",VLOOKUP(AA73,'標準様式１【記載例】シフト記号表（勤務時間帯）'!$C$6:$L$47,10,FALSE()))</f>
        <v/>
      </c>
      <c r="AB74" s="859" t="str">
        <f aca="false">IF(AB73="","",VLOOKUP(AB73,'標準様式１【記載例】シフト記号表（勤務時間帯）'!$C$6:$L$47,10,FALSE()))</f>
        <v/>
      </c>
      <c r="AC74" s="860" t="str">
        <f aca="false">IF(AC73="","",VLOOKUP(AC73,'標準様式１【記載例】シフト記号表（勤務時間帯）'!$C$6:$L$47,10,FALSE()))</f>
        <v/>
      </c>
      <c r="AD74" s="858" t="str">
        <f aca="false">IF(AD73="","",VLOOKUP(AD73,'標準様式１【記載例】シフト記号表（勤務時間帯）'!$C$6:$L$47,10,FALSE()))</f>
        <v/>
      </c>
      <c r="AE74" s="859" t="str">
        <f aca="false">IF(AE73="","",VLOOKUP(AE73,'標準様式１【記載例】シフト記号表（勤務時間帯）'!$C$6:$L$47,10,FALSE()))</f>
        <v/>
      </c>
      <c r="AF74" s="859" t="str">
        <f aca="false">IF(AF73="","",VLOOKUP(AF73,'標準様式１【記載例】シフト記号表（勤務時間帯）'!$C$6:$L$47,10,FALSE()))</f>
        <v/>
      </c>
      <c r="AG74" s="859" t="str">
        <f aca="false">IF(AG73="","",VLOOKUP(AG73,'標準様式１【記載例】シフト記号表（勤務時間帯）'!$C$6:$L$47,10,FALSE()))</f>
        <v/>
      </c>
      <c r="AH74" s="859" t="str">
        <f aca="false">IF(AH73="","",VLOOKUP(AH73,'標準様式１【記載例】シフト記号表（勤務時間帯）'!$C$6:$L$47,10,FALSE()))</f>
        <v/>
      </c>
      <c r="AI74" s="859" t="str">
        <f aca="false">IF(AI73="","",VLOOKUP(AI73,'標準様式１【記載例】シフト記号表（勤務時間帯）'!$C$6:$L$47,10,FALSE()))</f>
        <v/>
      </c>
      <c r="AJ74" s="860" t="str">
        <f aca="false">IF(AJ73="","",VLOOKUP(AJ73,'標準様式１【記載例】シフト記号表（勤務時間帯）'!$C$6:$L$47,10,FALSE()))</f>
        <v/>
      </c>
      <c r="AK74" s="858" t="str">
        <f aca="false">IF(AK73="","",VLOOKUP(AK73,'標準様式１【記載例】シフト記号表（勤務時間帯）'!$C$6:$L$47,10,FALSE()))</f>
        <v/>
      </c>
      <c r="AL74" s="859" t="str">
        <f aca="false">IF(AL73="","",VLOOKUP(AL73,'標準様式１【記載例】シフト記号表（勤務時間帯）'!$C$6:$L$47,10,FALSE()))</f>
        <v/>
      </c>
      <c r="AM74" s="859" t="str">
        <f aca="false">IF(AM73="","",VLOOKUP(AM73,'標準様式１【記載例】シフト記号表（勤務時間帯）'!$C$6:$L$47,10,FALSE()))</f>
        <v/>
      </c>
      <c r="AN74" s="859" t="str">
        <f aca="false">IF(AN73="","",VLOOKUP(AN73,'標準様式１【記載例】シフト記号表（勤務時間帯）'!$C$6:$L$47,10,FALSE()))</f>
        <v/>
      </c>
      <c r="AO74" s="859" t="str">
        <f aca="false">IF(AO73="","",VLOOKUP(AO73,'標準様式１【記載例】シフト記号表（勤務時間帯）'!$C$6:$L$47,10,FALSE()))</f>
        <v/>
      </c>
      <c r="AP74" s="859" t="str">
        <f aca="false">IF(AP73="","",VLOOKUP(AP73,'標準様式１【記載例】シフト記号表（勤務時間帯）'!$C$6:$L$47,10,FALSE()))</f>
        <v/>
      </c>
      <c r="AQ74" s="860" t="str">
        <f aca="false">IF(AQ73="","",VLOOKUP(AQ73,'標準様式１【記載例】シフト記号表（勤務時間帯）'!$C$6:$L$47,10,FALSE()))</f>
        <v/>
      </c>
      <c r="AR74" s="858" t="str">
        <f aca="false">IF(AR73="","",VLOOKUP(AR73,'標準様式１【記載例】シフト記号表（勤務時間帯）'!$C$6:$L$47,10,FALSE()))</f>
        <v/>
      </c>
      <c r="AS74" s="859" t="str">
        <f aca="false">IF(AS73="","",VLOOKUP(AS73,'標準様式１【記載例】シフト記号表（勤務時間帯）'!$C$6:$L$47,10,FALSE()))</f>
        <v/>
      </c>
      <c r="AT74" s="859" t="str">
        <f aca="false">IF(AT73="","",VLOOKUP(AT73,'標準様式１【記載例】シフト記号表（勤務時間帯）'!$C$6:$L$47,10,FALSE()))</f>
        <v/>
      </c>
      <c r="AU74" s="859" t="str">
        <f aca="false">IF(AU73="","",VLOOKUP(AU73,'標準様式１【記載例】シフト記号表（勤務時間帯）'!$C$6:$L$47,10,FALSE()))</f>
        <v/>
      </c>
      <c r="AV74" s="859" t="str">
        <f aca="false">IF(AV73="","",VLOOKUP(AV73,'標準様式１【記載例】シフト記号表（勤務時間帯）'!$C$6:$L$47,10,FALSE()))</f>
        <v/>
      </c>
      <c r="AW74" s="859" t="str">
        <f aca="false">IF(AW73="","",VLOOKUP(AW73,'標準様式１【記載例】シフト記号表（勤務時間帯）'!$C$6:$L$47,10,FALSE()))</f>
        <v/>
      </c>
      <c r="AX74" s="860" t="str">
        <f aca="false">IF(AX73="","",VLOOKUP(AX73,'標準様式１【記載例】シフト記号表（勤務時間帯）'!$C$6:$L$47,10,FALSE()))</f>
        <v/>
      </c>
      <c r="AY74" s="858" t="str">
        <f aca="false">IF(AY73="","",VLOOKUP(AY73,'標準様式１【記載例】シフト記号表（勤務時間帯）'!$C$6:$L$47,10,FALSE()))</f>
        <v/>
      </c>
      <c r="AZ74" s="859" t="str">
        <f aca="false">IF(AZ73="","",VLOOKUP(AZ73,'標準様式１【記載例】シフト記号表（勤務時間帯）'!$C$6:$L$47,10,FALSE()))</f>
        <v/>
      </c>
      <c r="BA74" s="920" t="str">
        <f aca="false">IF(BA73="","",VLOOKUP(BA73,'標準様式１【記載例】シフト記号表（勤務時間帯）'!$C$6:$L$47,10,FALSE()))</f>
        <v/>
      </c>
      <c r="BB74" s="861" t="n">
        <f aca="false">IF($BE$3="４週",SUM(W74:AX74),IF($BE$3="暦月",SUM(W74:BA74),""))</f>
        <v>0</v>
      </c>
      <c r="BC74" s="861"/>
      <c r="BD74" s="862" t="n">
        <f aca="false">IF($BE$3="４週",BB74/4,IF($BE$3="暦月",(BB74/($BE$8/7)),""))</f>
        <v>0</v>
      </c>
      <c r="BE74" s="862"/>
      <c r="BF74" s="852"/>
      <c r="BG74" s="852"/>
      <c r="BH74" s="852"/>
      <c r="BI74" s="852"/>
      <c r="BJ74" s="852"/>
    </row>
    <row r="75" customFormat="false" ht="20.25" hidden="false" customHeight="true" outlineLevel="0" collapsed="false">
      <c r="B75" s="863"/>
      <c r="C75" s="864"/>
      <c r="D75" s="864"/>
      <c r="E75" s="864"/>
      <c r="F75" s="864"/>
      <c r="G75" s="864"/>
      <c r="H75" s="864"/>
      <c r="I75" s="865"/>
      <c r="J75" s="865"/>
      <c r="K75" s="864"/>
      <c r="L75" s="864"/>
      <c r="M75" s="864"/>
      <c r="N75" s="864"/>
      <c r="O75" s="866"/>
      <c r="P75" s="866"/>
      <c r="Q75" s="866"/>
      <c r="R75" s="867"/>
      <c r="S75" s="867"/>
      <c r="T75" s="867"/>
      <c r="U75" s="868"/>
      <c r="V75" s="869"/>
      <c r="W75" s="870"/>
      <c r="X75" s="870"/>
      <c r="Y75" s="870"/>
      <c r="Z75" s="870"/>
      <c r="AA75" s="870"/>
      <c r="AB75" s="870"/>
      <c r="AC75" s="870"/>
      <c r="AD75" s="870"/>
      <c r="AE75" s="870"/>
      <c r="AF75" s="870"/>
      <c r="AG75" s="870"/>
      <c r="AH75" s="870"/>
      <c r="AI75" s="870"/>
      <c r="AJ75" s="870"/>
      <c r="AK75" s="870"/>
      <c r="AL75" s="870"/>
      <c r="AM75" s="870"/>
      <c r="AN75" s="870"/>
      <c r="AO75" s="870"/>
      <c r="AP75" s="870"/>
      <c r="AQ75" s="870"/>
      <c r="AR75" s="870"/>
      <c r="AS75" s="870"/>
      <c r="AT75" s="870"/>
      <c r="AU75" s="870"/>
      <c r="AV75" s="870"/>
      <c r="AW75" s="870"/>
      <c r="AX75" s="870"/>
      <c r="AY75" s="870"/>
      <c r="AZ75" s="870"/>
      <c r="BA75" s="870"/>
      <c r="BB75" s="870"/>
      <c r="BC75" s="870"/>
      <c r="BD75" s="871"/>
      <c r="BE75" s="871"/>
      <c r="BF75" s="866"/>
      <c r="BG75" s="866"/>
      <c r="BH75" s="866"/>
      <c r="BI75" s="866"/>
      <c r="BJ75" s="866"/>
    </row>
    <row r="76" customFormat="false" ht="20.25" hidden="false" customHeight="true" outlineLevel="0" collapsed="false">
      <c r="B76" s="863"/>
      <c r="C76" s="864"/>
      <c r="D76" s="864"/>
      <c r="E76" s="864"/>
      <c r="F76" s="864"/>
      <c r="G76" s="864"/>
      <c r="H76" s="864"/>
      <c r="I76" s="872"/>
      <c r="J76" s="752" t="s">
        <v>695</v>
      </c>
      <c r="K76" s="752"/>
      <c r="L76" s="752"/>
      <c r="M76" s="752"/>
      <c r="N76" s="752"/>
      <c r="O76" s="752"/>
      <c r="P76" s="752"/>
      <c r="Q76" s="752"/>
      <c r="R76" s="752"/>
      <c r="S76" s="752"/>
      <c r="T76" s="758"/>
      <c r="U76" s="752"/>
      <c r="V76" s="752"/>
      <c r="W76" s="752"/>
      <c r="X76" s="752"/>
      <c r="Y76" s="752"/>
      <c r="Z76" s="873"/>
      <c r="AA76" s="752" t="s">
        <v>696</v>
      </c>
      <c r="AB76" s="752"/>
      <c r="AC76" s="752"/>
      <c r="AD76" s="752"/>
      <c r="AE76" s="752"/>
      <c r="AF76" s="752"/>
      <c r="AG76" s="873"/>
      <c r="AH76" s="873"/>
      <c r="AI76" s="873"/>
      <c r="AJ76" s="873"/>
      <c r="AK76" s="873"/>
      <c r="AL76" s="873"/>
      <c r="AM76" s="873"/>
      <c r="AN76" s="874"/>
      <c r="AO76" s="871"/>
      <c r="AP76" s="866"/>
      <c r="AQ76" s="866"/>
      <c r="AR76" s="866"/>
      <c r="AS76" s="866"/>
      <c r="AT76" s="866"/>
    </row>
    <row r="77" customFormat="false" ht="20.25" hidden="false" customHeight="true" outlineLevel="0" collapsed="false">
      <c r="B77" s="863"/>
      <c r="C77" s="864"/>
      <c r="D77" s="864"/>
      <c r="E77" s="864"/>
      <c r="F77" s="864"/>
      <c r="G77" s="864"/>
      <c r="H77" s="864"/>
      <c r="I77" s="872"/>
      <c r="J77" s="752"/>
      <c r="K77" s="752"/>
      <c r="L77" s="752"/>
      <c r="M77" s="752"/>
      <c r="N77" s="752"/>
      <c r="O77" s="752"/>
      <c r="P77" s="752"/>
      <c r="Q77" s="752"/>
      <c r="R77" s="752"/>
      <c r="S77" s="752"/>
      <c r="T77" s="758"/>
      <c r="U77" s="752"/>
      <c r="V77" s="752"/>
      <c r="W77" s="752"/>
      <c r="X77" s="752"/>
      <c r="Y77" s="752"/>
      <c r="Z77" s="873"/>
      <c r="AA77" s="782" t="s">
        <v>701</v>
      </c>
      <c r="AB77" s="782"/>
      <c r="AC77" s="782" t="s">
        <v>702</v>
      </c>
      <c r="AD77" s="782"/>
      <c r="AE77" s="782"/>
      <c r="AF77" s="782"/>
      <c r="AG77" s="873"/>
      <c r="AH77" s="873"/>
      <c r="AI77" s="873"/>
      <c r="AJ77" s="873"/>
      <c r="AK77" s="873"/>
      <c r="AL77" s="873"/>
      <c r="AM77" s="873"/>
      <c r="AN77" s="874"/>
      <c r="AO77" s="871"/>
      <c r="AP77" s="875"/>
      <c r="AQ77" s="875"/>
      <c r="AR77" s="875"/>
      <c r="AS77" s="875"/>
      <c r="AT77" s="866"/>
    </row>
    <row r="78" customFormat="false" ht="20.25" hidden="false" customHeight="true" outlineLevel="0" collapsed="false">
      <c r="B78" s="863"/>
      <c r="C78" s="864"/>
      <c r="D78" s="864"/>
      <c r="E78" s="864"/>
      <c r="F78" s="864"/>
      <c r="G78" s="864"/>
      <c r="H78" s="864"/>
      <c r="I78" s="872"/>
      <c r="J78" s="752"/>
      <c r="K78" s="876" t="s">
        <v>697</v>
      </c>
      <c r="L78" s="876"/>
      <c r="M78" s="877" t="s">
        <v>698</v>
      </c>
      <c r="N78" s="877"/>
      <c r="O78" s="877"/>
      <c r="P78" s="877"/>
      <c r="Q78" s="752"/>
      <c r="R78" s="878" t="s">
        <v>699</v>
      </c>
      <c r="S78" s="878"/>
      <c r="T78" s="878"/>
      <c r="U78" s="878"/>
      <c r="V78" s="752"/>
      <c r="W78" s="877" t="s">
        <v>700</v>
      </c>
      <c r="X78" s="877"/>
      <c r="Y78" s="752"/>
      <c r="Z78" s="873"/>
      <c r="AA78" s="782" t="s">
        <v>692</v>
      </c>
      <c r="AB78" s="782"/>
      <c r="AC78" s="782" t="s">
        <v>706</v>
      </c>
      <c r="AD78" s="782"/>
      <c r="AE78" s="782"/>
      <c r="AF78" s="782"/>
      <c r="AG78" s="873"/>
      <c r="AH78" s="873"/>
      <c r="AI78" s="873"/>
      <c r="AJ78" s="873"/>
      <c r="AK78" s="873"/>
      <c r="AL78" s="873"/>
      <c r="AM78" s="873"/>
      <c r="AN78" s="874"/>
      <c r="AO78" s="871"/>
      <c r="AP78" s="879"/>
      <c r="AQ78" s="879"/>
      <c r="AR78" s="879"/>
      <c r="AS78" s="879"/>
      <c r="AT78" s="866"/>
    </row>
    <row r="79" customFormat="false" ht="20.25" hidden="false" customHeight="true" outlineLevel="0" collapsed="false">
      <c r="B79" s="863"/>
      <c r="C79" s="864"/>
      <c r="D79" s="864"/>
      <c r="E79" s="864"/>
      <c r="F79" s="864"/>
      <c r="G79" s="864"/>
      <c r="H79" s="864"/>
      <c r="I79" s="872"/>
      <c r="J79" s="752"/>
      <c r="K79" s="876"/>
      <c r="L79" s="876"/>
      <c r="M79" s="876" t="s">
        <v>703</v>
      </c>
      <c r="N79" s="876"/>
      <c r="O79" s="876" t="s">
        <v>704</v>
      </c>
      <c r="P79" s="876"/>
      <c r="Q79" s="752"/>
      <c r="R79" s="876" t="s">
        <v>703</v>
      </c>
      <c r="S79" s="876"/>
      <c r="T79" s="876" t="s">
        <v>704</v>
      </c>
      <c r="U79" s="876"/>
      <c r="V79" s="752"/>
      <c r="W79" s="877" t="s">
        <v>705</v>
      </c>
      <c r="X79" s="877"/>
      <c r="Y79" s="752"/>
      <c r="Z79" s="873"/>
      <c r="AA79" s="782" t="s">
        <v>707</v>
      </c>
      <c r="AB79" s="782"/>
      <c r="AC79" s="782" t="s">
        <v>708</v>
      </c>
      <c r="AD79" s="782"/>
      <c r="AE79" s="782"/>
      <c r="AF79" s="782"/>
      <c r="AG79" s="873"/>
      <c r="AH79" s="873"/>
      <c r="AI79" s="873"/>
      <c r="AJ79" s="873"/>
      <c r="AK79" s="873"/>
      <c r="AL79" s="873"/>
      <c r="AM79" s="873"/>
      <c r="AN79" s="874"/>
      <c r="AO79" s="871"/>
      <c r="AP79" s="880"/>
      <c r="AQ79" s="880"/>
      <c r="AR79" s="880"/>
      <c r="AS79" s="880"/>
      <c r="AT79" s="866"/>
    </row>
    <row r="80" customFormat="false" ht="20.25" hidden="false" customHeight="true" outlineLevel="0" collapsed="false">
      <c r="B80" s="863"/>
      <c r="C80" s="864"/>
      <c r="D80" s="864"/>
      <c r="E80" s="864"/>
      <c r="F80" s="864"/>
      <c r="G80" s="864"/>
      <c r="H80" s="864"/>
      <c r="I80" s="872"/>
      <c r="J80" s="752"/>
      <c r="K80" s="782" t="s">
        <v>692</v>
      </c>
      <c r="L80" s="782"/>
      <c r="M80" s="881" t="n">
        <f aca="false">SUMIFS($BB$15:$BB$74,$F$15:$F$74,"看護職員",$H$15:$H$74,"A")</f>
        <v>960</v>
      </c>
      <c r="N80" s="881"/>
      <c r="O80" s="882" t="n">
        <f aca="false">SUMIFS($BD$15:$BD$74,$F$15:$F$74,"看護職員",$H$15:$H$74,"A")</f>
        <v>240</v>
      </c>
      <c r="P80" s="882"/>
      <c r="Q80" s="883"/>
      <c r="R80" s="884" t="n">
        <v>0</v>
      </c>
      <c r="S80" s="884"/>
      <c r="T80" s="884" t="n">
        <v>0</v>
      </c>
      <c r="U80" s="884"/>
      <c r="V80" s="883"/>
      <c r="W80" s="884" t="n">
        <v>6</v>
      </c>
      <c r="X80" s="884"/>
      <c r="Y80" s="752"/>
      <c r="Z80" s="873"/>
      <c r="AA80" s="782" t="s">
        <v>709</v>
      </c>
      <c r="AB80" s="782"/>
      <c r="AC80" s="782" t="s">
        <v>710</v>
      </c>
      <c r="AD80" s="782"/>
      <c r="AE80" s="782"/>
      <c r="AF80" s="782"/>
      <c r="AG80" s="873"/>
      <c r="AH80" s="873"/>
      <c r="AI80" s="873"/>
      <c r="AJ80" s="873"/>
      <c r="AK80" s="873"/>
      <c r="AL80" s="873"/>
      <c r="AM80" s="873"/>
      <c r="AN80" s="874"/>
      <c r="AO80" s="871"/>
      <c r="AP80" s="885"/>
      <c r="AQ80" s="885"/>
      <c r="AR80" s="885"/>
      <c r="AS80" s="885"/>
      <c r="AT80" s="866"/>
    </row>
    <row r="81" customFormat="false" ht="20.25" hidden="false" customHeight="true" outlineLevel="0" collapsed="false">
      <c r="B81" s="863"/>
      <c r="C81" s="864"/>
      <c r="D81" s="864"/>
      <c r="E81" s="864"/>
      <c r="F81" s="864"/>
      <c r="G81" s="864"/>
      <c r="H81" s="864"/>
      <c r="I81" s="872"/>
      <c r="J81" s="752"/>
      <c r="K81" s="782" t="s">
        <v>707</v>
      </c>
      <c r="L81" s="782"/>
      <c r="M81" s="881" t="n">
        <f aca="false">SUMIFS($BB$15:$BB$74,$F$15:$F$74,"看護職員",$H$15:$H$74,"B")</f>
        <v>0</v>
      </c>
      <c r="N81" s="881"/>
      <c r="O81" s="882" t="n">
        <f aca="false">SUMIFS($BD$15:$BD$74,$F$15:$F$74,"看護職員",$H$15:$H$74,"B")</f>
        <v>0</v>
      </c>
      <c r="P81" s="882"/>
      <c r="Q81" s="883"/>
      <c r="R81" s="884" t="n">
        <v>0</v>
      </c>
      <c r="S81" s="884"/>
      <c r="T81" s="884" t="n">
        <v>0</v>
      </c>
      <c r="U81" s="884"/>
      <c r="V81" s="883"/>
      <c r="W81" s="884" t="n">
        <v>0</v>
      </c>
      <c r="X81" s="884"/>
      <c r="Y81" s="752"/>
      <c r="Z81" s="873"/>
      <c r="AA81" s="782" t="s">
        <v>712</v>
      </c>
      <c r="AB81" s="782"/>
      <c r="AC81" s="782" t="s">
        <v>713</v>
      </c>
      <c r="AD81" s="782"/>
      <c r="AE81" s="782"/>
      <c r="AF81" s="782"/>
      <c r="AG81" s="873"/>
      <c r="AH81" s="873"/>
      <c r="AI81" s="873"/>
      <c r="AJ81" s="873"/>
      <c r="AK81" s="873"/>
      <c r="AL81" s="873"/>
      <c r="AM81" s="873"/>
      <c r="AN81" s="874"/>
      <c r="AO81" s="871"/>
      <c r="AP81" s="866"/>
      <c r="AQ81" s="866"/>
      <c r="AR81" s="866"/>
      <c r="AS81" s="866"/>
      <c r="AT81" s="866"/>
    </row>
    <row r="82" customFormat="false" ht="20.25" hidden="false" customHeight="true" outlineLevel="0" collapsed="false">
      <c r="B82" s="863"/>
      <c r="C82" s="864"/>
      <c r="D82" s="864"/>
      <c r="E82" s="864"/>
      <c r="F82" s="864"/>
      <c r="G82" s="864"/>
      <c r="H82" s="864"/>
      <c r="I82" s="872"/>
      <c r="J82" s="752"/>
      <c r="K82" s="782" t="s">
        <v>709</v>
      </c>
      <c r="L82" s="782"/>
      <c r="M82" s="881" t="n">
        <f aca="false">SUMIFS($BB$15:$BB$74,$F$15:$F$74,"看護職員",$H$15:$H$74,"C")</f>
        <v>0</v>
      </c>
      <c r="N82" s="881"/>
      <c r="O82" s="882" t="n">
        <f aca="false">SUMIFS($BD$15:$BD$74,$F$15:$F$74,"看護職員",$H$15:$H$74,"C")</f>
        <v>0</v>
      </c>
      <c r="P82" s="882"/>
      <c r="Q82" s="883"/>
      <c r="R82" s="884" t="n">
        <v>0</v>
      </c>
      <c r="S82" s="884"/>
      <c r="T82" s="886" t="n">
        <v>0</v>
      </c>
      <c r="U82" s="886"/>
      <c r="V82" s="883"/>
      <c r="W82" s="887" t="s">
        <v>711</v>
      </c>
      <c r="X82" s="887"/>
      <c r="Y82" s="752"/>
      <c r="Z82" s="873"/>
      <c r="AA82" s="752"/>
      <c r="AB82" s="752"/>
      <c r="AC82" s="752"/>
      <c r="AD82" s="752"/>
      <c r="AE82" s="752"/>
      <c r="AF82" s="752"/>
      <c r="AG82" s="873"/>
      <c r="AH82" s="873"/>
      <c r="AI82" s="873"/>
      <c r="AJ82" s="873"/>
      <c r="AK82" s="873"/>
      <c r="AL82" s="873"/>
      <c r="AM82" s="873"/>
      <c r="AN82" s="874"/>
      <c r="AO82" s="871"/>
      <c r="AP82" s="866"/>
      <c r="AQ82" s="866"/>
      <c r="AR82" s="866"/>
      <c r="AS82" s="866"/>
      <c r="AT82" s="866"/>
    </row>
    <row r="83" customFormat="false" ht="20.25" hidden="false" customHeight="true" outlineLevel="0" collapsed="false">
      <c r="B83" s="863"/>
      <c r="C83" s="864"/>
      <c r="D83" s="864"/>
      <c r="E83" s="864"/>
      <c r="F83" s="864"/>
      <c r="G83" s="864"/>
      <c r="H83" s="864"/>
      <c r="I83" s="872"/>
      <c r="J83" s="752"/>
      <c r="K83" s="782" t="s">
        <v>712</v>
      </c>
      <c r="L83" s="782"/>
      <c r="M83" s="881" t="n">
        <f aca="false">SUMIFS($BB$15:$BB$74,$F$15:$F$74,"看護職員",$H$15:$H$74,"D")</f>
        <v>0</v>
      </c>
      <c r="N83" s="881"/>
      <c r="O83" s="882" t="n">
        <f aca="false">SUMIFS($BD$15:$BD$74,$F$15:$F$74,"看護職員",$H$15:$H$74,"D")</f>
        <v>0</v>
      </c>
      <c r="P83" s="882"/>
      <c r="Q83" s="883"/>
      <c r="R83" s="884" t="n">
        <v>0</v>
      </c>
      <c r="S83" s="884"/>
      <c r="T83" s="886" t="n">
        <v>0</v>
      </c>
      <c r="U83" s="886"/>
      <c r="V83" s="883"/>
      <c r="W83" s="887" t="s">
        <v>711</v>
      </c>
      <c r="X83" s="887"/>
      <c r="Y83" s="752"/>
      <c r="Z83" s="873"/>
      <c r="AA83" s="752"/>
      <c r="AB83" s="752"/>
      <c r="AC83" s="752"/>
      <c r="AD83" s="752"/>
      <c r="AE83" s="752"/>
      <c r="AF83" s="752"/>
      <c r="AG83" s="873"/>
      <c r="AH83" s="873"/>
      <c r="AI83" s="873"/>
      <c r="AJ83" s="873"/>
      <c r="AK83" s="873"/>
      <c r="AL83" s="873"/>
      <c r="AM83" s="873"/>
      <c r="AN83" s="874"/>
      <c r="AO83" s="871"/>
      <c r="AP83" s="866"/>
      <c r="AQ83" s="866"/>
      <c r="AR83" s="866"/>
      <c r="AS83" s="866"/>
      <c r="AT83" s="866"/>
    </row>
    <row r="84" customFormat="false" ht="20.25" hidden="false" customHeight="true" outlineLevel="0" collapsed="false">
      <c r="B84" s="863"/>
      <c r="C84" s="864"/>
      <c r="D84" s="864"/>
      <c r="E84" s="864"/>
      <c r="F84" s="864"/>
      <c r="G84" s="864"/>
      <c r="H84" s="864"/>
      <c r="I84" s="872"/>
      <c r="J84" s="752"/>
      <c r="K84" s="782" t="s">
        <v>714</v>
      </c>
      <c r="L84" s="782"/>
      <c r="M84" s="881" t="n">
        <f aca="false">SUM(M80:N83)</f>
        <v>960</v>
      </c>
      <c r="N84" s="881"/>
      <c r="O84" s="882" t="n">
        <f aca="false">SUM(O80:P83)</f>
        <v>240</v>
      </c>
      <c r="P84" s="882"/>
      <c r="Q84" s="883"/>
      <c r="R84" s="881" t="n">
        <f aca="false">SUM(R80:S83)</f>
        <v>0</v>
      </c>
      <c r="S84" s="881"/>
      <c r="T84" s="882" t="n">
        <f aca="false">SUM(T80:U83)</f>
        <v>0</v>
      </c>
      <c r="U84" s="882"/>
      <c r="V84" s="883"/>
      <c r="W84" s="881" t="n">
        <f aca="false">SUM(W80:X81)</f>
        <v>6</v>
      </c>
      <c r="X84" s="881"/>
      <c r="Y84" s="752"/>
      <c r="Z84" s="873"/>
      <c r="AA84" s="752"/>
      <c r="AB84" s="752"/>
      <c r="AC84" s="752"/>
      <c r="AD84" s="752"/>
      <c r="AE84" s="752"/>
      <c r="AF84" s="752"/>
      <c r="AG84" s="873"/>
      <c r="AH84" s="873"/>
      <c r="AI84" s="873"/>
      <c r="AJ84" s="873"/>
      <c r="AK84" s="873"/>
      <c r="AL84" s="873"/>
      <c r="AM84" s="873"/>
      <c r="AN84" s="874"/>
      <c r="AO84" s="871"/>
      <c r="AP84" s="866"/>
      <c r="AQ84" s="866"/>
      <c r="AR84" s="866"/>
      <c r="AS84" s="866"/>
      <c r="AT84" s="866"/>
    </row>
    <row r="85" customFormat="false" ht="20.25" hidden="false" customHeight="true" outlineLevel="0" collapsed="false">
      <c r="B85" s="863"/>
      <c r="C85" s="864"/>
      <c r="D85" s="864"/>
      <c r="E85" s="864"/>
      <c r="F85" s="864"/>
      <c r="G85" s="864"/>
      <c r="H85" s="864"/>
      <c r="I85" s="872"/>
      <c r="J85" s="872"/>
      <c r="K85" s="888"/>
      <c r="L85" s="888"/>
      <c r="M85" s="888"/>
      <c r="N85" s="888"/>
      <c r="O85" s="889"/>
      <c r="P85" s="889"/>
      <c r="Q85" s="889"/>
      <c r="R85" s="890"/>
      <c r="S85" s="890"/>
      <c r="T85" s="890"/>
      <c r="U85" s="890"/>
      <c r="V85" s="891"/>
      <c r="W85" s="873"/>
      <c r="X85" s="873"/>
      <c r="Y85" s="873"/>
      <c r="Z85" s="873"/>
      <c r="AA85" s="752"/>
      <c r="AB85" s="752"/>
      <c r="AC85" s="752"/>
      <c r="AD85" s="752"/>
      <c r="AE85" s="752"/>
      <c r="AF85" s="752"/>
      <c r="AG85" s="752"/>
      <c r="AH85" s="752"/>
      <c r="AI85" s="752"/>
      <c r="AJ85" s="752"/>
      <c r="AK85" s="752"/>
      <c r="AL85" s="752"/>
      <c r="AM85" s="752"/>
      <c r="AN85" s="752"/>
      <c r="AP85" s="866"/>
      <c r="AQ85" s="866"/>
      <c r="AR85" s="866"/>
      <c r="AS85" s="866"/>
      <c r="AT85" s="866"/>
    </row>
    <row r="86" customFormat="false" ht="20.25" hidden="false" customHeight="true" outlineLevel="0" collapsed="false">
      <c r="B86" s="863"/>
      <c r="C86" s="864"/>
      <c r="D86" s="864"/>
      <c r="E86" s="864"/>
      <c r="F86" s="864"/>
      <c r="G86" s="864"/>
      <c r="H86" s="864"/>
      <c r="I86" s="872"/>
      <c r="J86" s="872"/>
      <c r="K86" s="758" t="s">
        <v>715</v>
      </c>
      <c r="L86" s="752"/>
      <c r="M86" s="752"/>
      <c r="N86" s="752"/>
      <c r="O86" s="752"/>
      <c r="P86" s="752"/>
      <c r="Q86" s="892" t="s">
        <v>716</v>
      </c>
      <c r="R86" s="893" t="s">
        <v>717</v>
      </c>
      <c r="S86" s="893"/>
      <c r="T86" s="892"/>
      <c r="U86" s="892"/>
      <c r="V86" s="752"/>
      <c r="W86" s="752"/>
      <c r="X86" s="752"/>
      <c r="Y86" s="873"/>
      <c r="Z86" s="873"/>
      <c r="AA86" s="752"/>
      <c r="AB86" s="752"/>
      <c r="AC86" s="752"/>
      <c r="AD86" s="752"/>
      <c r="AE86" s="752"/>
      <c r="AF86" s="752"/>
      <c r="AG86" s="752"/>
      <c r="AH86" s="752"/>
      <c r="AI86" s="752"/>
      <c r="AJ86" s="752"/>
      <c r="AK86" s="752"/>
      <c r="AL86" s="752"/>
      <c r="AM86" s="752"/>
      <c r="AN86" s="752"/>
      <c r="AP86" s="866"/>
      <c r="AQ86" s="866"/>
      <c r="AR86" s="866"/>
      <c r="AS86" s="866"/>
      <c r="AT86" s="866"/>
    </row>
    <row r="87" customFormat="false" ht="20.25" hidden="false" customHeight="true" outlineLevel="0" collapsed="false">
      <c r="B87" s="863"/>
      <c r="C87" s="864"/>
      <c r="D87" s="864"/>
      <c r="E87" s="864"/>
      <c r="F87" s="864"/>
      <c r="G87" s="864"/>
      <c r="H87" s="864"/>
      <c r="I87" s="872"/>
      <c r="J87" s="872"/>
      <c r="K87" s="752" t="s">
        <v>718</v>
      </c>
      <c r="L87" s="752"/>
      <c r="M87" s="752"/>
      <c r="N87" s="752"/>
      <c r="O87" s="752"/>
      <c r="P87" s="752" t="s">
        <v>719</v>
      </c>
      <c r="Q87" s="752"/>
      <c r="R87" s="752"/>
      <c r="S87" s="752"/>
      <c r="T87" s="758"/>
      <c r="U87" s="752"/>
      <c r="V87" s="752"/>
      <c r="W87" s="752"/>
      <c r="X87" s="752"/>
      <c r="Y87" s="873"/>
      <c r="Z87" s="873"/>
      <c r="AA87" s="752"/>
      <c r="AB87" s="752"/>
      <c r="AC87" s="752"/>
      <c r="AD87" s="752"/>
      <c r="AE87" s="752"/>
      <c r="AF87" s="752"/>
      <c r="AG87" s="752"/>
      <c r="AH87" s="752"/>
      <c r="AI87" s="752"/>
      <c r="AJ87" s="752"/>
      <c r="AK87" s="752"/>
      <c r="AL87" s="752"/>
      <c r="AM87" s="752"/>
      <c r="AN87" s="752"/>
      <c r="AP87" s="866"/>
      <c r="AQ87" s="866"/>
      <c r="AR87" s="866"/>
      <c r="AS87" s="866"/>
      <c r="AT87" s="866"/>
    </row>
    <row r="88" customFormat="false" ht="20.25" hidden="false" customHeight="true" outlineLevel="0" collapsed="false">
      <c r="B88" s="863"/>
      <c r="C88" s="864"/>
      <c r="D88" s="864"/>
      <c r="E88" s="864"/>
      <c r="F88" s="864"/>
      <c r="G88" s="864"/>
      <c r="H88" s="864"/>
      <c r="I88" s="872"/>
      <c r="J88" s="872"/>
      <c r="K88" s="752" t="str">
        <f aca="false">IF($R$86="週","対象時間数（週平均）","対象時間数（当月合計）")</f>
        <v>対象時間数（週平均）</v>
      </c>
      <c r="L88" s="752"/>
      <c r="M88" s="752"/>
      <c r="N88" s="752"/>
      <c r="O88" s="752"/>
      <c r="P88" s="752" t="str">
        <f aca="false">IF($R$86="週","週に勤務すべき時間数","当月に勤務すべき時間数")</f>
        <v>週に勤務すべき時間数</v>
      </c>
      <c r="Q88" s="752"/>
      <c r="R88" s="752"/>
      <c r="S88" s="752"/>
      <c r="T88" s="758"/>
      <c r="U88" s="752" t="s">
        <v>720</v>
      </c>
      <c r="V88" s="752"/>
      <c r="W88" s="752"/>
      <c r="X88" s="752"/>
      <c r="Y88" s="873"/>
      <c r="Z88" s="873"/>
      <c r="AG88" s="752"/>
      <c r="AH88" s="752"/>
      <c r="AI88" s="752"/>
      <c r="AJ88" s="752"/>
      <c r="AK88" s="752"/>
      <c r="AL88" s="752"/>
      <c r="AM88" s="752"/>
      <c r="AN88" s="752"/>
      <c r="AP88" s="866"/>
      <c r="AQ88" s="866"/>
      <c r="AR88" s="866"/>
      <c r="AS88" s="866"/>
      <c r="AT88" s="866"/>
    </row>
    <row r="89" customFormat="false" ht="20.25" hidden="false" customHeight="true" outlineLevel="0" collapsed="false">
      <c r="I89" s="752"/>
      <c r="J89" s="752"/>
      <c r="K89" s="887" t="n">
        <f aca="false">IF($R$86="週",T84,R84)</f>
        <v>0</v>
      </c>
      <c r="L89" s="887"/>
      <c r="M89" s="887"/>
      <c r="N89" s="887"/>
      <c r="O89" s="894" t="s">
        <v>721</v>
      </c>
      <c r="P89" s="782" t="n">
        <f aca="false">IF($R$86="週",$BA$6,$BE$6)</f>
        <v>40</v>
      </c>
      <c r="Q89" s="782"/>
      <c r="R89" s="782"/>
      <c r="S89" s="782"/>
      <c r="T89" s="894" t="s">
        <v>722</v>
      </c>
      <c r="U89" s="895" t="n">
        <f aca="false">ROUNDDOWN(K89/P89,1)</f>
        <v>0</v>
      </c>
      <c r="V89" s="895"/>
      <c r="W89" s="895"/>
      <c r="X89" s="895"/>
      <c r="Y89" s="752"/>
      <c r="Z89" s="752"/>
      <c r="AG89" s="752"/>
      <c r="AH89" s="752"/>
      <c r="AI89" s="752"/>
      <c r="AJ89" s="752"/>
      <c r="AK89" s="752"/>
      <c r="AL89" s="752"/>
      <c r="AM89" s="752"/>
      <c r="AN89" s="752"/>
    </row>
    <row r="90" customFormat="false" ht="20.25" hidden="false" customHeight="true" outlineLevel="0" collapsed="false">
      <c r="I90" s="752"/>
      <c r="J90" s="752"/>
      <c r="K90" s="752"/>
      <c r="L90" s="752"/>
      <c r="M90" s="752"/>
      <c r="N90" s="752"/>
      <c r="O90" s="752"/>
      <c r="P90" s="752"/>
      <c r="Q90" s="752"/>
      <c r="R90" s="752"/>
      <c r="S90" s="752"/>
      <c r="T90" s="758"/>
      <c r="U90" s="752" t="s">
        <v>723</v>
      </c>
      <c r="V90" s="752"/>
      <c r="W90" s="752"/>
      <c r="X90" s="752"/>
      <c r="Y90" s="752"/>
      <c r="Z90" s="752"/>
      <c r="AG90" s="752"/>
      <c r="AH90" s="752"/>
      <c r="AI90" s="752"/>
      <c r="AJ90" s="752"/>
      <c r="AK90" s="752"/>
      <c r="AL90" s="752"/>
      <c r="AM90" s="752"/>
      <c r="AN90" s="752"/>
    </row>
    <row r="91" customFormat="false" ht="20.25" hidden="false" customHeight="true" outlineLevel="0" collapsed="false">
      <c r="I91" s="752"/>
      <c r="J91" s="752"/>
      <c r="K91" s="752" t="s">
        <v>724</v>
      </c>
      <c r="L91" s="752"/>
      <c r="M91" s="752"/>
      <c r="N91" s="752"/>
      <c r="O91" s="752"/>
      <c r="P91" s="752"/>
      <c r="Q91" s="752"/>
      <c r="R91" s="752"/>
      <c r="S91" s="752"/>
      <c r="T91" s="758"/>
      <c r="U91" s="752"/>
      <c r="V91" s="752"/>
      <c r="W91" s="752"/>
      <c r="X91" s="752"/>
      <c r="Y91" s="752"/>
      <c r="Z91" s="752"/>
    </row>
    <row r="92" customFormat="false" ht="20.25" hidden="false" customHeight="true" outlineLevel="0" collapsed="false">
      <c r="I92" s="752"/>
      <c r="J92" s="752"/>
      <c r="K92" s="752" t="s">
        <v>700</v>
      </c>
      <c r="L92" s="752"/>
      <c r="M92" s="752"/>
      <c r="N92" s="752"/>
      <c r="O92" s="752"/>
      <c r="P92" s="752"/>
      <c r="Q92" s="752"/>
      <c r="R92" s="752"/>
      <c r="S92" s="752"/>
      <c r="T92" s="758"/>
      <c r="U92" s="877"/>
      <c r="V92" s="877"/>
      <c r="W92" s="877"/>
      <c r="X92" s="877"/>
      <c r="Y92" s="752"/>
      <c r="Z92" s="752"/>
    </row>
    <row r="93" customFormat="false" ht="20.25" hidden="false" customHeight="true" outlineLevel="0" collapsed="false">
      <c r="I93" s="752"/>
      <c r="J93" s="752"/>
      <c r="K93" s="752" t="s">
        <v>705</v>
      </c>
      <c r="L93" s="752"/>
      <c r="M93" s="752"/>
      <c r="N93" s="752"/>
      <c r="O93" s="752"/>
      <c r="P93" s="752" t="s">
        <v>725</v>
      </c>
      <c r="Q93" s="752"/>
      <c r="R93" s="752"/>
      <c r="S93" s="752"/>
      <c r="T93" s="752"/>
      <c r="U93" s="876" t="s">
        <v>714</v>
      </c>
      <c r="V93" s="876"/>
      <c r="W93" s="876"/>
      <c r="X93" s="876"/>
      <c r="Y93" s="752"/>
      <c r="Z93" s="752"/>
    </row>
    <row r="94" customFormat="false" ht="20.25" hidden="false" customHeight="true" outlineLevel="0" collapsed="false">
      <c r="I94" s="752"/>
      <c r="J94" s="752"/>
      <c r="K94" s="782" t="n">
        <f aca="false">W84</f>
        <v>6</v>
      </c>
      <c r="L94" s="782"/>
      <c r="M94" s="782"/>
      <c r="N94" s="782"/>
      <c r="O94" s="894" t="s">
        <v>726</v>
      </c>
      <c r="P94" s="895" t="n">
        <f aca="false">U89</f>
        <v>0</v>
      </c>
      <c r="Q94" s="895"/>
      <c r="R94" s="895"/>
      <c r="S94" s="895"/>
      <c r="T94" s="894" t="s">
        <v>722</v>
      </c>
      <c r="U94" s="896" t="n">
        <f aca="false">ROUNDDOWN(K94+P94,1)</f>
        <v>6</v>
      </c>
      <c r="V94" s="896"/>
      <c r="W94" s="896"/>
      <c r="X94" s="896"/>
      <c r="Y94" s="890"/>
      <c r="Z94" s="890"/>
    </row>
    <row r="95" customFormat="false" ht="20.25" hidden="false" customHeight="true" outlineLevel="0" collapsed="false"/>
    <row r="96" customFormat="false" ht="20.25" hidden="false" customHeight="true" outlineLevel="0" collapsed="false"/>
    <row r="97" customFormat="false" ht="20.25" hidden="false" customHeight="true" outlineLevel="0" collapsed="false"/>
    <row r="98" customFormat="false" ht="20.25" hidden="false" customHeight="true" outlineLevel="0" collapsed="false"/>
    <row r="99" customFormat="false" ht="20.25" hidden="false" customHeight="true" outlineLevel="0" collapsed="false"/>
    <row r="100" customFormat="false" ht="20.25" hidden="false" customHeight="true" outlineLevel="0" collapsed="false"/>
    <row r="101" customFormat="false" ht="20.25" hidden="false" customHeight="true" outlineLevel="0" collapsed="false"/>
    <row r="102" customFormat="false" ht="20.25" hidden="false" customHeight="true" outlineLevel="0" collapsed="false"/>
    <row r="103" customFormat="false" ht="20.25" hidden="false" customHeight="true" outlineLevel="0" collapsed="false"/>
    <row r="104" customFormat="false" ht="20.25" hidden="false" customHeight="true" outlineLevel="0" collapsed="false"/>
    <row r="105" customFormat="false" ht="20.25" hidden="false" customHeight="true" outlineLevel="0" collapsed="false"/>
    <row r="106" customFormat="false" ht="20.25" hidden="false" customHeight="true" outlineLevel="0" collapsed="false"/>
    <row r="107" customFormat="false" ht="20.25" hidden="false" customHeight="true" outlineLevel="0" collapsed="false"/>
    <row r="108" customFormat="false" ht="20.25" hidden="false" customHeight="true" outlineLevel="0" collapsed="false"/>
    <row r="109" customFormat="false" ht="20.25" hidden="false" customHeight="true" outlineLevel="0" collapsed="false"/>
    <row r="110" customFormat="false" ht="20.25" hidden="false" customHeight="true" outlineLevel="0" collapsed="false"/>
    <row r="111" customFormat="false" ht="20.25" hidden="false" customHeight="true" outlineLevel="0" collapsed="false"/>
    <row r="112" customFormat="false" ht="20.25" hidden="false" customHeight="true" outlineLevel="0" collapsed="false"/>
    <row r="113" customFormat="false" ht="20.25" hidden="false" customHeight="true" outlineLevel="0" collapsed="false"/>
    <row r="114" customFormat="false" ht="20.25" hidden="false" customHeight="true" outlineLevel="0" collapsed="false"/>
    <row r="134" customFormat="false" ht="14.25" hidden="false" customHeight="false" outlineLevel="0" collapsed="false">
      <c r="AQ134" s="897"/>
      <c r="AR134" s="897"/>
      <c r="AS134" s="897"/>
      <c r="AT134" s="897"/>
      <c r="AU134" s="897"/>
      <c r="AV134" s="897"/>
    </row>
    <row r="135" customFormat="false" ht="14.25" hidden="false" customHeight="false" outlineLevel="0" collapsed="false">
      <c r="AQ135" s="897"/>
      <c r="AR135" s="897"/>
      <c r="AS135" s="897"/>
      <c r="AT135" s="897"/>
      <c r="AU135" s="897"/>
      <c r="AV135" s="897"/>
    </row>
    <row r="137" customFormat="false" ht="14.25" hidden="false" customHeight="false" outlineLevel="0" collapsed="false">
      <c r="AW137" s="897"/>
      <c r="AX137" s="897"/>
      <c r="AY137" s="897"/>
      <c r="AZ137" s="897"/>
      <c r="BA137" s="897"/>
      <c r="BB137" s="897"/>
      <c r="BC137" s="897"/>
      <c r="BD137" s="897"/>
      <c r="BE137" s="897"/>
    </row>
    <row r="138" customFormat="false" ht="14.25" hidden="false" customHeight="false" outlineLevel="0" collapsed="false">
      <c r="AW138" s="897"/>
      <c r="AX138" s="897"/>
      <c r="AY138" s="897"/>
      <c r="AZ138" s="897"/>
      <c r="BA138" s="897"/>
      <c r="BB138" s="897"/>
      <c r="BC138" s="897"/>
      <c r="BD138" s="897"/>
      <c r="BE138" s="897"/>
    </row>
    <row r="141" customFormat="false" ht="14.25" hidden="false" customHeight="false" outlineLevel="0" collapsed="false">
      <c r="C141" s="760"/>
      <c r="D141" s="760"/>
      <c r="E141" s="760"/>
      <c r="F141" s="760"/>
      <c r="G141" s="760"/>
      <c r="H141" s="760"/>
      <c r="I141" s="760"/>
      <c r="J141" s="760"/>
      <c r="K141" s="897"/>
      <c r="L141" s="897"/>
      <c r="M141" s="897"/>
      <c r="N141" s="897"/>
      <c r="O141" s="897"/>
      <c r="P141" s="897"/>
      <c r="Q141" s="897"/>
      <c r="R141" s="897"/>
      <c r="S141" s="897"/>
      <c r="T141" s="897"/>
      <c r="U141" s="897"/>
      <c r="V141" s="897"/>
      <c r="W141" s="897"/>
      <c r="X141" s="897"/>
      <c r="Y141" s="897"/>
      <c r="Z141" s="897"/>
      <c r="AA141" s="897"/>
      <c r="AB141" s="897"/>
      <c r="AC141" s="897"/>
      <c r="AD141" s="897"/>
      <c r="AE141" s="897"/>
      <c r="AF141" s="897"/>
      <c r="AG141" s="897"/>
      <c r="AH141" s="897"/>
      <c r="AI141" s="897"/>
      <c r="AJ141" s="897"/>
      <c r="AK141" s="897"/>
      <c r="AL141" s="897"/>
      <c r="AM141" s="897"/>
      <c r="AN141" s="897"/>
      <c r="AO141" s="897"/>
      <c r="AP141" s="897"/>
      <c r="BF141" s="897"/>
      <c r="BG141" s="897"/>
    </row>
    <row r="142" customFormat="false" ht="14.25" hidden="false" customHeight="false" outlineLevel="0" collapsed="false">
      <c r="C142" s="760"/>
      <c r="D142" s="760"/>
      <c r="E142" s="760"/>
      <c r="F142" s="760"/>
      <c r="G142" s="760"/>
      <c r="H142" s="760"/>
      <c r="I142" s="760"/>
      <c r="J142" s="760"/>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7"/>
      <c r="AK142" s="897"/>
      <c r="AL142" s="897"/>
      <c r="AM142" s="897"/>
      <c r="AN142" s="897"/>
      <c r="AO142" s="897"/>
      <c r="AP142" s="897"/>
      <c r="BF142" s="897"/>
      <c r="BG142" s="897"/>
    </row>
    <row r="143" customFormat="false" ht="14.25" hidden="false" customHeight="false" outlineLevel="0" collapsed="false">
      <c r="C143" s="898"/>
      <c r="D143" s="898"/>
      <c r="E143" s="898"/>
      <c r="F143" s="898"/>
      <c r="G143" s="898"/>
      <c r="H143" s="898"/>
      <c r="I143" s="898"/>
      <c r="J143" s="898"/>
      <c r="K143" s="760"/>
      <c r="L143" s="760"/>
    </row>
    <row r="144" customFormat="false" ht="14.25" hidden="false" customHeight="false" outlineLevel="0" collapsed="false">
      <c r="C144" s="898"/>
      <c r="D144" s="898"/>
      <c r="E144" s="898"/>
      <c r="F144" s="898"/>
      <c r="G144" s="898"/>
      <c r="H144" s="898"/>
      <c r="I144" s="898"/>
      <c r="J144" s="898"/>
      <c r="K144" s="760"/>
      <c r="L144" s="760"/>
    </row>
    <row r="145" customFormat="false" ht="14.25" hidden="false" customHeight="false" outlineLevel="0" collapsed="false">
      <c r="C145" s="760"/>
      <c r="D145" s="760"/>
      <c r="E145" s="760"/>
      <c r="F145" s="760"/>
      <c r="G145" s="760"/>
      <c r="H145" s="760"/>
      <c r="I145" s="760"/>
      <c r="J145" s="760"/>
    </row>
    <row r="146" customFormat="false" ht="14.25" hidden="false" customHeight="false" outlineLevel="0" collapsed="false">
      <c r="C146" s="760"/>
      <c r="D146" s="760"/>
      <c r="E146" s="760"/>
      <c r="F146" s="760"/>
      <c r="G146" s="760"/>
      <c r="H146" s="760"/>
      <c r="I146" s="760"/>
      <c r="J146" s="760"/>
    </row>
    <row r="147" customFormat="false" ht="14.25" hidden="false" customHeight="false" outlineLevel="0" collapsed="false">
      <c r="C147" s="760"/>
      <c r="D147" s="760"/>
      <c r="E147" s="760"/>
      <c r="F147" s="760"/>
      <c r="G147" s="760"/>
      <c r="H147" s="760"/>
      <c r="I147" s="760"/>
      <c r="J147" s="760"/>
    </row>
    <row r="148" customFormat="false" ht="14.25" hidden="false" customHeight="false" outlineLevel="0" collapsed="false">
      <c r="C148" s="760"/>
      <c r="D148" s="760"/>
      <c r="E148" s="760"/>
      <c r="F148" s="760"/>
      <c r="G148" s="760"/>
      <c r="H148" s="760"/>
      <c r="I148" s="760"/>
      <c r="J148" s="760"/>
    </row>
  </sheetData>
  <sheetProtection algorithmName="SHA-512" hashValue="Xva6ps/xSTRPoMeMYMJXFB+sI08Ps7a7vkUfWBxnR8j2j9RvK1vLcy9DsTxEBJPqmoPfu9n67myz7wrWz078aA==" saltValue="WBShWpXtGCWk/6nXgcpKnw==" spinCount="100000" sheet="true" selectLockedCells="true" selectUnlockedCells="true"/>
  <mergeCells count="385">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AA77:AB77"/>
    <mergeCell ref="AC77:AF77"/>
    <mergeCell ref="AP77:AS77"/>
    <mergeCell ref="K78:L79"/>
    <mergeCell ref="M78:P78"/>
    <mergeCell ref="R78:U78"/>
    <mergeCell ref="W78:X78"/>
    <mergeCell ref="AA78:AB78"/>
    <mergeCell ref="AC78:AF78"/>
    <mergeCell ref="AP78:AS78"/>
    <mergeCell ref="M79:N79"/>
    <mergeCell ref="O79:P79"/>
    <mergeCell ref="R79:S79"/>
    <mergeCell ref="T79:U79"/>
    <mergeCell ref="W79:X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s>
  <conditionalFormatting sqref="K89:N89 M80:X84 W16:BE16 W18:BE18 W20:BE20 W22:BE22 W24:BE24 W26:BE26 W28:BE28 W30:BE30 W32:BE32 W34:BE34 W36:BE36 W38:BE38 W40:BE40 W42:BE42 W44:BE44 W46:BE46 W48:BE48 W50:BE50 W52:BE52 W54:BE54 W56:BE56 W58:BE58 W60:BE60 W62:BE62 W64:BE64 W66:BE66 W68:BE68 W70:BE70 W72:BE72 W74:BE74">
    <cfRule type="expression" priority="2" aboveAverage="0" equalAverage="0" bottom="0" percent="0" rank="0" text="" dxfId="5">
      <formula>INDIRECT(ADDRESS(ROW(),COLUMN()))=TRUNC(INDIRECT(ADDRESS(ROW(),COLUMN())))</formula>
    </cfRule>
  </conditionalFormatting>
  <conditionalFormatting sqref="W88:Z88">
    <cfRule type="expression" priority="3" aboveAverage="0" equalAverage="0" bottom="0" percent="0" rank="0" text="" dxfId="6">
      <formula>OR(#ref!=$B75,#ref!=$B75)</formula>
    </cfRule>
  </conditionalFormatting>
  <conditionalFormatting sqref="W78:X78 Z78 W87:Z87">
    <cfRule type="expression" priority="4" aboveAverage="0" equalAverage="0" bottom="0" percent="0" rank="0" text="" dxfId="7">
      <formula>OR(#ref!=$B76,#ref!=$B76)</formula>
    </cfRule>
  </conditionalFormatting>
  <conditionalFormatting sqref="AG84:AK84">
    <cfRule type="expression" priority="5" aboveAverage="0" equalAverage="0" bottom="0" percent="0" rank="0" text="" dxfId="8">
      <formula>OR(#ref!=$B75,#ref!=$B75)</formula>
    </cfRule>
  </conditionalFormatting>
  <conditionalFormatting sqref="AG83:AK83">
    <cfRule type="expression" priority="6" aboveAverage="0" equalAverage="0" bottom="0" percent="0" rank="0" text="" dxfId="9">
      <formula>OR(#ref!=$B85,#ref!=$B85)</formula>
    </cfRule>
  </conditionalFormatting>
  <conditionalFormatting sqref="AA81:AF81">
    <cfRule type="expression" priority="7" aboveAverage="0" equalAverage="0" bottom="0" percent="0" rank="0" text="" dxfId="10">
      <formula>OR(#ref!=$B75,#ref!=$B75)</formula>
    </cfRule>
  </conditionalFormatting>
  <conditionalFormatting sqref="AA80:AF80">
    <cfRule type="expression" priority="8" aboveAverage="0" equalAverage="0" bottom="0" percent="0" rank="0" text="" dxfId="11">
      <formula>OR(#ref!=$B85,#ref!=$B85)</formula>
    </cfRule>
  </conditionalFormatting>
  <dataValidations count="10">
    <dataValidation allowBlank="true" error="リストにない場合のみ、入力してください。" errorStyle="warning" operator="between" showDropDown="false" showErrorMessage="false" showInputMessage="true" sqref="K15:N74" type="list">
      <formula1>INDIRECT(C15)</formula1>
      <formula2>0</formula2>
    </dataValidation>
    <dataValidation allowBlank="true" errorStyle="stop" operator="between" showDropDown="false" showErrorMessage="false" showInputMessage="true" sqref="I15:J74" type="list">
      <formula1>"A,B,C,D"</formula1>
      <formula2>0</formula2>
    </dataValidation>
    <dataValidation allowBlank="true" errorStyle="stop" operator="between" showDropDown="false" showErrorMessage="false" showInputMessage="true" sqref="C15:D74" type="list">
      <formula1>職種</formula1>
      <formula2>0</formula2>
    </dataValidation>
    <dataValidation allowBlank="true" errorStyle="stop" operator="between" showDropDown="false" showErrorMessage="true" showInputMessage="true" sqref="R86:S86" type="list">
      <formula1>"週,暦月"</formula1>
      <formula2>0</formula2>
    </dataValidation>
    <dataValidation allowBlank="true" errorStyle="stop" operator="between" showDropDown="false" showErrorMessage="true" showInputMessage="true" sqref="W15:BA15 W17:BA17 W19:BA19 W21:BA21 W23:BA23 W25:BA25 W27:BA27 W29:BA29 W31:BA31 W33:BA33 W35:BA35 W37:BA37 W39:BA39 W41:BA41 W43:BA43 W45:BA45 W47:BA47 W49:BA49 W51:BA51 W53:BA53 W55:BA55 W57:BA57 W59:BA59 W61:BA61 W63:BA63 W65:BA65 W67:BA67 W69:BA69 W71:BA71 W73:BA73" type="list">
      <formula1>【記載例】シフト記号表</formula1>
      <formula2>0</formula2>
    </dataValidation>
    <dataValidation allowBlank="true" errorStyle="stop" operator="between" showDropDown="false" showErrorMessage="true" showInputMessage="true" sqref="BE3:BH3" type="list">
      <formula1>"４週,暦月"</formula1>
      <formula2>0</formula2>
    </dataValidation>
    <dataValidation allowBlank="true" errorStyle="stop" operator="between" showDropDown="false" showErrorMessage="true" showInputMessage="true" sqref="AF3:AF4" type="list">
      <formula1>#ref!</formula1>
      <formula2>0</formula2>
    </dataValidation>
    <dataValidation allowBlank="true" error="入力可能範囲　32～40" errorStyle="stop" operator="between" showDropDown="false" showErrorMessage="true" showInputMessage="true" sqref="BA6:BB6" type="decimal">
      <formula1>32</formula1>
      <formula2>40</formula2>
    </dataValidation>
    <dataValidation allowBlank="true" errorStyle="stop" operator="between" showDropDown="false" showErrorMessage="true" showInputMessage="true" sqref="BE4:BH4" type="list">
      <formula1>"予定,実績,予定・実績"</formula1>
      <formula2>0</formula2>
    </dataValidation>
    <dataValidation allowBlank="true" error="プルダウンにないケースは直接入力してください。" errorStyle="information" operator="between" showDropDown="false" showErrorMessage="false" showInputMessage="true" sqref="AT1:BI1" type="list">
      <formula1>標準様式１プルダウン・リスト!$C$4:$C$13</formula1>
      <formula2>0</formula2>
    </dataValidation>
  </dataValidations>
  <printOptions headings="false" gridLines="false" gridLinesSet="true" horizontalCentered="true" verticalCentered="false"/>
  <pageMargins left="0.157638888888889" right="0.157638888888889" top="0.590277777777778" bottom="0.472916666666667" header="0.511811023622047" footer="0.157638888888889"/>
  <pageSetup paperSize="9" scale="100" fitToWidth="0" fitToHeight="1" pageOrder="downThenOver" orientation="landscape" blackAndWhite="false" draft="false" cellComments="none" horizontalDpi="300" verticalDpi="300" copies="1"/>
  <headerFooter differentFirst="false" differentOddEven="false">
    <oddHeader/>
    <oddFooter>&amp;R&amp;16&amp;P/&amp;N</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N52"/>
  <sheetViews>
    <sheetView showFormulas="false" showGridLines="true" showRowColHeaders="true" showZeros="true" rightToLeft="false" tabSelected="false" showOutlineSymbols="true" defaultGridColor="true" view="normal" topLeftCell="A1" colorId="64" zoomScale="100" zoomScaleNormal="100" zoomScalePageLayoutView="80" workbookViewId="0">
      <selection pane="topLeft" activeCell="A1" activeCellId="0" sqref="A1"/>
    </sheetView>
  </sheetViews>
  <sheetFormatPr defaultColWidth="10.00390625" defaultRowHeight="18.75" customHeight="false" zeroHeight="false" outlineLevelRow="0" outlineLevelCol="0"/>
  <cols>
    <col collapsed="false" customWidth="true" hidden="false" outlineLevel="0" max="1" min="1" style="899" width="1.78"/>
    <col collapsed="false" customWidth="true" hidden="false" outlineLevel="0" max="2" min="2" style="900" width="6.22"/>
    <col collapsed="false" customWidth="true" hidden="false" outlineLevel="0" max="3" min="3" style="900" width="11.78"/>
    <col collapsed="false" customWidth="true" hidden="true" outlineLevel="0" max="4" min="4" style="900" width="11.78"/>
    <col collapsed="false" customWidth="true" hidden="false" outlineLevel="0" max="5" min="5" style="900" width="3.78"/>
    <col collapsed="false" customWidth="true" hidden="false" outlineLevel="0" max="6" min="6" style="899" width="17.34"/>
    <col collapsed="false" customWidth="true" hidden="false" outlineLevel="0" max="7" min="7" style="899" width="3.78"/>
    <col collapsed="false" customWidth="true" hidden="false" outlineLevel="0" max="8" min="8" style="899" width="17.34"/>
    <col collapsed="false" customWidth="true" hidden="false" outlineLevel="0" max="9" min="9" style="899" width="3.78"/>
    <col collapsed="false" customWidth="true" hidden="false" outlineLevel="0" max="10" min="10" style="900" width="17.34"/>
    <col collapsed="false" customWidth="true" hidden="false" outlineLevel="0" max="11" min="11" style="899" width="3.78"/>
    <col collapsed="false" customWidth="true" hidden="false" outlineLevel="0" max="12" min="12" style="899" width="17.34"/>
    <col collapsed="false" customWidth="true" hidden="false" outlineLevel="0" max="13" min="13" style="899" width="3.78"/>
    <col collapsed="false" customWidth="true" hidden="false" outlineLevel="0" max="14" min="14" style="899" width="56.22"/>
    <col collapsed="false" customWidth="false" hidden="false" outlineLevel="0" max="16384" min="15" style="899" width="10"/>
  </cols>
  <sheetData>
    <row r="1" customFormat="false" ht="19.7" hidden="false" customHeight="false" outlineLevel="0" collapsed="false">
      <c r="B1" s="901" t="s">
        <v>727</v>
      </c>
    </row>
    <row r="2" customFormat="false" ht="19.7" hidden="false" customHeight="false" outlineLevel="0" collapsed="false">
      <c r="B2" s="902" t="s">
        <v>728</v>
      </c>
      <c r="F2" s="903"/>
      <c r="J2" s="904"/>
    </row>
    <row r="3" customFormat="false" ht="19.7" hidden="false" customHeight="false" outlineLevel="0" collapsed="false">
      <c r="B3" s="903" t="s">
        <v>729</v>
      </c>
      <c r="F3" s="904" t="s">
        <v>730</v>
      </c>
      <c r="J3" s="904"/>
    </row>
    <row r="4" customFormat="false" ht="19.7" hidden="false" customHeight="false" outlineLevel="0" collapsed="false">
      <c r="B4" s="902"/>
      <c r="F4" s="905" t="s">
        <v>731</v>
      </c>
      <c r="G4" s="905"/>
      <c r="H4" s="905"/>
      <c r="I4" s="905"/>
      <c r="J4" s="905"/>
      <c r="K4" s="905"/>
      <c r="L4" s="905"/>
      <c r="N4" s="905" t="s">
        <v>732</v>
      </c>
    </row>
    <row r="5" customFormat="false" ht="19.7" hidden="false" customHeight="false" outlineLevel="0" collapsed="false">
      <c r="B5" s="900" t="s">
        <v>679</v>
      </c>
      <c r="C5" s="900" t="s">
        <v>701</v>
      </c>
      <c r="F5" s="900" t="s">
        <v>733</v>
      </c>
      <c r="G5" s="900"/>
      <c r="H5" s="900" t="s">
        <v>734</v>
      </c>
      <c r="J5" s="900" t="s">
        <v>735</v>
      </c>
      <c r="L5" s="900" t="s">
        <v>731</v>
      </c>
      <c r="N5" s="905"/>
    </row>
    <row r="6" customFormat="false" ht="19.7" hidden="false" customHeight="false" outlineLevel="0" collapsed="false">
      <c r="B6" s="906" t="n">
        <v>1</v>
      </c>
      <c r="C6" s="907" t="s">
        <v>736</v>
      </c>
      <c r="D6" s="908" t="str">
        <f aca="false">C6</f>
        <v>a</v>
      </c>
      <c r="E6" s="906" t="s">
        <v>737</v>
      </c>
      <c r="F6" s="909" t="n">
        <v>0.375</v>
      </c>
      <c r="G6" s="906" t="s">
        <v>361</v>
      </c>
      <c r="H6" s="909" t="n">
        <v>0.75</v>
      </c>
      <c r="I6" s="910" t="s">
        <v>465</v>
      </c>
      <c r="J6" s="909" t="n">
        <v>0.0416666666666667</v>
      </c>
      <c r="K6" s="911" t="s">
        <v>79</v>
      </c>
      <c r="L6" s="905" t="n">
        <f aca="false">IF(OR(F6="",H6=""),"",(H6+IF(F6&gt;H6,1,0)-F6-J6)*24)</f>
        <v>8</v>
      </c>
      <c r="N6" s="912"/>
    </row>
    <row r="7" customFormat="false" ht="19.7" hidden="false" customHeight="false" outlineLevel="0" collapsed="false">
      <c r="B7" s="906" t="n">
        <v>2</v>
      </c>
      <c r="C7" s="907" t="s">
        <v>738</v>
      </c>
      <c r="D7" s="908" t="str">
        <f aca="false">C7</f>
        <v>b</v>
      </c>
      <c r="E7" s="906" t="s">
        <v>737</v>
      </c>
      <c r="F7" s="909" t="n">
        <v>0.583333333333333</v>
      </c>
      <c r="G7" s="906" t="s">
        <v>361</v>
      </c>
      <c r="H7" s="909" t="n">
        <v>0.958333333333333</v>
      </c>
      <c r="I7" s="910" t="s">
        <v>465</v>
      </c>
      <c r="J7" s="909" t="n">
        <v>0.0416666666666667</v>
      </c>
      <c r="K7" s="911" t="s">
        <v>79</v>
      </c>
      <c r="L7" s="905" t="n">
        <f aca="false">IF(OR(F7="",H7=""),"",(H7+IF(F7&gt;H7,1,0)-F7-J7)*24)</f>
        <v>8</v>
      </c>
      <c r="N7" s="912"/>
    </row>
    <row r="8" customFormat="false" ht="19.7" hidden="false" customHeight="false" outlineLevel="0" collapsed="false">
      <c r="B8" s="906" t="n">
        <v>3</v>
      </c>
      <c r="C8" s="907" t="s">
        <v>739</v>
      </c>
      <c r="D8" s="908" t="str">
        <f aca="false">C8</f>
        <v>c</v>
      </c>
      <c r="E8" s="906" t="s">
        <v>737</v>
      </c>
      <c r="F8" s="909" t="n">
        <v>0.916666666666667</v>
      </c>
      <c r="G8" s="906" t="s">
        <v>361</v>
      </c>
      <c r="H8" s="909" t="n">
        <v>0.291666666666667</v>
      </c>
      <c r="I8" s="910" t="s">
        <v>465</v>
      </c>
      <c r="J8" s="909" t="n">
        <v>0.0416666666666667</v>
      </c>
      <c r="K8" s="911" t="s">
        <v>79</v>
      </c>
      <c r="L8" s="905" t="n">
        <f aca="false">IF(OR(F8="",H8=""),"",(H8+IF(F8&gt;H8,1,0)-F8-J8)*24)</f>
        <v>8</v>
      </c>
      <c r="N8" s="912"/>
    </row>
    <row r="9" customFormat="false" ht="19.7" hidden="false" customHeight="false" outlineLevel="0" collapsed="false">
      <c r="B9" s="906" t="n">
        <v>4</v>
      </c>
      <c r="C9" s="907" t="s">
        <v>740</v>
      </c>
      <c r="D9" s="908" t="str">
        <f aca="false">C9</f>
        <v>d</v>
      </c>
      <c r="E9" s="906" t="s">
        <v>737</v>
      </c>
      <c r="F9" s="909" t="n">
        <v>0.25</v>
      </c>
      <c r="G9" s="906" t="s">
        <v>361</v>
      </c>
      <c r="H9" s="909" t="n">
        <v>0.625</v>
      </c>
      <c r="I9" s="910" t="s">
        <v>465</v>
      </c>
      <c r="J9" s="909" t="n">
        <v>0.0416666666666667</v>
      </c>
      <c r="K9" s="911" t="s">
        <v>79</v>
      </c>
      <c r="L9" s="905" t="n">
        <f aca="false">IF(OR(F9="",H9=""),"",(H9+IF(F9&gt;H9,1,0)-F9-J9)*24)</f>
        <v>8</v>
      </c>
      <c r="N9" s="912"/>
    </row>
    <row r="10" customFormat="false" ht="19.7" hidden="false" customHeight="false" outlineLevel="0" collapsed="false">
      <c r="B10" s="906" t="n">
        <v>5</v>
      </c>
      <c r="C10" s="907" t="s">
        <v>741</v>
      </c>
      <c r="D10" s="908" t="str">
        <f aca="false">C10</f>
        <v>e</v>
      </c>
      <c r="E10" s="906" t="s">
        <v>737</v>
      </c>
      <c r="F10" s="909"/>
      <c r="G10" s="906" t="s">
        <v>361</v>
      </c>
      <c r="H10" s="909"/>
      <c r="I10" s="910" t="s">
        <v>465</v>
      </c>
      <c r="J10" s="909" t="n">
        <v>0</v>
      </c>
      <c r="K10" s="911" t="s">
        <v>79</v>
      </c>
      <c r="L10" s="905" t="str">
        <f aca="false">IF(OR(F10="",H10=""),"",(H10+IF(F10&gt;H10,1,0)-F10-J10)*24)</f>
        <v/>
      </c>
      <c r="N10" s="912"/>
    </row>
    <row r="11" customFormat="false" ht="19.7" hidden="false" customHeight="false" outlineLevel="0" collapsed="false">
      <c r="B11" s="906" t="n">
        <v>6</v>
      </c>
      <c r="C11" s="907" t="s">
        <v>742</v>
      </c>
      <c r="D11" s="908" t="str">
        <f aca="false">C11</f>
        <v>f</v>
      </c>
      <c r="E11" s="906" t="s">
        <v>737</v>
      </c>
      <c r="F11" s="909"/>
      <c r="G11" s="906" t="s">
        <v>361</v>
      </c>
      <c r="H11" s="909"/>
      <c r="I11" s="910" t="s">
        <v>465</v>
      </c>
      <c r="J11" s="909" t="n">
        <v>0</v>
      </c>
      <c r="K11" s="911" t="s">
        <v>79</v>
      </c>
      <c r="L11" s="905" t="str">
        <f aca="false">IF(OR(F11="",H11=""),"",(H11+IF(F11&gt;H11,1,0)-F11-J11)*24)</f>
        <v/>
      </c>
      <c r="N11" s="912"/>
    </row>
    <row r="12" customFormat="false" ht="19.7" hidden="false" customHeight="false" outlineLevel="0" collapsed="false">
      <c r="B12" s="906" t="n">
        <v>7</v>
      </c>
      <c r="C12" s="907" t="s">
        <v>743</v>
      </c>
      <c r="D12" s="908" t="str">
        <f aca="false">C12</f>
        <v>g</v>
      </c>
      <c r="E12" s="906" t="s">
        <v>737</v>
      </c>
      <c r="F12" s="909"/>
      <c r="G12" s="906" t="s">
        <v>361</v>
      </c>
      <c r="H12" s="909"/>
      <c r="I12" s="910" t="s">
        <v>465</v>
      </c>
      <c r="J12" s="909" t="n">
        <v>0</v>
      </c>
      <c r="K12" s="911" t="s">
        <v>79</v>
      </c>
      <c r="L12" s="905" t="str">
        <f aca="false">IF(OR(F12="",H12=""),"",(H12+IF(F12&gt;H12,1,0)-F12-J12)*24)</f>
        <v/>
      </c>
      <c r="N12" s="912"/>
    </row>
    <row r="13" customFormat="false" ht="19.7" hidden="false" customHeight="false" outlineLevel="0" collapsed="false">
      <c r="B13" s="906" t="n">
        <v>8</v>
      </c>
      <c r="C13" s="907" t="s">
        <v>744</v>
      </c>
      <c r="D13" s="908" t="str">
        <f aca="false">C13</f>
        <v>h</v>
      </c>
      <c r="E13" s="906" t="s">
        <v>737</v>
      </c>
      <c r="F13" s="909"/>
      <c r="G13" s="906" t="s">
        <v>361</v>
      </c>
      <c r="H13" s="909"/>
      <c r="I13" s="910" t="s">
        <v>465</v>
      </c>
      <c r="J13" s="909" t="n">
        <v>0</v>
      </c>
      <c r="K13" s="911" t="s">
        <v>79</v>
      </c>
      <c r="L13" s="905" t="str">
        <f aca="false">IF(OR(F13="",H13=""),"",(H13+IF(F13&gt;H13,1,0)-F13-J13)*24)</f>
        <v/>
      </c>
      <c r="N13" s="912"/>
    </row>
    <row r="14" customFormat="false" ht="19.7" hidden="false" customHeight="false" outlineLevel="0" collapsed="false">
      <c r="B14" s="906" t="n">
        <v>9</v>
      </c>
      <c r="C14" s="907" t="s">
        <v>745</v>
      </c>
      <c r="D14" s="908" t="str">
        <f aca="false">C14</f>
        <v>i</v>
      </c>
      <c r="E14" s="906" t="s">
        <v>737</v>
      </c>
      <c r="F14" s="909"/>
      <c r="G14" s="906" t="s">
        <v>361</v>
      </c>
      <c r="H14" s="909"/>
      <c r="I14" s="910" t="s">
        <v>465</v>
      </c>
      <c r="J14" s="909" t="n">
        <v>0</v>
      </c>
      <c r="K14" s="911" t="s">
        <v>79</v>
      </c>
      <c r="L14" s="905" t="str">
        <f aca="false">IF(OR(F14="",H14=""),"",(H14+IF(F14&gt;H14,1,0)-F14-J14)*24)</f>
        <v/>
      </c>
      <c r="N14" s="912"/>
    </row>
    <row r="15" customFormat="false" ht="19.7" hidden="false" customHeight="false" outlineLevel="0" collapsed="false">
      <c r="B15" s="906" t="n">
        <v>10</v>
      </c>
      <c r="C15" s="907" t="s">
        <v>746</v>
      </c>
      <c r="D15" s="908" t="str">
        <f aca="false">C15</f>
        <v>j</v>
      </c>
      <c r="E15" s="906" t="s">
        <v>737</v>
      </c>
      <c r="F15" s="909"/>
      <c r="G15" s="906" t="s">
        <v>361</v>
      </c>
      <c r="H15" s="909"/>
      <c r="I15" s="910" t="s">
        <v>465</v>
      </c>
      <c r="J15" s="909" t="n">
        <v>0</v>
      </c>
      <c r="K15" s="911" t="s">
        <v>79</v>
      </c>
      <c r="L15" s="905" t="str">
        <f aca="false">IF(OR(F15="",H15=""),"",(H15+IF(F15&gt;H15,1,0)-F15-J15)*24)</f>
        <v/>
      </c>
      <c r="N15" s="912"/>
    </row>
    <row r="16" customFormat="false" ht="19.7" hidden="false" customHeight="false" outlineLevel="0" collapsed="false">
      <c r="B16" s="906" t="n">
        <v>11</v>
      </c>
      <c r="C16" s="907" t="s">
        <v>747</v>
      </c>
      <c r="D16" s="908" t="str">
        <f aca="false">C16</f>
        <v>k</v>
      </c>
      <c r="E16" s="906" t="s">
        <v>737</v>
      </c>
      <c r="F16" s="909"/>
      <c r="G16" s="906" t="s">
        <v>361</v>
      </c>
      <c r="H16" s="909"/>
      <c r="I16" s="910" t="s">
        <v>465</v>
      </c>
      <c r="J16" s="909" t="n">
        <v>0</v>
      </c>
      <c r="K16" s="911" t="s">
        <v>79</v>
      </c>
      <c r="L16" s="905" t="str">
        <f aca="false">IF(OR(F16="",H16=""),"",(H16+IF(F16&gt;H16,1,0)-F16-J16)*24)</f>
        <v/>
      </c>
      <c r="N16" s="912"/>
    </row>
    <row r="17" customFormat="false" ht="19.7" hidden="false" customHeight="false" outlineLevel="0" collapsed="false">
      <c r="B17" s="906" t="n">
        <v>12</v>
      </c>
      <c r="C17" s="907" t="s">
        <v>748</v>
      </c>
      <c r="D17" s="908" t="str">
        <f aca="false">C17</f>
        <v>l</v>
      </c>
      <c r="E17" s="906" t="s">
        <v>737</v>
      </c>
      <c r="F17" s="909"/>
      <c r="G17" s="906" t="s">
        <v>361</v>
      </c>
      <c r="H17" s="909"/>
      <c r="I17" s="910" t="s">
        <v>465</v>
      </c>
      <c r="J17" s="909" t="n">
        <v>0</v>
      </c>
      <c r="K17" s="911" t="s">
        <v>79</v>
      </c>
      <c r="L17" s="905" t="str">
        <f aca="false">IF(OR(F17="",H17=""),"",(H17+IF(F17&gt;H17,1,0)-F17-J17)*24)</f>
        <v/>
      </c>
      <c r="N17" s="912"/>
    </row>
    <row r="18" customFormat="false" ht="19.7" hidden="false" customHeight="false" outlineLevel="0" collapsed="false">
      <c r="B18" s="906" t="n">
        <v>13</v>
      </c>
      <c r="C18" s="907" t="s">
        <v>749</v>
      </c>
      <c r="D18" s="908" t="str">
        <f aca="false">C18</f>
        <v>m</v>
      </c>
      <c r="E18" s="906" t="s">
        <v>737</v>
      </c>
      <c r="F18" s="909"/>
      <c r="G18" s="906" t="s">
        <v>361</v>
      </c>
      <c r="H18" s="909"/>
      <c r="I18" s="910" t="s">
        <v>465</v>
      </c>
      <c r="J18" s="909" t="n">
        <v>0</v>
      </c>
      <c r="K18" s="911" t="s">
        <v>79</v>
      </c>
      <c r="L18" s="905" t="str">
        <f aca="false">IF(OR(F18="",H18=""),"",(H18+IF(F18&gt;H18,1,0)-F18-J18)*24)</f>
        <v/>
      </c>
      <c r="N18" s="912"/>
    </row>
    <row r="19" customFormat="false" ht="19.7" hidden="false" customHeight="false" outlineLevel="0" collapsed="false">
      <c r="B19" s="906" t="n">
        <v>14</v>
      </c>
      <c r="C19" s="907" t="s">
        <v>750</v>
      </c>
      <c r="D19" s="908" t="str">
        <f aca="false">C19</f>
        <v>n</v>
      </c>
      <c r="E19" s="906" t="s">
        <v>737</v>
      </c>
      <c r="F19" s="909"/>
      <c r="G19" s="906" t="s">
        <v>361</v>
      </c>
      <c r="H19" s="909"/>
      <c r="I19" s="910" t="s">
        <v>465</v>
      </c>
      <c r="J19" s="909" t="n">
        <v>0</v>
      </c>
      <c r="K19" s="911" t="s">
        <v>79</v>
      </c>
      <c r="L19" s="905" t="str">
        <f aca="false">IF(OR(F19="",H19=""),"",(H19+IF(F19&gt;H19,1,0)-F19-J19)*24)</f>
        <v/>
      </c>
      <c r="N19" s="912"/>
    </row>
    <row r="20" customFormat="false" ht="19.7" hidden="false" customHeight="false" outlineLevel="0" collapsed="false">
      <c r="B20" s="906" t="n">
        <v>15</v>
      </c>
      <c r="C20" s="907" t="s">
        <v>751</v>
      </c>
      <c r="D20" s="908" t="str">
        <f aca="false">C20</f>
        <v>o</v>
      </c>
      <c r="E20" s="906" t="s">
        <v>737</v>
      </c>
      <c r="F20" s="909"/>
      <c r="G20" s="906" t="s">
        <v>361</v>
      </c>
      <c r="H20" s="909"/>
      <c r="I20" s="910" t="s">
        <v>465</v>
      </c>
      <c r="J20" s="909" t="n">
        <v>0</v>
      </c>
      <c r="K20" s="911" t="s">
        <v>79</v>
      </c>
      <c r="L20" s="905" t="str">
        <f aca="false">IF(OR(F20="",H20=""),"",(H20+IF(F20&gt;H20,1,0)-F20-J20)*24)</f>
        <v/>
      </c>
      <c r="N20" s="912"/>
    </row>
    <row r="21" customFormat="false" ht="19.7" hidden="false" customHeight="false" outlineLevel="0" collapsed="false">
      <c r="B21" s="906" t="n">
        <v>16</v>
      </c>
      <c r="C21" s="907" t="s">
        <v>752</v>
      </c>
      <c r="D21" s="908" t="str">
        <f aca="false">C21</f>
        <v>p</v>
      </c>
      <c r="E21" s="906" t="s">
        <v>737</v>
      </c>
      <c r="F21" s="909"/>
      <c r="G21" s="906" t="s">
        <v>361</v>
      </c>
      <c r="H21" s="909"/>
      <c r="I21" s="910" t="s">
        <v>465</v>
      </c>
      <c r="J21" s="909" t="n">
        <v>0</v>
      </c>
      <c r="K21" s="911" t="s">
        <v>79</v>
      </c>
      <c r="L21" s="905" t="str">
        <f aca="false">IF(OR(F21="",H21=""),"",(H21+IF(F21&gt;H21,1,0)-F21-J21)*24)</f>
        <v/>
      </c>
      <c r="N21" s="912"/>
    </row>
    <row r="22" customFormat="false" ht="19.7" hidden="false" customHeight="false" outlineLevel="0" collapsed="false">
      <c r="B22" s="906" t="n">
        <v>17</v>
      </c>
      <c r="C22" s="907" t="s">
        <v>753</v>
      </c>
      <c r="D22" s="908" t="str">
        <f aca="false">C22</f>
        <v>q</v>
      </c>
      <c r="E22" s="906" t="s">
        <v>737</v>
      </c>
      <c r="F22" s="909"/>
      <c r="G22" s="906" t="s">
        <v>361</v>
      </c>
      <c r="H22" s="909"/>
      <c r="I22" s="910" t="s">
        <v>465</v>
      </c>
      <c r="J22" s="909" t="n">
        <v>0</v>
      </c>
      <c r="K22" s="911" t="s">
        <v>79</v>
      </c>
      <c r="L22" s="905" t="str">
        <f aca="false">IF(OR(F22="",H22=""),"",(H22+IF(F22&gt;H22,1,0)-F22-J22)*24)</f>
        <v/>
      </c>
      <c r="N22" s="912"/>
    </row>
    <row r="23" customFormat="false" ht="19.7" hidden="false" customHeight="false" outlineLevel="0" collapsed="false">
      <c r="B23" s="906" t="n">
        <v>18</v>
      </c>
      <c r="C23" s="907" t="s">
        <v>754</v>
      </c>
      <c r="D23" s="908" t="str">
        <f aca="false">C23</f>
        <v>r</v>
      </c>
      <c r="E23" s="906" t="s">
        <v>737</v>
      </c>
      <c r="F23" s="913"/>
      <c r="G23" s="906" t="s">
        <v>361</v>
      </c>
      <c r="H23" s="913"/>
      <c r="I23" s="910" t="s">
        <v>465</v>
      </c>
      <c r="J23" s="913"/>
      <c r="K23" s="911" t="s">
        <v>79</v>
      </c>
      <c r="L23" s="907" t="n">
        <v>1</v>
      </c>
      <c r="N23" s="912"/>
    </row>
    <row r="24" customFormat="false" ht="19.7" hidden="false" customHeight="false" outlineLevel="0" collapsed="false">
      <c r="B24" s="906" t="n">
        <v>19</v>
      </c>
      <c r="C24" s="907" t="s">
        <v>755</v>
      </c>
      <c r="D24" s="908" t="str">
        <f aca="false">C24</f>
        <v>s</v>
      </c>
      <c r="E24" s="906" t="s">
        <v>737</v>
      </c>
      <c r="F24" s="913"/>
      <c r="G24" s="906" t="s">
        <v>361</v>
      </c>
      <c r="H24" s="913"/>
      <c r="I24" s="910" t="s">
        <v>465</v>
      </c>
      <c r="J24" s="913"/>
      <c r="K24" s="911" t="s">
        <v>79</v>
      </c>
      <c r="L24" s="907" t="n">
        <v>2</v>
      </c>
      <c r="N24" s="912"/>
    </row>
    <row r="25" customFormat="false" ht="19.7" hidden="false" customHeight="false" outlineLevel="0" collapsed="false">
      <c r="B25" s="906" t="n">
        <v>20</v>
      </c>
      <c r="C25" s="907" t="s">
        <v>756</v>
      </c>
      <c r="D25" s="908" t="str">
        <f aca="false">C25</f>
        <v>t</v>
      </c>
      <c r="E25" s="906" t="s">
        <v>737</v>
      </c>
      <c r="F25" s="913"/>
      <c r="G25" s="906" t="s">
        <v>361</v>
      </c>
      <c r="H25" s="913"/>
      <c r="I25" s="910" t="s">
        <v>465</v>
      </c>
      <c r="J25" s="913"/>
      <c r="K25" s="911" t="s">
        <v>79</v>
      </c>
      <c r="L25" s="907" t="n">
        <v>3</v>
      </c>
      <c r="N25" s="912"/>
    </row>
    <row r="26" customFormat="false" ht="19.7" hidden="false" customHeight="false" outlineLevel="0" collapsed="false">
      <c r="B26" s="906" t="n">
        <v>21</v>
      </c>
      <c r="C26" s="907" t="s">
        <v>757</v>
      </c>
      <c r="D26" s="908" t="str">
        <f aca="false">C26</f>
        <v>u</v>
      </c>
      <c r="E26" s="906" t="s">
        <v>737</v>
      </c>
      <c r="F26" s="913"/>
      <c r="G26" s="906" t="s">
        <v>361</v>
      </c>
      <c r="H26" s="913"/>
      <c r="I26" s="910" t="s">
        <v>465</v>
      </c>
      <c r="J26" s="913"/>
      <c r="K26" s="911" t="s">
        <v>79</v>
      </c>
      <c r="L26" s="907" t="n">
        <v>4</v>
      </c>
      <c r="N26" s="912"/>
    </row>
    <row r="27" customFormat="false" ht="19.7" hidden="false" customHeight="false" outlineLevel="0" collapsed="false">
      <c r="B27" s="906" t="n">
        <v>22</v>
      </c>
      <c r="C27" s="907" t="s">
        <v>758</v>
      </c>
      <c r="D27" s="908" t="str">
        <f aca="false">C27</f>
        <v>v</v>
      </c>
      <c r="E27" s="906" t="s">
        <v>737</v>
      </c>
      <c r="F27" s="913"/>
      <c r="G27" s="906" t="s">
        <v>361</v>
      </c>
      <c r="H27" s="913"/>
      <c r="I27" s="910" t="s">
        <v>465</v>
      </c>
      <c r="J27" s="913"/>
      <c r="K27" s="911" t="s">
        <v>79</v>
      </c>
      <c r="L27" s="907" t="n">
        <v>5</v>
      </c>
      <c r="N27" s="912"/>
    </row>
    <row r="28" customFormat="false" ht="19.7" hidden="false" customHeight="false" outlineLevel="0" collapsed="false">
      <c r="B28" s="906" t="n">
        <v>23</v>
      </c>
      <c r="C28" s="907" t="s">
        <v>759</v>
      </c>
      <c r="D28" s="908" t="str">
        <f aca="false">C28</f>
        <v>w</v>
      </c>
      <c r="E28" s="906" t="s">
        <v>737</v>
      </c>
      <c r="F28" s="913"/>
      <c r="G28" s="906" t="s">
        <v>361</v>
      </c>
      <c r="H28" s="913"/>
      <c r="I28" s="910" t="s">
        <v>465</v>
      </c>
      <c r="J28" s="913"/>
      <c r="K28" s="911" t="s">
        <v>79</v>
      </c>
      <c r="L28" s="907" t="n">
        <v>6</v>
      </c>
      <c r="N28" s="912"/>
    </row>
    <row r="29" customFormat="false" ht="19.7" hidden="false" customHeight="false" outlineLevel="0" collapsed="false">
      <c r="B29" s="906" t="n">
        <v>24</v>
      </c>
      <c r="C29" s="907" t="s">
        <v>760</v>
      </c>
      <c r="D29" s="908" t="str">
        <f aca="false">C29</f>
        <v>x</v>
      </c>
      <c r="E29" s="906" t="s">
        <v>737</v>
      </c>
      <c r="F29" s="913"/>
      <c r="G29" s="906" t="s">
        <v>361</v>
      </c>
      <c r="H29" s="913"/>
      <c r="I29" s="910" t="s">
        <v>465</v>
      </c>
      <c r="J29" s="913"/>
      <c r="K29" s="911" t="s">
        <v>79</v>
      </c>
      <c r="L29" s="907" t="n">
        <v>7</v>
      </c>
      <c r="N29" s="912"/>
    </row>
    <row r="30" customFormat="false" ht="19.7" hidden="false" customHeight="false" outlineLevel="0" collapsed="false">
      <c r="B30" s="906" t="n">
        <v>25</v>
      </c>
      <c r="C30" s="907" t="s">
        <v>761</v>
      </c>
      <c r="D30" s="908" t="str">
        <f aca="false">C30</f>
        <v>y</v>
      </c>
      <c r="E30" s="906" t="s">
        <v>737</v>
      </c>
      <c r="F30" s="913"/>
      <c r="G30" s="906" t="s">
        <v>361</v>
      </c>
      <c r="H30" s="913"/>
      <c r="I30" s="910" t="s">
        <v>465</v>
      </c>
      <c r="J30" s="913"/>
      <c r="K30" s="911" t="s">
        <v>79</v>
      </c>
      <c r="L30" s="907" t="n">
        <v>8</v>
      </c>
      <c r="N30" s="912"/>
    </row>
    <row r="31" customFormat="false" ht="19.7" hidden="false" customHeight="false" outlineLevel="0" collapsed="false">
      <c r="B31" s="906" t="n">
        <v>26</v>
      </c>
      <c r="C31" s="907" t="s">
        <v>762</v>
      </c>
      <c r="D31" s="908" t="str">
        <f aca="false">C31</f>
        <v>z</v>
      </c>
      <c r="E31" s="906" t="s">
        <v>737</v>
      </c>
      <c r="F31" s="913"/>
      <c r="G31" s="906" t="s">
        <v>361</v>
      </c>
      <c r="H31" s="913"/>
      <c r="I31" s="910" t="s">
        <v>465</v>
      </c>
      <c r="J31" s="913"/>
      <c r="K31" s="911" t="s">
        <v>79</v>
      </c>
      <c r="L31" s="907" t="n">
        <v>1</v>
      </c>
      <c r="N31" s="912"/>
    </row>
    <row r="32" customFormat="false" ht="19.7" hidden="false" customHeight="false" outlineLevel="0" collapsed="false">
      <c r="B32" s="906" t="n">
        <v>27</v>
      </c>
      <c r="C32" s="907" t="s">
        <v>760</v>
      </c>
      <c r="D32" s="908" t="str">
        <f aca="false">C32</f>
        <v>x</v>
      </c>
      <c r="E32" s="906" t="s">
        <v>737</v>
      </c>
      <c r="F32" s="913"/>
      <c r="G32" s="906" t="s">
        <v>361</v>
      </c>
      <c r="H32" s="913"/>
      <c r="I32" s="910" t="s">
        <v>465</v>
      </c>
      <c r="J32" s="913"/>
      <c r="K32" s="911" t="s">
        <v>79</v>
      </c>
      <c r="L32" s="907" t="n">
        <v>2</v>
      </c>
      <c r="N32" s="912"/>
    </row>
    <row r="33" customFormat="false" ht="19.7" hidden="false" customHeight="false" outlineLevel="0" collapsed="false">
      <c r="B33" s="906" t="n">
        <v>28</v>
      </c>
      <c r="C33" s="907" t="s">
        <v>763</v>
      </c>
      <c r="D33" s="908" t="str">
        <f aca="false">C33</f>
        <v>aa</v>
      </c>
      <c r="E33" s="906" t="s">
        <v>737</v>
      </c>
      <c r="F33" s="913"/>
      <c r="G33" s="906" t="s">
        <v>361</v>
      </c>
      <c r="H33" s="913"/>
      <c r="I33" s="910" t="s">
        <v>465</v>
      </c>
      <c r="J33" s="913"/>
      <c r="K33" s="911" t="s">
        <v>79</v>
      </c>
      <c r="L33" s="907" t="n">
        <v>3</v>
      </c>
      <c r="N33" s="912"/>
    </row>
    <row r="34" customFormat="false" ht="19.7" hidden="false" customHeight="false" outlineLevel="0" collapsed="false">
      <c r="B34" s="906" t="n">
        <v>29</v>
      </c>
      <c r="C34" s="907" t="s">
        <v>764</v>
      </c>
      <c r="D34" s="908" t="str">
        <f aca="false">C34</f>
        <v>ab</v>
      </c>
      <c r="E34" s="906" t="s">
        <v>737</v>
      </c>
      <c r="F34" s="913"/>
      <c r="G34" s="906" t="s">
        <v>361</v>
      </c>
      <c r="H34" s="913"/>
      <c r="I34" s="910" t="s">
        <v>465</v>
      </c>
      <c r="J34" s="913"/>
      <c r="K34" s="911" t="s">
        <v>79</v>
      </c>
      <c r="L34" s="907" t="n">
        <v>4</v>
      </c>
      <c r="N34" s="912"/>
    </row>
    <row r="35" customFormat="false" ht="19.7" hidden="false" customHeight="false" outlineLevel="0" collapsed="false">
      <c r="B35" s="906" t="n">
        <v>30</v>
      </c>
      <c r="C35" s="907" t="s">
        <v>765</v>
      </c>
      <c r="D35" s="908" t="str">
        <f aca="false">C35</f>
        <v>ac</v>
      </c>
      <c r="E35" s="906" t="s">
        <v>737</v>
      </c>
      <c r="F35" s="913"/>
      <c r="G35" s="906" t="s">
        <v>361</v>
      </c>
      <c r="H35" s="913"/>
      <c r="I35" s="910" t="s">
        <v>465</v>
      </c>
      <c r="J35" s="913"/>
      <c r="K35" s="911" t="s">
        <v>79</v>
      </c>
      <c r="L35" s="907" t="n">
        <v>5</v>
      </c>
      <c r="N35" s="912"/>
    </row>
    <row r="36" customFormat="false" ht="19.7" hidden="false" customHeight="false" outlineLevel="0" collapsed="false">
      <c r="B36" s="906" t="n">
        <v>31</v>
      </c>
      <c r="C36" s="907" t="s">
        <v>766</v>
      </c>
      <c r="D36" s="908" t="str">
        <f aca="false">C36</f>
        <v>ad</v>
      </c>
      <c r="E36" s="906" t="s">
        <v>737</v>
      </c>
      <c r="F36" s="913"/>
      <c r="G36" s="906" t="s">
        <v>361</v>
      </c>
      <c r="H36" s="913"/>
      <c r="I36" s="910" t="s">
        <v>465</v>
      </c>
      <c r="J36" s="913"/>
      <c r="K36" s="911" t="s">
        <v>79</v>
      </c>
      <c r="L36" s="907" t="n">
        <v>6</v>
      </c>
      <c r="N36" s="912"/>
    </row>
    <row r="37" customFormat="false" ht="19.7" hidden="false" customHeight="false" outlineLevel="0" collapsed="false">
      <c r="B37" s="906" t="n">
        <v>32</v>
      </c>
      <c r="C37" s="907" t="s">
        <v>767</v>
      </c>
      <c r="D37" s="908" t="str">
        <f aca="false">C37</f>
        <v>ae</v>
      </c>
      <c r="E37" s="906" t="s">
        <v>737</v>
      </c>
      <c r="F37" s="913"/>
      <c r="G37" s="906" t="s">
        <v>361</v>
      </c>
      <c r="H37" s="913"/>
      <c r="I37" s="910" t="s">
        <v>465</v>
      </c>
      <c r="J37" s="913"/>
      <c r="K37" s="911" t="s">
        <v>79</v>
      </c>
      <c r="L37" s="907" t="n">
        <v>7</v>
      </c>
      <c r="N37" s="912"/>
    </row>
    <row r="38" customFormat="false" ht="19.7" hidden="false" customHeight="false" outlineLevel="0" collapsed="false">
      <c r="B38" s="906" t="n">
        <v>33</v>
      </c>
      <c r="C38" s="907" t="s">
        <v>768</v>
      </c>
      <c r="D38" s="908" t="str">
        <f aca="false">C38</f>
        <v>af</v>
      </c>
      <c r="E38" s="906" t="s">
        <v>737</v>
      </c>
      <c r="F38" s="913"/>
      <c r="G38" s="906" t="s">
        <v>361</v>
      </c>
      <c r="H38" s="913"/>
      <c r="I38" s="910" t="s">
        <v>465</v>
      </c>
      <c r="J38" s="913"/>
      <c r="K38" s="911" t="s">
        <v>79</v>
      </c>
      <c r="L38" s="907" t="n">
        <v>8</v>
      </c>
      <c r="N38" s="912"/>
    </row>
    <row r="39" customFormat="false" ht="19.7" hidden="false" customHeight="false" outlineLevel="0" collapsed="false">
      <c r="B39" s="906" t="n">
        <v>34</v>
      </c>
      <c r="C39" s="914" t="s">
        <v>769</v>
      </c>
      <c r="D39" s="908"/>
      <c r="E39" s="906" t="s">
        <v>737</v>
      </c>
      <c r="F39" s="909"/>
      <c r="G39" s="906" t="s">
        <v>361</v>
      </c>
      <c r="H39" s="909"/>
      <c r="I39" s="910" t="s">
        <v>465</v>
      </c>
      <c r="J39" s="909" t="n">
        <v>0</v>
      </c>
      <c r="K39" s="911" t="s">
        <v>79</v>
      </c>
      <c r="L39" s="905" t="str">
        <f aca="false">IF(OR(F39="",H39=""),"",(H39+IF(F39&gt;H39,1,0)-F39-J39)*24)</f>
        <v/>
      </c>
      <c r="N39" s="912"/>
    </row>
    <row r="40" customFormat="false" ht="19.7" hidden="false" customHeight="false" outlineLevel="0" collapsed="false">
      <c r="B40" s="906"/>
      <c r="C40" s="915" t="s">
        <v>711</v>
      </c>
      <c r="D40" s="908"/>
      <c r="E40" s="906" t="s">
        <v>737</v>
      </c>
      <c r="F40" s="909"/>
      <c r="G40" s="906" t="s">
        <v>361</v>
      </c>
      <c r="H40" s="909"/>
      <c r="I40" s="910" t="s">
        <v>465</v>
      </c>
      <c r="J40" s="909" t="n">
        <v>0</v>
      </c>
      <c r="K40" s="911" t="s">
        <v>79</v>
      </c>
      <c r="L40" s="905" t="str">
        <f aca="false">IF(OR(F40="",H40=""),"",(H40+IF(F40&gt;H40,1,0)-F40-J40)*24)</f>
        <v/>
      </c>
      <c r="N40" s="912"/>
    </row>
    <row r="41" customFormat="false" ht="19.7" hidden="false" customHeight="false" outlineLevel="0" collapsed="false">
      <c r="B41" s="906"/>
      <c r="C41" s="916" t="s">
        <v>711</v>
      </c>
      <c r="D41" s="908" t="str">
        <f aca="false">C39</f>
        <v>ag</v>
      </c>
      <c r="E41" s="906" t="s">
        <v>737</v>
      </c>
      <c r="F41" s="909" t="s">
        <v>711</v>
      </c>
      <c r="G41" s="906" t="s">
        <v>361</v>
      </c>
      <c r="H41" s="909" t="s">
        <v>711</v>
      </c>
      <c r="I41" s="910" t="s">
        <v>465</v>
      </c>
      <c r="J41" s="909" t="s">
        <v>711</v>
      </c>
      <c r="K41" s="911" t="s">
        <v>79</v>
      </c>
      <c r="L41" s="905" t="str">
        <f aca="false">IF(OR(L39="",L40=""),"",L39+L40)</f>
        <v/>
      </c>
      <c r="N41" s="912" t="s">
        <v>770</v>
      </c>
    </row>
    <row r="42" customFormat="false" ht="19.7" hidden="false" customHeight="false" outlineLevel="0" collapsed="false">
      <c r="B42" s="906"/>
      <c r="C42" s="914" t="s">
        <v>771</v>
      </c>
      <c r="D42" s="908"/>
      <c r="E42" s="906" t="s">
        <v>737</v>
      </c>
      <c r="F42" s="909"/>
      <c r="G42" s="906" t="s">
        <v>361</v>
      </c>
      <c r="H42" s="909"/>
      <c r="I42" s="910" t="s">
        <v>465</v>
      </c>
      <c r="J42" s="909" t="n">
        <v>0</v>
      </c>
      <c r="K42" s="911" t="s">
        <v>79</v>
      </c>
      <c r="L42" s="905" t="str">
        <f aca="false">IF(OR(F42="",H42=""),"",(H42+IF(F42&gt;H42,1,0)-F42-J42)*24)</f>
        <v/>
      </c>
      <c r="N42" s="912"/>
    </row>
    <row r="43" customFormat="false" ht="19.7" hidden="false" customHeight="false" outlineLevel="0" collapsed="false">
      <c r="B43" s="906" t="n">
        <v>35</v>
      </c>
      <c r="C43" s="915" t="s">
        <v>711</v>
      </c>
      <c r="D43" s="908"/>
      <c r="E43" s="906" t="s">
        <v>737</v>
      </c>
      <c r="F43" s="909"/>
      <c r="G43" s="906" t="s">
        <v>361</v>
      </c>
      <c r="H43" s="909"/>
      <c r="I43" s="910" t="s">
        <v>465</v>
      </c>
      <c r="J43" s="909" t="n">
        <v>0</v>
      </c>
      <c r="K43" s="911" t="s">
        <v>79</v>
      </c>
      <c r="L43" s="905" t="str">
        <f aca="false">IF(OR(F43="",H43=""),"",(H43+IF(F43&gt;H43,1,0)-F43-J43)*24)</f>
        <v/>
      </c>
      <c r="N43" s="912"/>
    </row>
    <row r="44" customFormat="false" ht="19.7" hidden="false" customHeight="false" outlineLevel="0" collapsed="false">
      <c r="B44" s="906"/>
      <c r="C44" s="916" t="s">
        <v>711</v>
      </c>
      <c r="D44" s="908" t="str">
        <f aca="false">C42</f>
        <v>ah</v>
      </c>
      <c r="E44" s="906" t="s">
        <v>737</v>
      </c>
      <c r="F44" s="909" t="s">
        <v>711</v>
      </c>
      <c r="G44" s="906" t="s">
        <v>361</v>
      </c>
      <c r="H44" s="909" t="s">
        <v>711</v>
      </c>
      <c r="I44" s="910" t="s">
        <v>465</v>
      </c>
      <c r="J44" s="909" t="s">
        <v>711</v>
      </c>
      <c r="K44" s="911" t="s">
        <v>79</v>
      </c>
      <c r="L44" s="905" t="str">
        <f aca="false">IF(OR(L42="",L43=""),"",L42+L43)</f>
        <v/>
      </c>
      <c r="N44" s="912" t="s">
        <v>770</v>
      </c>
    </row>
    <row r="45" customFormat="false" ht="19.7" hidden="false" customHeight="false" outlineLevel="0" collapsed="false">
      <c r="B45" s="906"/>
      <c r="C45" s="914" t="s">
        <v>772</v>
      </c>
      <c r="D45" s="908"/>
      <c r="E45" s="906" t="s">
        <v>737</v>
      </c>
      <c r="F45" s="909"/>
      <c r="G45" s="906" t="s">
        <v>361</v>
      </c>
      <c r="H45" s="909"/>
      <c r="I45" s="910" t="s">
        <v>465</v>
      </c>
      <c r="J45" s="909" t="n">
        <v>0</v>
      </c>
      <c r="K45" s="911" t="s">
        <v>79</v>
      </c>
      <c r="L45" s="905" t="str">
        <f aca="false">IF(OR(F45="",H45=""),"",(H45+IF(F45&gt;H45,1,0)-F45-J45)*24)</f>
        <v/>
      </c>
      <c r="N45" s="912"/>
    </row>
    <row r="46" customFormat="false" ht="19.7" hidden="false" customHeight="false" outlineLevel="0" collapsed="false">
      <c r="B46" s="906" t="n">
        <v>36</v>
      </c>
      <c r="C46" s="915" t="s">
        <v>711</v>
      </c>
      <c r="D46" s="908"/>
      <c r="E46" s="906" t="s">
        <v>737</v>
      </c>
      <c r="F46" s="909"/>
      <c r="G46" s="906" t="s">
        <v>361</v>
      </c>
      <c r="H46" s="909"/>
      <c r="I46" s="910" t="s">
        <v>465</v>
      </c>
      <c r="J46" s="909" t="n">
        <v>0</v>
      </c>
      <c r="K46" s="911" t="s">
        <v>79</v>
      </c>
      <c r="L46" s="905" t="str">
        <f aca="false">IF(OR(F46="",H46=""),"",(H46+IF(F46&gt;H46,1,0)-F46-J46)*24)</f>
        <v/>
      </c>
      <c r="N46" s="912"/>
    </row>
    <row r="47" customFormat="false" ht="19.7" hidden="false" customHeight="false" outlineLevel="0" collapsed="false">
      <c r="B47" s="906"/>
      <c r="C47" s="916" t="s">
        <v>711</v>
      </c>
      <c r="D47" s="908" t="str">
        <f aca="false">C45</f>
        <v>ai</v>
      </c>
      <c r="E47" s="906" t="s">
        <v>737</v>
      </c>
      <c r="F47" s="909" t="s">
        <v>711</v>
      </c>
      <c r="G47" s="906" t="s">
        <v>361</v>
      </c>
      <c r="H47" s="909" t="s">
        <v>711</v>
      </c>
      <c r="I47" s="910" t="s">
        <v>465</v>
      </c>
      <c r="J47" s="909" t="s">
        <v>711</v>
      </c>
      <c r="K47" s="911" t="s">
        <v>79</v>
      </c>
      <c r="L47" s="905" t="str">
        <f aca="false">IF(OR(L45="",L46=""),"",L45+L46)</f>
        <v/>
      </c>
      <c r="N47" s="912" t="s">
        <v>770</v>
      </c>
    </row>
    <row r="48" customFormat="false" ht="19.7" hidden="false" customHeight="false" outlineLevel="0" collapsed="false"/>
    <row r="49" customFormat="false" ht="19.7" hidden="false" customHeight="false" outlineLevel="0" collapsed="false">
      <c r="C49" s="902" t="s">
        <v>816</v>
      </c>
      <c r="D49" s="902"/>
    </row>
    <row r="50" customFormat="false" ht="19.7" hidden="false" customHeight="false" outlineLevel="0" collapsed="false">
      <c r="C50" s="902" t="s">
        <v>817</v>
      </c>
      <c r="D50" s="902"/>
    </row>
    <row r="51" customFormat="false" ht="19.7" hidden="false" customHeight="false" outlineLevel="0" collapsed="false">
      <c r="C51" s="902" t="s">
        <v>777</v>
      </c>
      <c r="D51" s="902"/>
    </row>
    <row r="52" customFormat="false" ht="19.7" hidden="false" customHeight="false" outlineLevel="0" collapsed="false">
      <c r="C52" s="902" t="s">
        <v>778</v>
      </c>
      <c r="D52" s="902"/>
    </row>
  </sheetData>
  <sheetProtection algorithmName="SHA-512" hashValue="Wi6ESRf2sk94C74+bzMTW5BoKtDWQjy1LVVlRDIG8mYWoUFG+FQR3ayREZg0ri4iCc+cdPxUePjV4vN5yN3DOw==" saltValue="W32DPu/KOWKFCFRWtcrZ+Q==" spinCount="100000" sheet="true" selectLockedCells="true" selectUnlockedCells="true"/>
  <mergeCells count="2">
    <mergeCell ref="F4:L4"/>
    <mergeCell ref="N4:N5"/>
  </mergeCells>
  <printOptions headings="false" gridLines="false" gridLinesSet="true" horizontalCentered="true" verticalCentered="false"/>
  <pageMargins left="0.708333333333333" right="0.708333333333333" top="0.551388888888889"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B107"/>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 activeCellId="0" sqref="A1"/>
    </sheetView>
  </sheetViews>
  <sheetFormatPr defaultColWidth="10.00390625" defaultRowHeight="12.75" customHeight="false" zeroHeight="false" outlineLevelRow="0" outlineLevelCol="0"/>
  <cols>
    <col collapsed="false" customWidth="true" hidden="false" outlineLevel="0" max="1" min="1" style="921" width="1.44"/>
    <col collapsed="false" customWidth="false" hidden="false" outlineLevel="0" max="3" min="2" style="921" width="10"/>
    <col collapsed="false" customWidth="true" hidden="false" outlineLevel="0" max="4" min="4" style="921" width="45.11"/>
    <col collapsed="false" customWidth="false" hidden="false" outlineLevel="0" max="16384" min="5" style="921" width="10"/>
  </cols>
  <sheetData>
    <row r="1" customFormat="false" ht="15" hidden="false" customHeight="false" outlineLevel="0" collapsed="false">
      <c r="B1" s="921" t="s">
        <v>818</v>
      </c>
      <c r="D1" s="922"/>
      <c r="E1" s="922"/>
      <c r="F1" s="922"/>
    </row>
    <row r="2" s="923" customFormat="true" ht="20.25" hidden="false" customHeight="true" outlineLevel="0" collapsed="false">
      <c r="B2" s="924" t="s">
        <v>819</v>
      </c>
      <c r="C2" s="924"/>
      <c r="D2" s="922"/>
      <c r="E2" s="922"/>
      <c r="F2" s="922"/>
    </row>
    <row r="3" s="923" customFormat="true" ht="20.25" hidden="false" customHeight="true" outlineLevel="0" collapsed="false">
      <c r="B3" s="924"/>
      <c r="C3" s="924"/>
      <c r="D3" s="922"/>
      <c r="E3" s="922"/>
      <c r="F3" s="922"/>
    </row>
    <row r="4" s="923" customFormat="true" ht="20.25" hidden="false" customHeight="true" outlineLevel="0" collapsed="false">
      <c r="B4" s="925"/>
      <c r="C4" s="922" t="s">
        <v>820</v>
      </c>
      <c r="D4" s="922"/>
      <c r="F4" s="926" t="s">
        <v>821</v>
      </c>
      <c r="G4" s="926"/>
      <c r="H4" s="926"/>
      <c r="I4" s="926"/>
      <c r="J4" s="926"/>
      <c r="K4" s="926"/>
    </row>
    <row r="5" s="923" customFormat="true" ht="20.25" hidden="false" customHeight="true" outlineLevel="0" collapsed="false">
      <c r="B5" s="927"/>
      <c r="C5" s="922" t="s">
        <v>822</v>
      </c>
      <c r="D5" s="922"/>
      <c r="F5" s="926"/>
      <c r="G5" s="926"/>
      <c r="H5" s="926"/>
      <c r="I5" s="926"/>
      <c r="J5" s="926"/>
      <c r="K5" s="926"/>
    </row>
    <row r="6" s="923" customFormat="true" ht="20.25" hidden="false" customHeight="true" outlineLevel="0" collapsed="false">
      <c r="B6" s="928" t="s">
        <v>823</v>
      </c>
      <c r="C6" s="922"/>
      <c r="D6" s="922"/>
      <c r="E6" s="863"/>
      <c r="F6" s="922"/>
    </row>
    <row r="7" s="923" customFormat="true" ht="20.25" hidden="false" customHeight="true" outlineLevel="0" collapsed="false">
      <c r="B7" s="924"/>
      <c r="C7" s="924"/>
      <c r="D7" s="922"/>
      <c r="E7" s="863"/>
      <c r="F7" s="922"/>
    </row>
    <row r="8" s="923" customFormat="true" ht="20.25" hidden="false" customHeight="true" outlineLevel="0" collapsed="false">
      <c r="B8" s="922" t="s">
        <v>824</v>
      </c>
      <c r="C8" s="924"/>
      <c r="D8" s="922"/>
      <c r="E8" s="863"/>
      <c r="F8" s="922"/>
    </row>
    <row r="9" s="923" customFormat="true" ht="20.25" hidden="false" customHeight="true" outlineLevel="0" collapsed="false">
      <c r="B9" s="924"/>
      <c r="C9" s="924"/>
      <c r="D9" s="922"/>
      <c r="E9" s="922"/>
      <c r="F9" s="922"/>
    </row>
    <row r="10" s="923" customFormat="true" ht="20.25" hidden="false" customHeight="true" outlineLevel="0" collapsed="false">
      <c r="B10" s="922" t="s">
        <v>825</v>
      </c>
      <c r="C10" s="924"/>
      <c r="D10" s="922"/>
      <c r="E10" s="922"/>
      <c r="F10" s="922"/>
    </row>
    <row r="11" s="923" customFormat="true" ht="20.25" hidden="false" customHeight="true" outlineLevel="0" collapsed="false">
      <c r="B11" s="922"/>
      <c r="C11" s="924"/>
      <c r="D11" s="922"/>
    </row>
    <row r="12" s="923" customFormat="true" ht="20.25" hidden="false" customHeight="true" outlineLevel="0" collapsed="false">
      <c r="B12" s="922" t="s">
        <v>826</v>
      </c>
      <c r="C12" s="924"/>
      <c r="D12" s="922"/>
    </row>
    <row r="13" s="923" customFormat="true" ht="20.25" hidden="false" customHeight="true" outlineLevel="0" collapsed="false">
      <c r="B13" s="922"/>
      <c r="C13" s="924"/>
      <c r="D13" s="922"/>
    </row>
    <row r="14" s="923" customFormat="true" ht="20.25" hidden="false" customHeight="true" outlineLevel="0" collapsed="false">
      <c r="B14" s="922" t="s">
        <v>827</v>
      </c>
      <c r="C14" s="924"/>
      <c r="D14" s="922"/>
    </row>
    <row r="15" s="923" customFormat="true" ht="20.25" hidden="false" customHeight="true" outlineLevel="0" collapsed="false">
      <c r="B15" s="922"/>
      <c r="C15" s="924"/>
      <c r="D15" s="922"/>
    </row>
    <row r="16" s="923" customFormat="true" ht="17.25" hidden="false" customHeight="true" outlineLevel="0" collapsed="false">
      <c r="B16" s="922" t="s">
        <v>828</v>
      </c>
      <c r="C16" s="922"/>
      <c r="D16" s="922"/>
    </row>
    <row r="17" s="923" customFormat="true" ht="17.25" hidden="false" customHeight="true" outlineLevel="0" collapsed="false">
      <c r="B17" s="922" t="s">
        <v>829</v>
      </c>
      <c r="C17" s="922"/>
      <c r="D17" s="922"/>
    </row>
    <row r="18" s="923" customFormat="true" ht="17.25" hidden="false" customHeight="true" outlineLevel="0" collapsed="false">
      <c r="B18" s="922"/>
      <c r="C18" s="922"/>
      <c r="D18" s="922"/>
    </row>
    <row r="19" s="923" customFormat="true" ht="17.25" hidden="false" customHeight="true" outlineLevel="0" collapsed="false">
      <c r="B19" s="922"/>
      <c r="C19" s="929" t="s">
        <v>679</v>
      </c>
      <c r="D19" s="929" t="s">
        <v>830</v>
      </c>
    </row>
    <row r="20" s="923" customFormat="true" ht="17.25" hidden="false" customHeight="true" outlineLevel="0" collapsed="false">
      <c r="B20" s="922"/>
      <c r="C20" s="929" t="n">
        <v>1</v>
      </c>
      <c r="D20" s="930" t="s">
        <v>779</v>
      </c>
    </row>
    <row r="21" s="923" customFormat="true" ht="17.25" hidden="false" customHeight="true" outlineLevel="0" collapsed="false">
      <c r="B21" s="922"/>
      <c r="C21" s="929" t="n">
        <v>2</v>
      </c>
      <c r="D21" s="930" t="s">
        <v>787</v>
      </c>
    </row>
    <row r="22" s="923" customFormat="true" ht="17.25" hidden="false" customHeight="true" outlineLevel="0" collapsed="false">
      <c r="B22" s="922"/>
      <c r="C22" s="929" t="n">
        <v>3</v>
      </c>
      <c r="D22" s="930" t="s">
        <v>791</v>
      </c>
    </row>
    <row r="23" s="923" customFormat="true" ht="17.25" hidden="false" customHeight="true" outlineLevel="0" collapsed="false">
      <c r="B23" s="922"/>
      <c r="C23" s="929" t="n">
        <v>4</v>
      </c>
      <c r="D23" s="930" t="s">
        <v>806</v>
      </c>
    </row>
    <row r="24" s="923" customFormat="true" ht="17.25" hidden="false" customHeight="true" outlineLevel="0" collapsed="false">
      <c r="B24" s="922"/>
      <c r="C24" s="929" t="n">
        <v>5</v>
      </c>
      <c r="D24" s="930" t="s">
        <v>458</v>
      </c>
    </row>
    <row r="25" s="923" customFormat="true" ht="17.25" hidden="false" customHeight="true" outlineLevel="0" collapsed="false">
      <c r="B25" s="922"/>
      <c r="C25" s="929" t="n">
        <v>6</v>
      </c>
      <c r="D25" s="930" t="s">
        <v>459</v>
      </c>
    </row>
    <row r="26" s="923" customFormat="true" ht="17.25" hidden="false" customHeight="true" outlineLevel="0" collapsed="false">
      <c r="B26" s="922"/>
      <c r="C26" s="929" t="n">
        <v>7</v>
      </c>
      <c r="D26" s="930" t="s">
        <v>460</v>
      </c>
    </row>
    <row r="27" s="923" customFormat="true" ht="17.25" hidden="false" customHeight="true" outlineLevel="0" collapsed="false">
      <c r="B27" s="922"/>
      <c r="C27" s="929" t="n">
        <v>8</v>
      </c>
      <c r="D27" s="930" t="s">
        <v>781</v>
      </c>
    </row>
    <row r="28" s="923" customFormat="true" ht="17.25" hidden="false" customHeight="true" outlineLevel="0" collapsed="false">
      <c r="B28" s="922"/>
      <c r="C28" s="863"/>
      <c r="D28" s="922"/>
    </row>
    <row r="29" s="923" customFormat="true" ht="17.25" hidden="false" customHeight="true" outlineLevel="0" collapsed="false">
      <c r="B29" s="922" t="s">
        <v>831</v>
      </c>
      <c r="C29" s="922"/>
      <c r="D29" s="922"/>
    </row>
    <row r="30" s="923" customFormat="true" ht="17.25" hidden="false" customHeight="true" outlineLevel="0" collapsed="false">
      <c r="B30" s="922" t="s">
        <v>832</v>
      </c>
      <c r="C30" s="922"/>
      <c r="D30" s="922"/>
    </row>
    <row r="31" s="923" customFormat="true" ht="17.25" hidden="false" customHeight="true" outlineLevel="0" collapsed="false">
      <c r="B31" s="922"/>
      <c r="C31" s="922"/>
      <c r="D31" s="922"/>
      <c r="G31" s="931"/>
      <c r="H31" s="931"/>
      <c r="J31" s="931"/>
      <c r="K31" s="931"/>
      <c r="L31" s="931"/>
      <c r="M31" s="931"/>
      <c r="N31" s="931"/>
      <c r="O31" s="931"/>
      <c r="R31" s="931"/>
      <c r="S31" s="931"/>
      <c r="T31" s="931"/>
      <c r="W31" s="931"/>
      <c r="X31" s="931"/>
      <c r="Y31" s="931"/>
    </row>
    <row r="32" s="923" customFormat="true" ht="17.25" hidden="false" customHeight="true" outlineLevel="0" collapsed="false">
      <c r="B32" s="922"/>
      <c r="C32" s="929" t="s">
        <v>701</v>
      </c>
      <c r="D32" s="929" t="s">
        <v>702</v>
      </c>
      <c r="G32" s="931"/>
      <c r="H32" s="931"/>
      <c r="J32" s="931"/>
      <c r="K32" s="931"/>
      <c r="L32" s="931"/>
      <c r="M32" s="931"/>
      <c r="N32" s="931"/>
      <c r="O32" s="931"/>
      <c r="R32" s="931"/>
      <c r="S32" s="931"/>
      <c r="T32" s="931"/>
      <c r="W32" s="931"/>
      <c r="X32" s="931"/>
      <c r="Y32" s="931"/>
    </row>
    <row r="33" s="923" customFormat="true" ht="17.25" hidden="false" customHeight="true" outlineLevel="0" collapsed="false">
      <c r="B33" s="922"/>
      <c r="C33" s="929" t="s">
        <v>692</v>
      </c>
      <c r="D33" s="930" t="s">
        <v>706</v>
      </c>
      <c r="G33" s="931"/>
      <c r="H33" s="931"/>
      <c r="J33" s="931"/>
      <c r="K33" s="931"/>
      <c r="L33" s="931"/>
      <c r="M33" s="931"/>
      <c r="N33" s="931"/>
      <c r="O33" s="931"/>
      <c r="R33" s="931"/>
      <c r="S33" s="931"/>
      <c r="T33" s="931"/>
      <c r="W33" s="931"/>
      <c r="X33" s="931"/>
      <c r="Y33" s="931"/>
    </row>
    <row r="34" s="923" customFormat="true" ht="17.25" hidden="false" customHeight="true" outlineLevel="0" collapsed="false">
      <c r="B34" s="922"/>
      <c r="C34" s="929" t="s">
        <v>707</v>
      </c>
      <c r="D34" s="930" t="s">
        <v>708</v>
      </c>
      <c r="G34" s="931"/>
      <c r="H34" s="931"/>
      <c r="J34" s="931"/>
      <c r="K34" s="931"/>
      <c r="L34" s="931"/>
      <c r="M34" s="931"/>
      <c r="N34" s="931"/>
      <c r="O34" s="931"/>
      <c r="R34" s="931"/>
      <c r="S34" s="931"/>
      <c r="T34" s="931"/>
      <c r="W34" s="931"/>
      <c r="X34" s="931"/>
      <c r="Y34" s="931"/>
    </row>
    <row r="35" s="923" customFormat="true" ht="17.25" hidden="false" customHeight="true" outlineLevel="0" collapsed="false">
      <c r="B35" s="922"/>
      <c r="C35" s="929" t="s">
        <v>709</v>
      </c>
      <c r="D35" s="930" t="s">
        <v>710</v>
      </c>
      <c r="G35" s="931"/>
      <c r="H35" s="931"/>
      <c r="J35" s="931"/>
      <c r="K35" s="931"/>
      <c r="L35" s="931"/>
      <c r="M35" s="931"/>
      <c r="N35" s="931"/>
      <c r="O35" s="931"/>
      <c r="R35" s="931"/>
      <c r="S35" s="931"/>
      <c r="T35" s="931"/>
      <c r="W35" s="931"/>
      <c r="X35" s="931"/>
      <c r="Y35" s="931"/>
    </row>
    <row r="36" s="923" customFormat="true" ht="17.25" hidden="false" customHeight="true" outlineLevel="0" collapsed="false">
      <c r="B36" s="922"/>
      <c r="C36" s="929" t="s">
        <v>712</v>
      </c>
      <c r="D36" s="930" t="s">
        <v>713</v>
      </c>
      <c r="G36" s="931"/>
      <c r="H36" s="931"/>
      <c r="J36" s="931"/>
      <c r="K36" s="931"/>
      <c r="L36" s="931"/>
      <c r="M36" s="931"/>
      <c r="N36" s="931"/>
      <c r="O36" s="931"/>
      <c r="R36" s="931"/>
      <c r="S36" s="931"/>
      <c r="T36" s="931"/>
      <c r="W36" s="931"/>
      <c r="X36" s="931"/>
      <c r="Y36" s="931"/>
    </row>
    <row r="37" s="923" customFormat="true" ht="17.25" hidden="false" customHeight="true" outlineLevel="0" collapsed="false">
      <c r="B37" s="922"/>
      <c r="C37" s="922"/>
      <c r="D37" s="922"/>
      <c r="G37" s="931"/>
      <c r="H37" s="931"/>
      <c r="J37" s="931"/>
      <c r="K37" s="931"/>
      <c r="L37" s="931"/>
      <c r="M37" s="931"/>
      <c r="N37" s="931"/>
      <c r="O37" s="931"/>
      <c r="R37" s="931"/>
      <c r="S37" s="931"/>
      <c r="T37" s="931"/>
      <c r="W37" s="931"/>
      <c r="X37" s="931"/>
      <c r="Y37" s="931"/>
    </row>
    <row r="38" s="923" customFormat="true" ht="17.25" hidden="false" customHeight="true" outlineLevel="0" collapsed="false">
      <c r="B38" s="922"/>
      <c r="C38" s="932" t="s">
        <v>833</v>
      </c>
      <c r="D38" s="922"/>
      <c r="G38" s="931"/>
      <c r="H38" s="931"/>
      <c r="J38" s="931"/>
      <c r="K38" s="931"/>
      <c r="L38" s="931"/>
      <c r="M38" s="931"/>
      <c r="N38" s="931"/>
      <c r="O38" s="931"/>
      <c r="R38" s="931"/>
      <c r="S38" s="931"/>
      <c r="T38" s="931"/>
      <c r="W38" s="931"/>
      <c r="X38" s="931"/>
      <c r="Y38" s="931"/>
    </row>
    <row r="39" s="923" customFormat="true" ht="17.25" hidden="false" customHeight="true" outlineLevel="0" collapsed="false">
      <c r="C39" s="922" t="s">
        <v>834</v>
      </c>
      <c r="F39" s="932"/>
      <c r="G39" s="931"/>
      <c r="H39" s="931"/>
      <c r="J39" s="931"/>
      <c r="K39" s="931"/>
      <c r="L39" s="931"/>
      <c r="M39" s="931"/>
      <c r="N39" s="931"/>
      <c r="O39" s="931"/>
      <c r="R39" s="931"/>
      <c r="S39" s="931"/>
      <c r="T39" s="931"/>
      <c r="W39" s="931"/>
      <c r="X39" s="931"/>
      <c r="Y39" s="931"/>
    </row>
    <row r="40" s="923" customFormat="true" ht="17.25" hidden="false" customHeight="true" outlineLevel="0" collapsed="false">
      <c r="C40" s="922" t="s">
        <v>835</v>
      </c>
      <c r="F40" s="922"/>
      <c r="G40" s="931"/>
      <c r="H40" s="931"/>
      <c r="J40" s="931"/>
      <c r="K40" s="931"/>
      <c r="L40" s="931"/>
      <c r="M40" s="931"/>
      <c r="N40" s="931"/>
      <c r="O40" s="931"/>
      <c r="R40" s="931"/>
      <c r="S40" s="931"/>
      <c r="T40" s="931"/>
      <c r="W40" s="931"/>
      <c r="X40" s="931"/>
      <c r="Y40" s="931"/>
    </row>
    <row r="41" s="923" customFormat="true" ht="17.25" hidden="false" customHeight="true" outlineLevel="0" collapsed="false">
      <c r="B41" s="922"/>
      <c r="C41" s="922"/>
      <c r="D41" s="922"/>
      <c r="E41" s="932"/>
      <c r="F41" s="931"/>
      <c r="G41" s="931"/>
      <c r="H41" s="931"/>
      <c r="J41" s="931"/>
      <c r="K41" s="931"/>
      <c r="L41" s="931"/>
      <c r="M41" s="931"/>
      <c r="N41" s="931"/>
      <c r="O41" s="931"/>
      <c r="R41" s="931"/>
      <c r="S41" s="931"/>
      <c r="T41" s="931"/>
      <c r="W41" s="931"/>
      <c r="X41" s="931"/>
      <c r="Y41" s="931"/>
    </row>
    <row r="42" s="923" customFormat="true" ht="17.25" hidden="false" customHeight="true" outlineLevel="0" collapsed="false">
      <c r="B42" s="922" t="s">
        <v>836</v>
      </c>
      <c r="C42" s="922"/>
      <c r="D42" s="922"/>
    </row>
    <row r="43" s="923" customFormat="true" ht="17.25" hidden="false" customHeight="true" outlineLevel="0" collapsed="false">
      <c r="B43" s="922" t="s">
        <v>837</v>
      </c>
      <c r="C43" s="922"/>
      <c r="D43" s="922"/>
    </row>
    <row r="44" s="923" customFormat="true" ht="17.25" hidden="false" customHeight="true" outlineLevel="0" collapsed="false">
      <c r="B44" s="933" t="s">
        <v>838</v>
      </c>
      <c r="E44" s="931"/>
      <c r="F44" s="931"/>
      <c r="G44" s="931"/>
      <c r="H44" s="931"/>
      <c r="I44" s="931"/>
      <c r="J44" s="931"/>
      <c r="K44" s="931"/>
      <c r="L44" s="931"/>
      <c r="M44" s="931"/>
      <c r="N44" s="931"/>
      <c r="O44" s="931"/>
      <c r="P44" s="931"/>
      <c r="Q44" s="931"/>
      <c r="R44" s="931"/>
      <c r="S44" s="931"/>
      <c r="T44" s="931"/>
      <c r="U44" s="931"/>
      <c r="Y44" s="931"/>
      <c r="Z44" s="931"/>
      <c r="AA44" s="931"/>
      <c r="AB44" s="931"/>
      <c r="AD44" s="931"/>
      <c r="AE44" s="931"/>
      <c r="AF44" s="931"/>
      <c r="AG44" s="931"/>
      <c r="AH44" s="931"/>
      <c r="AI44" s="934"/>
      <c r="AJ44" s="931"/>
      <c r="AK44" s="931"/>
      <c r="AL44" s="931"/>
      <c r="AM44" s="931"/>
      <c r="AN44" s="931"/>
      <c r="AO44" s="931"/>
      <c r="AP44" s="931"/>
      <c r="AQ44" s="931"/>
      <c r="AR44" s="931"/>
      <c r="AS44" s="931"/>
      <c r="AT44" s="931"/>
      <c r="AU44" s="931"/>
      <c r="AV44" s="931"/>
      <c r="AW44" s="931"/>
      <c r="AX44" s="931"/>
      <c r="AY44" s="934"/>
    </row>
    <row r="45" s="923" customFormat="true" ht="17.25" hidden="false" customHeight="true" outlineLevel="0" collapsed="false"/>
    <row r="46" s="923" customFormat="true" ht="17.25" hidden="false" customHeight="true" outlineLevel="0" collapsed="false">
      <c r="B46" s="922" t="s">
        <v>839</v>
      </c>
      <c r="C46" s="922"/>
    </row>
    <row r="47" s="923" customFormat="true" ht="17.25" hidden="false" customHeight="true" outlineLevel="0" collapsed="false">
      <c r="B47" s="922"/>
      <c r="C47" s="922"/>
    </row>
    <row r="48" s="923" customFormat="true" ht="17.25" hidden="false" customHeight="true" outlineLevel="0" collapsed="false">
      <c r="B48" s="922" t="s">
        <v>840</v>
      </c>
      <c r="C48" s="922"/>
    </row>
    <row r="49" s="923" customFormat="true" ht="17.25" hidden="false" customHeight="true" outlineLevel="0" collapsed="false">
      <c r="B49" s="922" t="s">
        <v>841</v>
      </c>
      <c r="C49" s="922"/>
    </row>
    <row r="50" s="923" customFormat="true" ht="17.25" hidden="false" customHeight="true" outlineLevel="0" collapsed="false">
      <c r="B50" s="922"/>
      <c r="C50" s="922"/>
    </row>
    <row r="51" s="923" customFormat="true" ht="17.25" hidden="false" customHeight="true" outlineLevel="0" collapsed="false">
      <c r="B51" s="922" t="s">
        <v>842</v>
      </c>
      <c r="C51" s="922"/>
    </row>
    <row r="52" s="923" customFormat="true" ht="17.25" hidden="false" customHeight="true" outlineLevel="0" collapsed="false">
      <c r="B52" s="922" t="s">
        <v>843</v>
      </c>
      <c r="C52" s="922"/>
    </row>
    <row r="53" s="923" customFormat="true" ht="17.25" hidden="false" customHeight="true" outlineLevel="0" collapsed="false">
      <c r="B53" s="922"/>
      <c r="C53" s="922"/>
    </row>
    <row r="54" s="923" customFormat="true" ht="17.25" hidden="false" customHeight="true" outlineLevel="0" collapsed="false">
      <c r="B54" s="922" t="s">
        <v>844</v>
      </c>
      <c r="C54" s="922"/>
      <c r="D54" s="922"/>
    </row>
    <row r="55" s="923" customFormat="true" ht="17.25" hidden="false" customHeight="true" outlineLevel="0" collapsed="false">
      <c r="B55" s="922"/>
      <c r="C55" s="922"/>
      <c r="D55" s="922"/>
    </row>
    <row r="56" s="923" customFormat="true" ht="17.25" hidden="false" customHeight="true" outlineLevel="0" collapsed="false">
      <c r="B56" s="923" t="s">
        <v>845</v>
      </c>
      <c r="D56" s="922"/>
    </row>
    <row r="57" s="923" customFormat="true" ht="17.25" hidden="false" customHeight="true" outlineLevel="0" collapsed="false">
      <c r="B57" s="923" t="s">
        <v>846</v>
      </c>
      <c r="D57" s="922"/>
    </row>
    <row r="58" s="923" customFormat="true" ht="17.25" hidden="false" customHeight="true" outlineLevel="0" collapsed="false">
      <c r="B58" s="923" t="s">
        <v>847</v>
      </c>
    </row>
    <row r="59" s="923" customFormat="true" ht="17.25" hidden="false" customHeight="true" outlineLevel="0" collapsed="false"/>
    <row r="60" s="923" customFormat="true" ht="17.25" hidden="false" customHeight="true" outlineLevel="0" collapsed="false">
      <c r="B60" s="923" t="s">
        <v>848</v>
      </c>
      <c r="E60" s="935"/>
      <c r="F60" s="935"/>
      <c r="G60" s="935"/>
      <c r="H60" s="935"/>
      <c r="I60" s="935"/>
      <c r="J60" s="935"/>
      <c r="K60" s="935"/>
      <c r="L60" s="935"/>
      <c r="M60" s="935"/>
      <c r="N60" s="935"/>
      <c r="O60" s="935"/>
      <c r="P60" s="935"/>
      <c r="Q60" s="935"/>
      <c r="R60" s="935"/>
      <c r="S60" s="935"/>
      <c r="T60" s="935"/>
      <c r="U60" s="935"/>
      <c r="V60" s="935"/>
      <c r="W60" s="935"/>
      <c r="X60" s="935"/>
      <c r="Y60" s="935"/>
      <c r="Z60" s="935"/>
      <c r="AA60" s="935"/>
      <c r="AB60" s="935"/>
      <c r="AC60" s="935"/>
      <c r="AD60" s="935"/>
      <c r="AE60" s="935"/>
      <c r="AF60" s="935"/>
      <c r="AG60" s="935"/>
      <c r="AH60" s="935"/>
      <c r="AI60" s="935"/>
      <c r="AJ60" s="935"/>
      <c r="AK60" s="935"/>
      <c r="AL60" s="935"/>
      <c r="AM60" s="935"/>
      <c r="AN60" s="935"/>
      <c r="AO60" s="935"/>
      <c r="AP60" s="935"/>
      <c r="AQ60" s="935"/>
      <c r="AR60" s="935"/>
      <c r="AS60" s="935"/>
      <c r="AT60" s="935"/>
      <c r="AU60" s="935"/>
      <c r="AV60" s="935"/>
      <c r="AW60" s="935"/>
      <c r="AX60" s="935"/>
    </row>
    <row r="61" s="923" customFormat="true" ht="17.25" hidden="false" customHeight="true" outlineLevel="0" collapsed="false">
      <c r="B61" s="936" t="s">
        <v>849</v>
      </c>
      <c r="E61" s="935"/>
      <c r="F61" s="935"/>
      <c r="G61" s="935"/>
      <c r="H61" s="935"/>
      <c r="I61" s="935"/>
      <c r="J61" s="935"/>
      <c r="K61" s="935"/>
      <c r="L61" s="935"/>
      <c r="M61" s="935"/>
      <c r="N61" s="935"/>
      <c r="O61" s="935"/>
      <c r="P61" s="935"/>
      <c r="Q61" s="935"/>
      <c r="R61" s="935"/>
      <c r="S61" s="935"/>
      <c r="T61" s="935"/>
      <c r="U61" s="935"/>
      <c r="V61" s="935"/>
      <c r="W61" s="935"/>
      <c r="X61" s="935"/>
      <c r="Y61" s="935"/>
      <c r="Z61" s="935"/>
      <c r="AA61" s="935"/>
      <c r="AB61" s="935"/>
      <c r="AC61" s="935"/>
      <c r="AD61" s="935"/>
      <c r="AE61" s="935"/>
      <c r="AF61" s="935"/>
      <c r="AG61" s="935"/>
      <c r="AH61" s="935"/>
      <c r="AI61" s="935"/>
      <c r="AJ61" s="935"/>
      <c r="AK61" s="935"/>
      <c r="AL61" s="935"/>
      <c r="AM61" s="935"/>
      <c r="AN61" s="935"/>
      <c r="AO61" s="935"/>
      <c r="AP61" s="935"/>
      <c r="AQ61" s="935"/>
      <c r="AR61" s="935"/>
      <c r="AS61" s="935"/>
      <c r="AT61" s="935"/>
      <c r="AU61" s="935"/>
      <c r="AV61" s="935"/>
      <c r="AW61" s="935"/>
      <c r="AX61" s="935"/>
      <c r="AY61" s="935"/>
      <c r="AZ61" s="935"/>
      <c r="BA61" s="935"/>
      <c r="BB61" s="935"/>
    </row>
    <row r="62" customFormat="false" ht="18.75" hidden="false" customHeight="true" outlineLevel="0" collapsed="false">
      <c r="B62" s="937" t="s">
        <v>850</v>
      </c>
    </row>
    <row r="63" customFormat="false" ht="18.75" hidden="false" customHeight="true" outlineLevel="0" collapsed="false">
      <c r="B63" s="936" t="s">
        <v>851</v>
      </c>
    </row>
    <row r="64" customFormat="false" ht="18.75" hidden="false" customHeight="true" outlineLevel="0" collapsed="false">
      <c r="B64" s="937" t="s">
        <v>852</v>
      </c>
    </row>
    <row r="65" customFormat="false" ht="18.75" hidden="false" customHeight="true" outlineLevel="0" collapsed="false">
      <c r="B65" s="936" t="s">
        <v>853</v>
      </c>
    </row>
    <row r="66" customFormat="false" ht="18.75" hidden="false" customHeight="true" outlineLevel="0" collapsed="false">
      <c r="B66" s="936" t="s">
        <v>854</v>
      </c>
    </row>
    <row r="67" customFormat="false" ht="18.75" hidden="false" customHeight="true" outlineLevel="0" collapsed="false">
      <c r="B67" s="936" t="s">
        <v>855</v>
      </c>
    </row>
    <row r="68" customFormat="false" ht="18.75" hidden="false" customHeight="true" outlineLevel="0" collapsed="false"/>
    <row r="69" customFormat="false" ht="18.75" hidden="false" customHeight="true" outlineLevel="0" collapsed="false"/>
    <row r="70" customFormat="false" ht="18.75" hidden="false" customHeight="true" outlineLevel="0" collapsed="false"/>
    <row r="71" customFormat="false" ht="18.75" hidden="false" customHeight="true" outlineLevel="0" collapsed="false"/>
    <row r="72" customFormat="false" ht="18.75" hidden="false" customHeight="true" outlineLevel="0" collapsed="false"/>
    <row r="73" customFormat="false" ht="18.75" hidden="false" customHeight="true" outlineLevel="0" collapsed="false"/>
    <row r="74" customFormat="false" ht="18.75" hidden="false" customHeight="true" outlineLevel="0" collapsed="false"/>
    <row r="75" customFormat="false" ht="18.75" hidden="false" customHeight="true" outlineLevel="0" collapsed="false"/>
    <row r="76" customFormat="false" ht="18.75" hidden="false" customHeight="true" outlineLevel="0" collapsed="false"/>
    <row r="77" customFormat="false" ht="18.75" hidden="false" customHeight="true" outlineLevel="0" collapsed="false"/>
    <row r="78" customFormat="false" ht="18.75" hidden="false" customHeight="true" outlineLevel="0" collapsed="false"/>
    <row r="79" customFormat="false" ht="18.75" hidden="false" customHeight="true" outlineLevel="0" collapsed="false"/>
    <row r="80" customFormat="false" ht="18.75" hidden="false" customHeight="true" outlineLevel="0" collapsed="false"/>
    <row r="81" customFormat="false" ht="18.75" hidden="false" customHeight="true" outlineLevel="0" collapsed="false"/>
    <row r="82" customFormat="false" ht="18.75" hidden="false" customHeight="true" outlineLevel="0" collapsed="false"/>
    <row r="83" customFormat="false" ht="18.75" hidden="false" customHeight="true" outlineLevel="0" collapsed="false"/>
    <row r="84" customFormat="false" ht="18.75" hidden="false" customHeight="true" outlineLevel="0" collapsed="false"/>
    <row r="85" customFormat="false" ht="18.75" hidden="false" customHeight="true" outlineLevel="0" collapsed="false"/>
    <row r="86" customFormat="false" ht="18.75" hidden="false" customHeight="true" outlineLevel="0" collapsed="false"/>
    <row r="87" customFormat="false" ht="18.75" hidden="false" customHeight="true" outlineLevel="0" collapsed="false"/>
    <row r="88" customFormat="false" ht="18.75" hidden="false" customHeight="true" outlineLevel="0" collapsed="false"/>
    <row r="89" customFormat="false" ht="18.75" hidden="false" customHeight="true" outlineLevel="0" collapsed="false"/>
    <row r="90" customFormat="false" ht="18.75" hidden="false" customHeight="true" outlineLevel="0" collapsed="false"/>
    <row r="91" customFormat="false" ht="18.75" hidden="false" customHeight="true" outlineLevel="0" collapsed="false"/>
    <row r="92" customFormat="false" ht="18.75" hidden="false" customHeight="true" outlineLevel="0" collapsed="false"/>
    <row r="93" customFormat="false" ht="18.75" hidden="false" customHeight="true" outlineLevel="0" collapsed="false"/>
    <row r="94" customFormat="false" ht="18.75" hidden="false" customHeight="true" outlineLevel="0" collapsed="false"/>
    <row r="95" customFormat="false" ht="18.75" hidden="false" customHeight="true" outlineLevel="0" collapsed="false"/>
    <row r="96" customFormat="false" ht="18.75" hidden="false" customHeight="true" outlineLevel="0" collapsed="false"/>
    <row r="97" customFormat="false" ht="18.75" hidden="false" customHeight="true" outlineLevel="0" collapsed="false"/>
    <row r="98" customFormat="false" ht="18.75" hidden="false" customHeight="true" outlineLevel="0" collapsed="false"/>
    <row r="99" customFormat="false" ht="18.75" hidden="false" customHeight="true" outlineLevel="0" collapsed="false"/>
    <row r="100" customFormat="false" ht="18.75" hidden="false" customHeight="true" outlineLevel="0" collapsed="false"/>
    <row r="101" customFormat="false" ht="18.75" hidden="false" customHeight="true" outlineLevel="0" collapsed="false"/>
    <row r="102" customFormat="false" ht="18.75" hidden="false" customHeight="true" outlineLevel="0" collapsed="false"/>
    <row r="103" customFormat="false" ht="18.75" hidden="false" customHeight="true" outlineLevel="0" collapsed="false"/>
    <row r="104" customFormat="false" ht="18.75" hidden="false" customHeight="true" outlineLevel="0" collapsed="false"/>
    <row r="105" customFormat="false" ht="18.75" hidden="false" customHeight="true" outlineLevel="0" collapsed="false"/>
    <row r="106" customFormat="false" ht="18.75" hidden="false" customHeight="true" outlineLevel="0" collapsed="false"/>
    <row r="107" customFormat="false" ht="18.75" hidden="false" customHeight="true" outlineLevel="0" collapsed="false"/>
  </sheetData>
  <sheetProtection algorithmName="SHA-512" hashValue="L1IN2NIfJwYo3J0UrSOxllUoqNxKzLHDWVoZIZqZ4obVwj9z8WKFu1aafjrHtaJwlRiNY6K958ZoTxEjIgxP6Q==" saltValue="Q5XauGQtq7m+APvGNChkYw==" spinCount="100000" sheet="true" selectLockedCells="true" selectUnlockedCells="true"/>
  <mergeCells count="1">
    <mergeCell ref="F4:K5"/>
  </mergeCells>
  <printOptions headings="false" gridLines="false" gridLinesSet="true" horizontalCentered="false" verticalCentered="false"/>
  <pageMargins left="0.708333333333333" right="0.708333333333333" top="0.747916666666667"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L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00390625" defaultRowHeight="12.75" customHeight="false" zeroHeight="false" outlineLevelRow="0" outlineLevelCol="0"/>
  <cols>
    <col collapsed="false" customWidth="true" hidden="false" outlineLevel="0" max="1" min="1" style="921" width="2.11"/>
    <col collapsed="false" customWidth="true" hidden="false" outlineLevel="0" max="2" min="2" style="921" width="12.78"/>
    <col collapsed="false" customWidth="true" hidden="false" outlineLevel="0" max="12" min="3" style="921" width="45.11"/>
    <col collapsed="false" customWidth="false" hidden="false" outlineLevel="0" max="16384" min="13" style="921" width="10"/>
  </cols>
  <sheetData>
    <row r="1" customFormat="false" ht="15" hidden="false" customHeight="false" outlineLevel="0" collapsed="false">
      <c r="B1" s="923" t="s">
        <v>856</v>
      </c>
      <c r="C1" s="923"/>
      <c r="D1" s="923"/>
    </row>
    <row r="2" customFormat="false" ht="15" hidden="false" customHeight="false" outlineLevel="0" collapsed="false">
      <c r="B2" s="923"/>
      <c r="C2" s="923"/>
      <c r="D2" s="923"/>
    </row>
    <row r="3" customFormat="false" ht="15" hidden="false" customHeight="false" outlineLevel="0" collapsed="false">
      <c r="B3" s="929" t="s">
        <v>679</v>
      </c>
      <c r="C3" s="929" t="s">
        <v>857</v>
      </c>
      <c r="D3" s="923"/>
    </row>
    <row r="4" customFormat="false" ht="15" hidden="false" customHeight="false" outlineLevel="0" collapsed="false">
      <c r="B4" s="938" t="n">
        <v>1</v>
      </c>
      <c r="C4" s="939" t="s">
        <v>668</v>
      </c>
      <c r="D4" s="923"/>
    </row>
    <row r="5" customFormat="false" ht="15" hidden="false" customHeight="false" outlineLevel="0" collapsed="false">
      <c r="B5" s="938" t="n">
        <v>2</v>
      </c>
      <c r="C5" s="939" t="s">
        <v>858</v>
      </c>
      <c r="D5" s="923"/>
    </row>
    <row r="6" customFormat="false" ht="15" hidden="false" customHeight="false" outlineLevel="0" collapsed="false">
      <c r="B6" s="938" t="n">
        <v>3</v>
      </c>
      <c r="C6" s="939" t="s">
        <v>78</v>
      </c>
      <c r="D6" s="923"/>
    </row>
    <row r="7" customFormat="false" ht="15" hidden="false" customHeight="false" outlineLevel="0" collapsed="false">
      <c r="B7" s="938" t="n">
        <v>4</v>
      </c>
      <c r="C7" s="939" t="s">
        <v>78</v>
      </c>
      <c r="D7" s="923"/>
    </row>
    <row r="8" customFormat="false" ht="15" hidden="false" customHeight="false" outlineLevel="0" collapsed="false">
      <c r="B8" s="938" t="n">
        <v>5</v>
      </c>
      <c r="C8" s="939" t="s">
        <v>78</v>
      </c>
      <c r="D8" s="923"/>
    </row>
    <row r="9" customFormat="false" ht="15" hidden="false" customHeight="false" outlineLevel="0" collapsed="false">
      <c r="B9" s="938" t="n">
        <v>6</v>
      </c>
      <c r="C9" s="939" t="s">
        <v>78</v>
      </c>
    </row>
    <row r="10" customFormat="false" ht="15" hidden="false" customHeight="false" outlineLevel="0" collapsed="false">
      <c r="B10" s="938" t="n">
        <v>7</v>
      </c>
      <c r="C10" s="939" t="s">
        <v>78</v>
      </c>
      <c r="D10" s="923"/>
    </row>
    <row r="11" customFormat="false" ht="15" hidden="false" customHeight="false" outlineLevel="0" collapsed="false">
      <c r="B11" s="938" t="n">
        <v>8</v>
      </c>
      <c r="C11" s="939" t="s">
        <v>78</v>
      </c>
      <c r="D11" s="923"/>
    </row>
    <row r="12" customFormat="false" ht="15" hidden="false" customHeight="false" outlineLevel="0" collapsed="false">
      <c r="B12" s="938" t="n">
        <v>9</v>
      </c>
      <c r="C12" s="939" t="s">
        <v>78</v>
      </c>
      <c r="D12" s="923"/>
    </row>
    <row r="13" customFormat="false" ht="15" hidden="false" customHeight="false" outlineLevel="0" collapsed="false">
      <c r="B13" s="938" t="n">
        <v>10</v>
      </c>
      <c r="C13" s="939" t="s">
        <v>78</v>
      </c>
      <c r="D13" s="923"/>
    </row>
    <row r="14" customFormat="false" ht="13.8" hidden="false" customHeight="false" outlineLevel="0" collapsed="false"/>
    <row r="15" customFormat="false" ht="13.8" hidden="false" customHeight="false" outlineLevel="0" collapsed="false">
      <c r="B15" s="923" t="s">
        <v>859</v>
      </c>
    </row>
    <row r="16" customFormat="false" ht="13.8" hidden="false" customHeight="false" outlineLevel="0" collapsed="false"/>
    <row r="17" customFormat="false" ht="15" hidden="false" customHeight="false" outlineLevel="0" collapsed="false">
      <c r="B17" s="940" t="s">
        <v>830</v>
      </c>
      <c r="C17" s="941" t="s">
        <v>779</v>
      </c>
      <c r="D17" s="942" t="s">
        <v>787</v>
      </c>
      <c r="E17" s="942" t="s">
        <v>791</v>
      </c>
      <c r="F17" s="942" t="s">
        <v>806</v>
      </c>
      <c r="G17" s="942" t="s">
        <v>458</v>
      </c>
      <c r="H17" s="943" t="s">
        <v>459</v>
      </c>
      <c r="I17" s="943" t="s">
        <v>460</v>
      </c>
      <c r="J17" s="943" t="s">
        <v>781</v>
      </c>
      <c r="K17" s="943" t="s">
        <v>78</v>
      </c>
      <c r="L17" s="944" t="s">
        <v>78</v>
      </c>
    </row>
    <row r="18" customFormat="false" ht="15" hidden="false" customHeight="false" outlineLevel="0" collapsed="false">
      <c r="B18" s="940" t="s">
        <v>860</v>
      </c>
      <c r="C18" s="945" t="s">
        <v>78</v>
      </c>
      <c r="D18" s="946" t="s">
        <v>455</v>
      </c>
      <c r="E18" s="946" t="s">
        <v>792</v>
      </c>
      <c r="F18" s="946" t="s">
        <v>452</v>
      </c>
      <c r="G18" s="946" t="s">
        <v>458</v>
      </c>
      <c r="H18" s="947" t="s">
        <v>459</v>
      </c>
      <c r="I18" s="947" t="s">
        <v>460</v>
      </c>
      <c r="J18" s="947" t="s">
        <v>455</v>
      </c>
      <c r="K18" s="947"/>
      <c r="L18" s="948"/>
    </row>
    <row r="19" customFormat="false" ht="15" hidden="false" customHeight="false" outlineLevel="0" collapsed="false">
      <c r="B19" s="940"/>
      <c r="C19" s="949" t="s">
        <v>78</v>
      </c>
      <c r="D19" s="949" t="s">
        <v>785</v>
      </c>
      <c r="E19" s="949" t="s">
        <v>455</v>
      </c>
      <c r="F19" s="949" t="s">
        <v>455</v>
      </c>
      <c r="G19" s="949" t="s">
        <v>78</v>
      </c>
      <c r="H19" s="949" t="s">
        <v>78</v>
      </c>
      <c r="I19" s="949" t="s">
        <v>78</v>
      </c>
      <c r="J19" s="949" t="s">
        <v>785</v>
      </c>
      <c r="K19" s="950"/>
      <c r="L19" s="951"/>
    </row>
    <row r="20" customFormat="false" ht="15" hidden="false" customHeight="false" outlineLevel="0" collapsed="false">
      <c r="B20" s="940"/>
      <c r="C20" s="949" t="s">
        <v>78</v>
      </c>
      <c r="D20" s="949" t="s">
        <v>792</v>
      </c>
      <c r="E20" s="949" t="s">
        <v>785</v>
      </c>
      <c r="F20" s="949" t="s">
        <v>785</v>
      </c>
      <c r="G20" s="949" t="s">
        <v>78</v>
      </c>
      <c r="H20" s="949" t="s">
        <v>78</v>
      </c>
      <c r="I20" s="949" t="s">
        <v>78</v>
      </c>
      <c r="J20" s="949" t="s">
        <v>792</v>
      </c>
      <c r="K20" s="950"/>
      <c r="L20" s="951"/>
    </row>
    <row r="21" customFormat="false" ht="15" hidden="false" customHeight="false" outlineLevel="0" collapsed="false">
      <c r="B21" s="940"/>
      <c r="C21" s="949" t="s">
        <v>78</v>
      </c>
      <c r="D21" s="949" t="s">
        <v>861</v>
      </c>
      <c r="E21" s="949" t="s">
        <v>862</v>
      </c>
      <c r="F21" s="949" t="s">
        <v>78</v>
      </c>
      <c r="G21" s="949" t="s">
        <v>78</v>
      </c>
      <c r="H21" s="949" t="s">
        <v>78</v>
      </c>
      <c r="I21" s="949" t="s">
        <v>78</v>
      </c>
      <c r="J21" s="949" t="s">
        <v>861</v>
      </c>
      <c r="K21" s="950"/>
      <c r="L21" s="951"/>
    </row>
    <row r="22" customFormat="false" ht="15" hidden="false" customHeight="false" outlineLevel="0" collapsed="false">
      <c r="B22" s="940"/>
      <c r="C22" s="949" t="s">
        <v>78</v>
      </c>
      <c r="D22" s="949" t="s">
        <v>452</v>
      </c>
      <c r="E22" s="949" t="s">
        <v>863</v>
      </c>
      <c r="F22" s="949" t="s">
        <v>78</v>
      </c>
      <c r="G22" s="949" t="s">
        <v>78</v>
      </c>
      <c r="H22" s="949" t="s">
        <v>78</v>
      </c>
      <c r="I22" s="949" t="s">
        <v>78</v>
      </c>
      <c r="J22" s="949" t="s">
        <v>452</v>
      </c>
      <c r="K22" s="950"/>
      <c r="L22" s="951"/>
    </row>
    <row r="23" customFormat="false" ht="15" hidden="false" customHeight="false" outlineLevel="0" collapsed="false">
      <c r="B23" s="940"/>
      <c r="C23" s="949" t="s">
        <v>78</v>
      </c>
      <c r="D23" s="949" t="s">
        <v>782</v>
      </c>
      <c r="E23" s="949" t="s">
        <v>864</v>
      </c>
      <c r="F23" s="949" t="s">
        <v>78</v>
      </c>
      <c r="G23" s="949" t="s">
        <v>78</v>
      </c>
      <c r="H23" s="949" t="s">
        <v>78</v>
      </c>
      <c r="I23" s="949" t="s">
        <v>78</v>
      </c>
      <c r="J23" s="949" t="s">
        <v>782</v>
      </c>
      <c r="K23" s="950"/>
      <c r="L23" s="951"/>
    </row>
    <row r="24" customFormat="false" ht="15" hidden="false" customHeight="false" outlineLevel="0" collapsed="false">
      <c r="B24" s="940"/>
      <c r="C24" s="949" t="s">
        <v>78</v>
      </c>
      <c r="D24" s="949" t="s">
        <v>865</v>
      </c>
      <c r="E24" s="949" t="s">
        <v>866</v>
      </c>
      <c r="F24" s="949" t="s">
        <v>78</v>
      </c>
      <c r="G24" s="949" t="s">
        <v>78</v>
      </c>
      <c r="H24" s="949" t="s">
        <v>78</v>
      </c>
      <c r="I24" s="949" t="s">
        <v>78</v>
      </c>
      <c r="J24" s="949" t="s">
        <v>865</v>
      </c>
      <c r="K24" s="950"/>
      <c r="L24" s="951"/>
    </row>
    <row r="25" customFormat="false" ht="15" hidden="false" customHeight="false" outlineLevel="0" collapsed="false">
      <c r="B25" s="940"/>
      <c r="C25" s="949" t="s">
        <v>78</v>
      </c>
      <c r="D25" s="949" t="s">
        <v>867</v>
      </c>
      <c r="E25" s="949" t="s">
        <v>868</v>
      </c>
      <c r="F25" s="949" t="s">
        <v>78</v>
      </c>
      <c r="G25" s="949" t="s">
        <v>78</v>
      </c>
      <c r="H25" s="949" t="s">
        <v>78</v>
      </c>
      <c r="I25" s="949" t="s">
        <v>78</v>
      </c>
      <c r="J25" s="949" t="s">
        <v>78</v>
      </c>
      <c r="K25" s="950"/>
      <c r="L25" s="951"/>
    </row>
    <row r="26" customFormat="false" ht="15" hidden="false" customHeight="false" outlineLevel="0" collapsed="false">
      <c r="B26" s="940"/>
      <c r="C26" s="949" t="s">
        <v>78</v>
      </c>
      <c r="D26" s="949" t="s">
        <v>78</v>
      </c>
      <c r="E26" s="949" t="s">
        <v>78</v>
      </c>
      <c r="F26" s="949" t="s">
        <v>78</v>
      </c>
      <c r="G26" s="949" t="s">
        <v>78</v>
      </c>
      <c r="H26" s="949" t="s">
        <v>78</v>
      </c>
      <c r="I26" s="949" t="s">
        <v>78</v>
      </c>
      <c r="J26" s="949" t="s">
        <v>78</v>
      </c>
      <c r="K26" s="950"/>
      <c r="L26" s="951"/>
    </row>
    <row r="27" customFormat="false" ht="15" hidden="false" customHeight="false" outlineLevel="0" collapsed="false">
      <c r="B27" s="940"/>
      <c r="C27" s="952" t="s">
        <v>78</v>
      </c>
      <c r="D27" s="953" t="s">
        <v>78</v>
      </c>
      <c r="E27" s="953" t="s">
        <v>78</v>
      </c>
      <c r="F27" s="953" t="s">
        <v>78</v>
      </c>
      <c r="G27" s="953" t="s">
        <v>78</v>
      </c>
      <c r="H27" s="953" t="s">
        <v>78</v>
      </c>
      <c r="I27" s="953" t="s">
        <v>78</v>
      </c>
      <c r="J27" s="953" t="s">
        <v>78</v>
      </c>
      <c r="K27" s="954"/>
      <c r="L27" s="955"/>
    </row>
    <row r="28" customFormat="false" ht="13.8" hidden="false" customHeight="false" outlineLevel="0" collapsed="false"/>
    <row r="29" customFormat="false" ht="13.8" hidden="false" customHeight="false" outlineLevel="0" collapsed="false"/>
    <row r="30" customFormat="false" ht="13.8" hidden="false" customHeight="false" outlineLevel="0" collapsed="false"/>
    <row r="31" customFormat="false" ht="13.8" hidden="false" customHeight="false" outlineLevel="0" collapsed="false"/>
    <row r="32" customFormat="false" ht="13.8" hidden="false" customHeight="false" outlineLevel="0" collapsed="false">
      <c r="C32" s="921" t="s">
        <v>869</v>
      </c>
    </row>
    <row r="33" customFormat="false" ht="13.8" hidden="false" customHeight="false" outlineLevel="0" collapsed="false">
      <c r="C33" s="921" t="s">
        <v>870</v>
      </c>
    </row>
    <row r="34" customFormat="false" ht="13.8" hidden="false" customHeight="false" outlineLevel="0" collapsed="false">
      <c r="C34" s="921" t="s">
        <v>871</v>
      </c>
    </row>
    <row r="35" customFormat="false" ht="13.8" hidden="false" customHeight="false" outlineLevel="0" collapsed="false">
      <c r="C35" s="921" t="s">
        <v>872</v>
      </c>
    </row>
    <row r="36" customFormat="false" ht="13.8" hidden="false" customHeight="false" outlineLevel="0" collapsed="false">
      <c r="C36" s="921" t="s">
        <v>873</v>
      </c>
    </row>
    <row r="37" customFormat="false" ht="13.8" hidden="false" customHeight="false" outlineLevel="0" collapsed="false">
      <c r="C37" s="921" t="s">
        <v>874</v>
      </c>
    </row>
    <row r="38" customFormat="false" ht="13.8" hidden="false" customHeight="false" outlineLevel="0" collapsed="false">
      <c r="C38" s="921" t="s">
        <v>875</v>
      </c>
    </row>
    <row r="39" customFormat="false" ht="13.8" hidden="false" customHeight="false" outlineLevel="0" collapsed="false">
      <c r="C39" s="921" t="s">
        <v>876</v>
      </c>
    </row>
    <row r="40" customFormat="false" ht="13.8" hidden="false" customHeight="false" outlineLevel="0" collapsed="false">
      <c r="C40" s="921" t="s">
        <v>877</v>
      </c>
    </row>
    <row r="41" customFormat="false" ht="13.8" hidden="false" customHeight="false" outlineLevel="0" collapsed="false">
      <c r="C41" s="921" t="s">
        <v>878</v>
      </c>
    </row>
    <row r="42" customFormat="false" ht="13.8" hidden="false" customHeight="false" outlineLevel="0" collapsed="false">
      <c r="C42" s="921" t="s">
        <v>879</v>
      </c>
    </row>
    <row r="43" customFormat="false" ht="13.8" hidden="false" customHeight="false" outlineLevel="0" collapsed="false"/>
    <row r="44" customFormat="false" ht="13.8" hidden="false" customHeight="false" outlineLevel="0" collapsed="false">
      <c r="C44" s="921" t="s">
        <v>880</v>
      </c>
    </row>
    <row r="45" customFormat="false" ht="13.8" hidden="false" customHeight="false" outlineLevel="0" collapsed="false">
      <c r="C45" s="921" t="s">
        <v>881</v>
      </c>
    </row>
    <row r="46" customFormat="false" ht="13.8" hidden="false" customHeight="false" outlineLevel="0" collapsed="false"/>
    <row r="47" customFormat="false" ht="13.8" hidden="false" customHeight="false" outlineLevel="0" collapsed="false">
      <c r="C47" s="921" t="s">
        <v>882</v>
      </c>
    </row>
    <row r="48" customFormat="false" ht="13.8" hidden="false" customHeight="false" outlineLevel="0" collapsed="false">
      <c r="C48" s="921" t="s">
        <v>883</v>
      </c>
    </row>
    <row r="49" customFormat="false" ht="13.8" hidden="false" customHeight="false" outlineLevel="0" collapsed="false">
      <c r="C49" s="921" t="s">
        <v>884</v>
      </c>
    </row>
    <row r="50" customFormat="false" ht="13.8" hidden="false" customHeight="false" outlineLevel="0" collapsed="false">
      <c r="C50" s="921" t="s">
        <v>885</v>
      </c>
    </row>
    <row r="51" customFormat="false" ht="13.8" hidden="false" customHeight="false" outlineLevel="0" collapsed="false">
      <c r="C51" s="921" t="s">
        <v>886</v>
      </c>
    </row>
    <row r="52" customFormat="false" ht="13.8" hidden="false" customHeight="false" outlineLevel="0" collapsed="false">
      <c r="C52" s="921" t="s">
        <v>887</v>
      </c>
    </row>
  </sheetData>
  <sheetProtection algorithmName="SHA-512" hashValue="r0v1D3FDWw136MTkuMKZbd0DZhEpb5NgKfYeqqPbeEoDUTvfbyoTwGrG6XJtJ0q867suiTwR+7shPnebeyNBEw==" saltValue="VJjFxzF9TQrkpfyLXy0w2A==" spinCount="100000" sheet="true" selectLockedCells="true" selectUnlockedCells="true"/>
  <mergeCells count="1">
    <mergeCell ref="B18:B2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2.75" customHeight="false" zeroHeight="false" outlineLevelRow="0" outlineLevelCol="0"/>
  <cols>
    <col collapsed="false" customWidth="true" hidden="false" outlineLevel="0" max="1" min="1" style="366" width="3.11"/>
    <col collapsed="false" customWidth="true" hidden="false" outlineLevel="0" max="2" min="2" style="366" width="4.22"/>
    <col collapsed="false" customWidth="true" hidden="false" outlineLevel="0" max="3" min="3" style="366" width="3.33"/>
    <col collapsed="false" customWidth="true" hidden="false" outlineLevel="0" max="4" min="4" style="366" width="0.44"/>
    <col collapsed="false" customWidth="true" hidden="false" outlineLevel="0" max="39" min="5" style="366" width="3.11"/>
    <col collapsed="false" customWidth="false" hidden="false" outlineLevel="0" max="40" min="40" style="482" width="9"/>
    <col collapsed="false" customWidth="false" hidden="false" outlineLevel="0" max="16384" min="41" style="366" width="9"/>
  </cols>
  <sheetData>
    <row r="1" s="380" customFormat="true" ht="13.8" hidden="false" customHeight="false" outlineLevel="0" collapsed="false">
      <c r="AN1" s="304"/>
    </row>
    <row r="2" s="380" customFormat="true" ht="13.8" hidden="false" customHeight="false" outlineLevel="0" collapsed="false">
      <c r="B2" s="304" t="s">
        <v>888</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row>
    <row r="3" s="380" customFormat="true" ht="14.25" hidden="false" customHeight="true" outlineLevel="0" collapsed="false">
      <c r="Z3" s="459" t="s">
        <v>60</v>
      </c>
      <c r="AA3" s="459"/>
      <c r="AB3" s="459"/>
      <c r="AC3" s="459"/>
      <c r="AD3" s="459"/>
      <c r="AE3" s="392"/>
      <c r="AF3" s="392"/>
      <c r="AG3" s="392"/>
      <c r="AH3" s="392"/>
      <c r="AI3" s="392"/>
      <c r="AJ3" s="392"/>
      <c r="AK3" s="392"/>
      <c r="AL3" s="392"/>
      <c r="AM3" s="956"/>
      <c r="AN3" s="304"/>
    </row>
    <row r="4" s="380" customFormat="true" ht="13.8" hidden="false" customHeight="false" outlineLevel="0" collapsed="false">
      <c r="AN4" s="434"/>
    </row>
    <row r="5" s="380" customFormat="true" ht="13.8" hidden="false" customHeight="false" outlineLevel="0" collapsed="false">
      <c r="B5" s="369" t="s">
        <v>889</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380" customFormat="true" ht="13.5" hidden="false" customHeight="true" outlineLevel="0" collapsed="false">
      <c r="AC6" s="304"/>
      <c r="AD6" s="368"/>
      <c r="AE6" s="368" t="s">
        <v>890</v>
      </c>
      <c r="AH6" s="380" t="s">
        <v>64</v>
      </c>
      <c r="AJ6" s="380" t="s">
        <v>65</v>
      </c>
      <c r="AL6" s="380" t="s">
        <v>66</v>
      </c>
    </row>
    <row r="7" s="380" customFormat="true" ht="13.8" hidden="false" customHeight="false" outlineLevel="0" collapsed="false">
      <c r="B7" s="369" t="s">
        <v>891</v>
      </c>
      <c r="C7" s="369"/>
      <c r="D7" s="369"/>
      <c r="E7" s="369"/>
      <c r="F7" s="369"/>
      <c r="G7" s="369"/>
      <c r="H7" s="369"/>
      <c r="I7" s="369"/>
      <c r="J7" s="369"/>
      <c r="K7" s="303"/>
      <c r="L7" s="303"/>
      <c r="M7" s="303"/>
      <c r="N7" s="303"/>
      <c r="O7" s="303"/>
      <c r="P7" s="303"/>
      <c r="Q7" s="303"/>
      <c r="R7" s="303"/>
      <c r="S7" s="303"/>
      <c r="T7" s="303"/>
    </row>
    <row r="8" s="380" customFormat="true" ht="13.8" hidden="false" customHeight="false" outlineLevel="0" collapsed="false">
      <c r="AC8" s="304" t="s">
        <v>892</v>
      </c>
    </row>
    <row r="9" s="380" customFormat="true" ht="13.8" hidden="false" customHeight="false" outlineLevel="0" collapsed="false">
      <c r="C9" s="304" t="s">
        <v>893</v>
      </c>
      <c r="D9" s="304"/>
    </row>
    <row r="10" s="380" customFormat="true" ht="6.75" hidden="false" customHeight="true" outlineLevel="0" collapsed="false">
      <c r="C10" s="304"/>
      <c r="D10" s="304"/>
    </row>
    <row r="11" s="380" customFormat="true" ht="14.25" hidden="false" customHeight="true" outlineLevel="0" collapsed="false">
      <c r="B11" s="957" t="s">
        <v>73</v>
      </c>
      <c r="C11" s="958" t="s">
        <v>74</v>
      </c>
      <c r="D11" s="958"/>
      <c r="E11" s="958"/>
      <c r="F11" s="958"/>
      <c r="G11" s="958"/>
      <c r="H11" s="958"/>
      <c r="I11" s="958"/>
      <c r="J11" s="958"/>
      <c r="K11" s="958"/>
      <c r="L11" s="450"/>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9"/>
    </row>
    <row r="12" s="380" customFormat="true" ht="14.25" hidden="false" customHeight="true" outlineLevel="0" collapsed="false">
      <c r="B12" s="957"/>
      <c r="C12" s="959" t="s">
        <v>75</v>
      </c>
      <c r="D12" s="959"/>
      <c r="E12" s="959"/>
      <c r="F12" s="959"/>
      <c r="G12" s="959"/>
      <c r="H12" s="959"/>
      <c r="I12" s="959"/>
      <c r="J12" s="959"/>
      <c r="K12" s="959"/>
      <c r="L12" s="960"/>
      <c r="M12" s="961"/>
      <c r="N12" s="961"/>
      <c r="O12" s="961"/>
      <c r="P12" s="961"/>
      <c r="Q12" s="961"/>
      <c r="R12" s="961"/>
      <c r="S12" s="961"/>
      <c r="T12" s="961"/>
      <c r="U12" s="961"/>
      <c r="V12" s="961"/>
      <c r="W12" s="961"/>
      <c r="X12" s="961"/>
      <c r="Y12" s="961"/>
      <c r="Z12" s="961"/>
      <c r="AA12" s="961"/>
      <c r="AB12" s="961"/>
      <c r="AC12" s="961"/>
      <c r="AD12" s="961"/>
      <c r="AE12" s="961"/>
      <c r="AF12" s="961"/>
      <c r="AG12" s="961"/>
      <c r="AH12" s="961"/>
      <c r="AI12" s="961"/>
      <c r="AJ12" s="961"/>
      <c r="AK12" s="961"/>
      <c r="AL12" s="962"/>
    </row>
    <row r="13" s="380" customFormat="true" ht="13.5" hidden="false" customHeight="true" outlineLevel="0" collapsed="false">
      <c r="B13" s="957"/>
      <c r="C13" s="448" t="s">
        <v>76</v>
      </c>
      <c r="D13" s="448"/>
      <c r="E13" s="448"/>
      <c r="F13" s="448"/>
      <c r="G13" s="448"/>
      <c r="H13" s="448"/>
      <c r="I13" s="448"/>
      <c r="J13" s="448"/>
      <c r="K13" s="448"/>
      <c r="L13" s="963" t="s">
        <v>894</v>
      </c>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3"/>
      <c r="AK13" s="963"/>
      <c r="AL13" s="963"/>
    </row>
    <row r="14" s="380" customFormat="true" ht="13.8" hidden="false" customHeight="true" outlineLevel="0" collapsed="false">
      <c r="B14" s="957"/>
      <c r="C14" s="448"/>
      <c r="D14" s="448"/>
      <c r="E14" s="448"/>
      <c r="F14" s="448"/>
      <c r="G14" s="448"/>
      <c r="H14" s="448"/>
      <c r="I14" s="448"/>
      <c r="J14" s="448"/>
      <c r="K14" s="448"/>
      <c r="L14" s="964" t="s">
        <v>895</v>
      </c>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4"/>
      <c r="AJ14" s="964"/>
      <c r="AK14" s="964"/>
      <c r="AL14" s="964"/>
    </row>
    <row r="15" s="380" customFormat="true" ht="13.8" hidden="false" customHeight="true" outlineLevel="0" collapsed="false">
      <c r="B15" s="957"/>
      <c r="C15" s="448"/>
      <c r="D15" s="448"/>
      <c r="E15" s="448"/>
      <c r="F15" s="448"/>
      <c r="G15" s="448"/>
      <c r="H15" s="448"/>
      <c r="I15" s="448"/>
      <c r="J15" s="448"/>
      <c r="K15" s="448"/>
      <c r="L15" s="965" t="s">
        <v>83</v>
      </c>
      <c r="M15" s="965"/>
      <c r="N15" s="965"/>
      <c r="O15" s="965"/>
      <c r="P15" s="965"/>
      <c r="Q15" s="965"/>
      <c r="R15" s="965"/>
      <c r="S15" s="965"/>
      <c r="T15" s="965"/>
      <c r="U15" s="965"/>
      <c r="V15" s="965"/>
      <c r="W15" s="965"/>
      <c r="X15" s="965"/>
      <c r="Y15" s="965"/>
      <c r="Z15" s="965"/>
      <c r="AA15" s="965"/>
      <c r="AB15" s="965"/>
      <c r="AC15" s="965"/>
      <c r="AD15" s="965"/>
      <c r="AE15" s="965"/>
      <c r="AF15" s="965"/>
      <c r="AG15" s="965"/>
      <c r="AH15" s="965"/>
      <c r="AI15" s="965"/>
      <c r="AJ15" s="965"/>
      <c r="AK15" s="965"/>
      <c r="AL15" s="965"/>
    </row>
    <row r="16" s="380" customFormat="true" ht="14.25" hidden="false" customHeight="true" outlineLevel="0" collapsed="false">
      <c r="B16" s="957"/>
      <c r="C16" s="448" t="s">
        <v>84</v>
      </c>
      <c r="D16" s="448"/>
      <c r="E16" s="448"/>
      <c r="F16" s="448"/>
      <c r="G16" s="448"/>
      <c r="H16" s="448"/>
      <c r="I16" s="448"/>
      <c r="J16" s="448"/>
      <c r="K16" s="448"/>
      <c r="L16" s="459" t="s">
        <v>85</v>
      </c>
      <c r="M16" s="459"/>
      <c r="N16" s="459"/>
      <c r="O16" s="459"/>
      <c r="P16" s="459"/>
      <c r="Q16" s="966"/>
      <c r="R16" s="967"/>
      <c r="S16" s="967"/>
      <c r="T16" s="967"/>
      <c r="U16" s="967"/>
      <c r="V16" s="967"/>
      <c r="W16" s="967"/>
      <c r="X16" s="967"/>
      <c r="Y16" s="968"/>
      <c r="Z16" s="969" t="s">
        <v>86</v>
      </c>
      <c r="AA16" s="969"/>
      <c r="AB16" s="969"/>
      <c r="AC16" s="969"/>
      <c r="AD16" s="969"/>
      <c r="AE16" s="970"/>
      <c r="AF16" s="971"/>
      <c r="AG16" s="414"/>
      <c r="AH16" s="414"/>
      <c r="AI16" s="414"/>
      <c r="AJ16" s="972"/>
      <c r="AK16" s="972"/>
      <c r="AL16" s="972"/>
    </row>
    <row r="17" s="366" customFormat="true" ht="14.25" hidden="false" customHeight="true" outlineLevel="0" collapsed="false">
      <c r="B17" s="957"/>
      <c r="C17" s="973" t="s">
        <v>87</v>
      </c>
      <c r="D17" s="973"/>
      <c r="E17" s="973"/>
      <c r="F17" s="973"/>
      <c r="G17" s="973"/>
      <c r="H17" s="973"/>
      <c r="I17" s="973"/>
      <c r="J17" s="973"/>
      <c r="K17" s="973"/>
      <c r="L17" s="974"/>
      <c r="M17" s="974"/>
      <c r="N17" s="974"/>
      <c r="O17" s="974"/>
      <c r="P17" s="974"/>
      <c r="Q17" s="974"/>
      <c r="R17" s="974"/>
      <c r="S17" s="974"/>
      <c r="U17" s="459" t="s">
        <v>88</v>
      </c>
      <c r="V17" s="459"/>
      <c r="W17" s="459"/>
      <c r="X17" s="459"/>
      <c r="Y17" s="459"/>
      <c r="Z17" s="975"/>
      <c r="AA17" s="976"/>
      <c r="AB17" s="976"/>
      <c r="AC17" s="976"/>
      <c r="AD17" s="976"/>
      <c r="AE17" s="976"/>
      <c r="AF17" s="976"/>
      <c r="AG17" s="976"/>
      <c r="AH17" s="976"/>
      <c r="AI17" s="976"/>
      <c r="AJ17" s="976"/>
      <c r="AK17" s="976"/>
      <c r="AL17" s="374"/>
    </row>
    <row r="18" s="366" customFormat="true" ht="14.25" hidden="false" customHeight="true" outlineLevel="0" collapsed="false">
      <c r="B18" s="957"/>
      <c r="C18" s="977" t="s">
        <v>89</v>
      </c>
      <c r="D18" s="977"/>
      <c r="E18" s="977"/>
      <c r="F18" s="977"/>
      <c r="G18" s="977"/>
      <c r="H18" s="977"/>
      <c r="I18" s="977"/>
      <c r="J18" s="977"/>
      <c r="K18" s="977"/>
      <c r="L18" s="459" t="s">
        <v>90</v>
      </c>
      <c r="M18" s="459"/>
      <c r="N18" s="459"/>
      <c r="O18" s="459"/>
      <c r="P18" s="459"/>
      <c r="Q18" s="978"/>
      <c r="R18" s="979"/>
      <c r="S18" s="979"/>
      <c r="T18" s="979"/>
      <c r="U18" s="979"/>
      <c r="V18" s="979"/>
      <c r="W18" s="979"/>
      <c r="X18" s="979"/>
      <c r="Y18" s="980"/>
      <c r="Z18" s="981" t="s">
        <v>91</v>
      </c>
      <c r="AA18" s="981"/>
      <c r="AB18" s="981"/>
      <c r="AC18" s="981"/>
      <c r="AD18" s="981"/>
      <c r="AE18" s="982"/>
      <c r="AF18" s="373"/>
      <c r="AG18" s="373"/>
      <c r="AH18" s="373"/>
      <c r="AI18" s="373"/>
      <c r="AJ18" s="373"/>
      <c r="AK18" s="373"/>
      <c r="AL18" s="374"/>
    </row>
    <row r="19" s="366" customFormat="true" ht="13.5" hidden="false" customHeight="true" outlineLevel="0" collapsed="false">
      <c r="B19" s="957"/>
      <c r="C19" s="983" t="s">
        <v>92</v>
      </c>
      <c r="D19" s="983"/>
      <c r="E19" s="983"/>
      <c r="F19" s="983"/>
      <c r="G19" s="983"/>
      <c r="H19" s="983"/>
      <c r="I19" s="983"/>
      <c r="J19" s="983"/>
      <c r="K19" s="983"/>
      <c r="L19" s="963" t="s">
        <v>894</v>
      </c>
      <c r="M19" s="963"/>
      <c r="N19" s="963"/>
      <c r="O19" s="963"/>
      <c r="P19" s="963"/>
      <c r="Q19" s="963"/>
      <c r="R19" s="963"/>
      <c r="S19" s="963"/>
      <c r="T19" s="963"/>
      <c r="U19" s="963"/>
      <c r="V19" s="963"/>
      <c r="W19" s="963"/>
      <c r="X19" s="963"/>
      <c r="Y19" s="963"/>
      <c r="Z19" s="963"/>
      <c r="AA19" s="963"/>
      <c r="AB19" s="963"/>
      <c r="AC19" s="963"/>
      <c r="AD19" s="963"/>
      <c r="AE19" s="963"/>
      <c r="AF19" s="963"/>
      <c r="AG19" s="963"/>
      <c r="AH19" s="963"/>
      <c r="AI19" s="963"/>
      <c r="AJ19" s="963"/>
      <c r="AK19" s="963"/>
      <c r="AL19" s="963"/>
    </row>
    <row r="20" s="366" customFormat="true" ht="14.25" hidden="false" customHeight="true" outlineLevel="0" collapsed="false">
      <c r="B20" s="957"/>
      <c r="C20" s="983"/>
      <c r="D20" s="983"/>
      <c r="E20" s="983"/>
      <c r="F20" s="983"/>
      <c r="G20" s="983"/>
      <c r="H20" s="983"/>
      <c r="I20" s="983"/>
      <c r="J20" s="983"/>
      <c r="K20" s="983"/>
      <c r="L20" s="964" t="s">
        <v>895</v>
      </c>
      <c r="M20" s="964"/>
      <c r="N20" s="964"/>
      <c r="O20" s="964"/>
      <c r="P20" s="964"/>
      <c r="Q20" s="964"/>
      <c r="R20" s="964"/>
      <c r="S20" s="964"/>
      <c r="T20" s="964"/>
      <c r="U20" s="964"/>
      <c r="V20" s="964"/>
      <c r="W20" s="964"/>
      <c r="X20" s="964"/>
      <c r="Y20" s="964"/>
      <c r="Z20" s="964"/>
      <c r="AA20" s="964"/>
      <c r="AB20" s="964"/>
      <c r="AC20" s="964"/>
      <c r="AD20" s="964"/>
      <c r="AE20" s="964"/>
      <c r="AF20" s="964"/>
      <c r="AG20" s="964"/>
      <c r="AH20" s="964"/>
      <c r="AI20" s="964"/>
      <c r="AJ20" s="964"/>
      <c r="AK20" s="964"/>
      <c r="AL20" s="964"/>
    </row>
    <row r="21" s="366" customFormat="true" ht="13.8" hidden="false" customHeight="false" outlineLevel="0" collapsed="false">
      <c r="B21" s="957"/>
      <c r="C21" s="983"/>
      <c r="D21" s="983"/>
      <c r="E21" s="983"/>
      <c r="F21" s="983"/>
      <c r="G21" s="983"/>
      <c r="H21" s="983"/>
      <c r="I21" s="983"/>
      <c r="J21" s="983"/>
      <c r="K21" s="983"/>
      <c r="L21" s="984"/>
      <c r="M21" s="984"/>
      <c r="N21" s="984"/>
      <c r="O21" s="984"/>
      <c r="P21" s="984"/>
      <c r="Q21" s="984"/>
      <c r="R21" s="984"/>
      <c r="S21" s="984"/>
      <c r="T21" s="984"/>
      <c r="U21" s="984"/>
      <c r="V21" s="984"/>
      <c r="W21" s="984"/>
      <c r="X21" s="984"/>
      <c r="Y21" s="984"/>
      <c r="Z21" s="984"/>
      <c r="AA21" s="984"/>
      <c r="AB21" s="984"/>
      <c r="AC21" s="984"/>
      <c r="AD21" s="984"/>
      <c r="AE21" s="984"/>
      <c r="AF21" s="984"/>
      <c r="AG21" s="984"/>
      <c r="AH21" s="984"/>
      <c r="AI21" s="984"/>
      <c r="AJ21" s="984"/>
      <c r="AK21" s="984"/>
      <c r="AL21" s="984"/>
    </row>
    <row r="22" s="366" customFormat="true" ht="13.5" hidden="false" customHeight="true" outlineLevel="0" collapsed="false">
      <c r="B22" s="985" t="s">
        <v>93</v>
      </c>
      <c r="C22" s="448" t="s">
        <v>95</v>
      </c>
      <c r="D22" s="448"/>
      <c r="E22" s="448"/>
      <c r="F22" s="448"/>
      <c r="G22" s="448"/>
      <c r="H22" s="448"/>
      <c r="I22" s="448"/>
      <c r="J22" s="448"/>
      <c r="K22" s="448"/>
      <c r="L22" s="963" t="s">
        <v>894</v>
      </c>
      <c r="M22" s="963"/>
      <c r="N22" s="963"/>
      <c r="O22" s="963"/>
      <c r="P22" s="963"/>
      <c r="Q22" s="963"/>
      <c r="R22" s="963"/>
      <c r="S22" s="963"/>
      <c r="T22" s="963"/>
      <c r="U22" s="963"/>
      <c r="V22" s="963"/>
      <c r="W22" s="963"/>
      <c r="X22" s="963"/>
      <c r="Y22" s="963"/>
      <c r="Z22" s="963"/>
      <c r="AA22" s="963"/>
      <c r="AB22" s="963"/>
      <c r="AC22" s="963"/>
      <c r="AD22" s="963"/>
      <c r="AE22" s="963"/>
      <c r="AF22" s="963"/>
      <c r="AG22" s="963"/>
      <c r="AH22" s="963"/>
      <c r="AI22" s="963"/>
      <c r="AJ22" s="963"/>
      <c r="AK22" s="963"/>
      <c r="AL22" s="963"/>
    </row>
    <row r="23" s="366" customFormat="true" ht="14.25" hidden="false" customHeight="true" outlineLevel="0" collapsed="false">
      <c r="B23" s="985"/>
      <c r="C23" s="448"/>
      <c r="D23" s="448"/>
      <c r="E23" s="448"/>
      <c r="F23" s="448"/>
      <c r="G23" s="448"/>
      <c r="H23" s="448"/>
      <c r="I23" s="448"/>
      <c r="J23" s="448"/>
      <c r="K23" s="448"/>
      <c r="L23" s="964" t="s">
        <v>895</v>
      </c>
      <c r="M23" s="964"/>
      <c r="N23" s="964"/>
      <c r="O23" s="964"/>
      <c r="P23" s="964"/>
      <c r="Q23" s="964"/>
      <c r="R23" s="964"/>
      <c r="S23" s="964"/>
      <c r="T23" s="964"/>
      <c r="U23" s="964"/>
      <c r="V23" s="964"/>
      <c r="W23" s="964"/>
      <c r="X23" s="964"/>
      <c r="Y23" s="964"/>
      <c r="Z23" s="964"/>
      <c r="AA23" s="964"/>
      <c r="AB23" s="964"/>
      <c r="AC23" s="964"/>
      <c r="AD23" s="964"/>
      <c r="AE23" s="964"/>
      <c r="AF23" s="964"/>
      <c r="AG23" s="964"/>
      <c r="AH23" s="964"/>
      <c r="AI23" s="964"/>
      <c r="AJ23" s="964"/>
      <c r="AK23" s="964"/>
      <c r="AL23" s="964"/>
    </row>
    <row r="24" s="366" customFormat="true" ht="13.8" hidden="false" customHeight="false" outlineLevel="0" collapsed="false">
      <c r="B24" s="985"/>
      <c r="C24" s="448"/>
      <c r="D24" s="448"/>
      <c r="E24" s="448"/>
      <c r="F24" s="448"/>
      <c r="G24" s="448"/>
      <c r="H24" s="448"/>
      <c r="I24" s="448"/>
      <c r="J24" s="448"/>
      <c r="K24" s="448"/>
      <c r="L24" s="984"/>
      <c r="M24" s="984"/>
      <c r="N24" s="984"/>
      <c r="O24" s="984"/>
      <c r="P24" s="984"/>
      <c r="Q24" s="984"/>
      <c r="R24" s="984"/>
      <c r="S24" s="984"/>
      <c r="T24" s="984"/>
      <c r="U24" s="984"/>
      <c r="V24" s="984"/>
      <c r="W24" s="984"/>
      <c r="X24" s="984"/>
      <c r="Y24" s="984"/>
      <c r="Z24" s="984"/>
      <c r="AA24" s="984"/>
      <c r="AB24" s="984"/>
      <c r="AC24" s="984"/>
      <c r="AD24" s="984"/>
      <c r="AE24" s="984"/>
      <c r="AF24" s="984"/>
      <c r="AG24" s="984"/>
      <c r="AH24" s="984"/>
      <c r="AI24" s="984"/>
      <c r="AJ24" s="984"/>
      <c r="AK24" s="984"/>
      <c r="AL24" s="984"/>
    </row>
    <row r="25" s="366" customFormat="true" ht="14.25" hidden="false" customHeight="true" outlineLevel="0" collapsed="false">
      <c r="B25" s="985"/>
      <c r="C25" s="448" t="s">
        <v>84</v>
      </c>
      <c r="D25" s="448"/>
      <c r="E25" s="448"/>
      <c r="F25" s="448"/>
      <c r="G25" s="448"/>
      <c r="H25" s="448"/>
      <c r="I25" s="448"/>
      <c r="J25" s="448"/>
      <c r="K25" s="448"/>
      <c r="L25" s="459" t="s">
        <v>85</v>
      </c>
      <c r="M25" s="459"/>
      <c r="N25" s="459"/>
      <c r="O25" s="459"/>
      <c r="P25" s="459"/>
      <c r="Q25" s="966"/>
      <c r="R25" s="967"/>
      <c r="S25" s="967"/>
      <c r="T25" s="967"/>
      <c r="U25" s="967"/>
      <c r="V25" s="967"/>
      <c r="W25" s="967"/>
      <c r="X25" s="967"/>
      <c r="Y25" s="968"/>
      <c r="Z25" s="969" t="s">
        <v>86</v>
      </c>
      <c r="AA25" s="969"/>
      <c r="AB25" s="969"/>
      <c r="AC25" s="969"/>
      <c r="AD25" s="969"/>
      <c r="AE25" s="970"/>
      <c r="AF25" s="971"/>
      <c r="AG25" s="414"/>
      <c r="AH25" s="414"/>
      <c r="AI25" s="414"/>
      <c r="AJ25" s="972"/>
      <c r="AK25" s="972"/>
      <c r="AL25" s="972"/>
    </row>
    <row r="26" s="366" customFormat="true" ht="13.5" hidden="false" customHeight="true" outlineLevel="0" collapsed="false">
      <c r="B26" s="985"/>
      <c r="C26" s="986" t="s">
        <v>96</v>
      </c>
      <c r="D26" s="986"/>
      <c r="E26" s="986"/>
      <c r="F26" s="986"/>
      <c r="G26" s="986"/>
      <c r="H26" s="986"/>
      <c r="I26" s="986"/>
      <c r="J26" s="986"/>
      <c r="K26" s="986"/>
      <c r="L26" s="963" t="s">
        <v>894</v>
      </c>
      <c r="M26" s="963"/>
      <c r="N26" s="963"/>
      <c r="O26" s="963"/>
      <c r="P26" s="963"/>
      <c r="Q26" s="963"/>
      <c r="R26" s="963"/>
      <c r="S26" s="963"/>
      <c r="T26" s="963"/>
      <c r="U26" s="963"/>
      <c r="V26" s="963"/>
      <c r="W26" s="963"/>
      <c r="X26" s="963"/>
      <c r="Y26" s="963"/>
      <c r="Z26" s="963"/>
      <c r="AA26" s="963"/>
      <c r="AB26" s="963"/>
      <c r="AC26" s="963"/>
      <c r="AD26" s="963"/>
      <c r="AE26" s="963"/>
      <c r="AF26" s="963"/>
      <c r="AG26" s="963"/>
      <c r="AH26" s="963"/>
      <c r="AI26" s="963"/>
      <c r="AJ26" s="963"/>
      <c r="AK26" s="963"/>
      <c r="AL26" s="963"/>
    </row>
    <row r="27" s="366" customFormat="true" ht="14.25" hidden="false" customHeight="true" outlineLevel="0" collapsed="false">
      <c r="B27" s="985"/>
      <c r="C27" s="986"/>
      <c r="D27" s="986"/>
      <c r="E27" s="986"/>
      <c r="F27" s="986"/>
      <c r="G27" s="986"/>
      <c r="H27" s="986"/>
      <c r="I27" s="986"/>
      <c r="J27" s="986"/>
      <c r="K27" s="986"/>
      <c r="L27" s="964" t="s">
        <v>895</v>
      </c>
      <c r="M27" s="964"/>
      <c r="N27" s="964"/>
      <c r="O27" s="964"/>
      <c r="P27" s="964"/>
      <c r="Q27" s="964"/>
      <c r="R27" s="964"/>
      <c r="S27" s="964"/>
      <c r="T27" s="964"/>
      <c r="U27" s="964"/>
      <c r="V27" s="964"/>
      <c r="W27" s="964"/>
      <c r="X27" s="964"/>
      <c r="Y27" s="964"/>
      <c r="Z27" s="964"/>
      <c r="AA27" s="964"/>
      <c r="AB27" s="964"/>
      <c r="AC27" s="964"/>
      <c r="AD27" s="964"/>
      <c r="AE27" s="964"/>
      <c r="AF27" s="964"/>
      <c r="AG27" s="964"/>
      <c r="AH27" s="964"/>
      <c r="AI27" s="964"/>
      <c r="AJ27" s="964"/>
      <c r="AK27" s="964"/>
      <c r="AL27" s="964"/>
    </row>
    <row r="28" s="366" customFormat="true" ht="13.8" hidden="false" customHeight="false" outlineLevel="0" collapsed="false">
      <c r="B28" s="985"/>
      <c r="C28" s="986"/>
      <c r="D28" s="986"/>
      <c r="E28" s="986"/>
      <c r="F28" s="986"/>
      <c r="G28" s="986"/>
      <c r="H28" s="986"/>
      <c r="I28" s="986"/>
      <c r="J28" s="986"/>
      <c r="K28" s="986"/>
      <c r="L28" s="984"/>
      <c r="M28" s="984"/>
      <c r="N28" s="984"/>
      <c r="O28" s="984"/>
      <c r="P28" s="984"/>
      <c r="Q28" s="984"/>
      <c r="R28" s="984"/>
      <c r="S28" s="984"/>
      <c r="T28" s="984"/>
      <c r="U28" s="984"/>
      <c r="V28" s="984"/>
      <c r="W28" s="984"/>
      <c r="X28" s="984"/>
      <c r="Y28" s="984"/>
      <c r="Z28" s="984"/>
      <c r="AA28" s="984"/>
      <c r="AB28" s="984"/>
      <c r="AC28" s="984"/>
      <c r="AD28" s="984"/>
      <c r="AE28" s="984"/>
      <c r="AF28" s="984"/>
      <c r="AG28" s="984"/>
      <c r="AH28" s="984"/>
      <c r="AI28" s="984"/>
      <c r="AJ28" s="984"/>
      <c r="AK28" s="984"/>
      <c r="AL28" s="984"/>
    </row>
    <row r="29" s="366" customFormat="true" ht="14.25" hidden="false" customHeight="true" outlineLevel="0" collapsed="false">
      <c r="B29" s="985"/>
      <c r="C29" s="448" t="s">
        <v>84</v>
      </c>
      <c r="D29" s="448"/>
      <c r="E29" s="448"/>
      <c r="F29" s="448"/>
      <c r="G29" s="448"/>
      <c r="H29" s="448"/>
      <c r="I29" s="448"/>
      <c r="J29" s="448"/>
      <c r="K29" s="448"/>
      <c r="L29" s="459" t="s">
        <v>85</v>
      </c>
      <c r="M29" s="459"/>
      <c r="N29" s="459"/>
      <c r="O29" s="459"/>
      <c r="P29" s="459"/>
      <c r="Q29" s="970"/>
      <c r="R29" s="971"/>
      <c r="S29" s="971"/>
      <c r="T29" s="971"/>
      <c r="U29" s="971"/>
      <c r="V29" s="971"/>
      <c r="W29" s="971"/>
      <c r="X29" s="971"/>
      <c r="Y29" s="987"/>
      <c r="Z29" s="969" t="s">
        <v>86</v>
      </c>
      <c r="AA29" s="969"/>
      <c r="AB29" s="969"/>
      <c r="AC29" s="969"/>
      <c r="AD29" s="969"/>
      <c r="AE29" s="970"/>
      <c r="AF29" s="971"/>
      <c r="AG29" s="414"/>
      <c r="AH29" s="414"/>
      <c r="AI29" s="414"/>
      <c r="AJ29" s="972"/>
      <c r="AK29" s="972"/>
      <c r="AL29" s="972"/>
    </row>
    <row r="30" s="366" customFormat="true" ht="14.25" hidden="false" customHeight="true" outlineLevel="0" collapsed="false">
      <c r="B30" s="985"/>
      <c r="C30" s="448" t="s">
        <v>97</v>
      </c>
      <c r="D30" s="448"/>
      <c r="E30" s="448"/>
      <c r="F30" s="448"/>
      <c r="G30" s="448"/>
      <c r="H30" s="448"/>
      <c r="I30" s="448"/>
      <c r="J30" s="448"/>
      <c r="K30" s="448"/>
      <c r="L30" s="988"/>
      <c r="M30" s="988"/>
      <c r="N30" s="988"/>
      <c r="O30" s="988"/>
      <c r="P30" s="988"/>
      <c r="Q30" s="988"/>
      <c r="R30" s="988"/>
      <c r="S30" s="988"/>
      <c r="T30" s="988"/>
      <c r="U30" s="988"/>
      <c r="V30" s="988"/>
      <c r="W30" s="988"/>
      <c r="X30" s="988"/>
      <c r="Y30" s="988"/>
      <c r="Z30" s="988"/>
      <c r="AA30" s="988"/>
      <c r="AB30" s="988"/>
      <c r="AC30" s="988"/>
      <c r="AD30" s="988"/>
      <c r="AE30" s="988"/>
      <c r="AF30" s="988"/>
      <c r="AG30" s="988"/>
      <c r="AH30" s="988"/>
      <c r="AI30" s="988"/>
      <c r="AJ30" s="988"/>
      <c r="AK30" s="988"/>
      <c r="AL30" s="988"/>
    </row>
    <row r="31" s="366" customFormat="true" ht="13.5" hidden="false" customHeight="true" outlineLevel="0" collapsed="false">
      <c r="B31" s="985"/>
      <c r="C31" s="448" t="s">
        <v>98</v>
      </c>
      <c r="D31" s="448"/>
      <c r="E31" s="448"/>
      <c r="F31" s="448"/>
      <c r="G31" s="448"/>
      <c r="H31" s="448"/>
      <c r="I31" s="448"/>
      <c r="J31" s="448"/>
      <c r="K31" s="448"/>
      <c r="L31" s="963" t="s">
        <v>894</v>
      </c>
      <c r="M31" s="963"/>
      <c r="N31" s="963"/>
      <c r="O31" s="963"/>
      <c r="P31" s="963"/>
      <c r="Q31" s="963"/>
      <c r="R31" s="963"/>
      <c r="S31" s="963"/>
      <c r="T31" s="963"/>
      <c r="U31" s="963"/>
      <c r="V31" s="963"/>
      <c r="W31" s="963"/>
      <c r="X31" s="963"/>
      <c r="Y31" s="963"/>
      <c r="Z31" s="963"/>
      <c r="AA31" s="963"/>
      <c r="AB31" s="963"/>
      <c r="AC31" s="963"/>
      <c r="AD31" s="963"/>
      <c r="AE31" s="963"/>
      <c r="AF31" s="963"/>
      <c r="AG31" s="963"/>
      <c r="AH31" s="963"/>
      <c r="AI31" s="963"/>
      <c r="AJ31" s="963"/>
      <c r="AK31" s="963"/>
      <c r="AL31" s="963"/>
    </row>
    <row r="32" s="366" customFormat="true" ht="14.25" hidden="false" customHeight="true" outlineLevel="0" collapsed="false">
      <c r="B32" s="985"/>
      <c r="C32" s="448"/>
      <c r="D32" s="448"/>
      <c r="E32" s="448"/>
      <c r="F32" s="448"/>
      <c r="G32" s="448"/>
      <c r="H32" s="448"/>
      <c r="I32" s="448"/>
      <c r="J32" s="448"/>
      <c r="K32" s="448"/>
      <c r="L32" s="964" t="s">
        <v>895</v>
      </c>
      <c r="M32" s="964"/>
      <c r="N32" s="964"/>
      <c r="O32" s="964"/>
      <c r="P32" s="964"/>
      <c r="Q32" s="964"/>
      <c r="R32" s="964"/>
      <c r="S32" s="964"/>
      <c r="T32" s="964"/>
      <c r="U32" s="964"/>
      <c r="V32" s="964"/>
      <c r="W32" s="964"/>
      <c r="X32" s="964"/>
      <c r="Y32" s="964"/>
      <c r="Z32" s="964"/>
      <c r="AA32" s="964"/>
      <c r="AB32" s="964"/>
      <c r="AC32" s="964"/>
      <c r="AD32" s="964"/>
      <c r="AE32" s="964"/>
      <c r="AF32" s="964"/>
      <c r="AG32" s="964"/>
      <c r="AH32" s="964"/>
      <c r="AI32" s="964"/>
      <c r="AJ32" s="964"/>
      <c r="AK32" s="964"/>
      <c r="AL32" s="964"/>
    </row>
    <row r="33" s="366" customFormat="true" ht="13.8" hidden="false" customHeight="false" outlineLevel="0" collapsed="false">
      <c r="B33" s="985"/>
      <c r="C33" s="448"/>
      <c r="D33" s="448"/>
      <c r="E33" s="448"/>
      <c r="F33" s="448"/>
      <c r="G33" s="448"/>
      <c r="H33" s="448"/>
      <c r="I33" s="448"/>
      <c r="J33" s="448"/>
      <c r="K33" s="448"/>
      <c r="L33" s="984"/>
      <c r="M33" s="984"/>
      <c r="N33" s="984"/>
      <c r="O33" s="984"/>
      <c r="P33" s="984"/>
      <c r="Q33" s="984"/>
      <c r="R33" s="984"/>
      <c r="S33" s="984"/>
      <c r="T33" s="984"/>
      <c r="U33" s="984"/>
      <c r="V33" s="984"/>
      <c r="W33" s="984"/>
      <c r="X33" s="984"/>
      <c r="Y33" s="984"/>
      <c r="Z33" s="984"/>
      <c r="AA33" s="984"/>
      <c r="AB33" s="984"/>
      <c r="AC33" s="984"/>
      <c r="AD33" s="984"/>
      <c r="AE33" s="984"/>
      <c r="AF33" s="984"/>
      <c r="AG33" s="984"/>
      <c r="AH33" s="984"/>
      <c r="AI33" s="984"/>
      <c r="AJ33" s="984"/>
      <c r="AK33" s="984"/>
      <c r="AL33" s="984"/>
    </row>
    <row r="34" s="366" customFormat="true" ht="13.5" hidden="false" customHeight="true" outlineLevel="0" collapsed="false">
      <c r="B34" s="985" t="s">
        <v>99</v>
      </c>
      <c r="C34" s="989" t="s">
        <v>100</v>
      </c>
      <c r="D34" s="989"/>
      <c r="E34" s="989"/>
      <c r="F34" s="989"/>
      <c r="G34" s="989"/>
      <c r="H34" s="989"/>
      <c r="I34" s="989"/>
      <c r="J34" s="989"/>
      <c r="K34" s="989"/>
      <c r="L34" s="989"/>
      <c r="M34" s="990" t="s">
        <v>101</v>
      </c>
      <c r="N34" s="990"/>
      <c r="O34" s="991" t="s">
        <v>896</v>
      </c>
      <c r="P34" s="992"/>
      <c r="Q34" s="993"/>
      <c r="R34" s="392" t="s">
        <v>103</v>
      </c>
      <c r="S34" s="392"/>
      <c r="T34" s="392"/>
      <c r="U34" s="392"/>
      <c r="V34" s="392"/>
      <c r="W34" s="392"/>
      <c r="X34" s="392"/>
      <c r="Y34" s="994" t="s">
        <v>104</v>
      </c>
      <c r="Z34" s="994"/>
      <c r="AA34" s="994"/>
      <c r="AB34" s="994"/>
      <c r="AC34" s="995" t="s">
        <v>105</v>
      </c>
      <c r="AD34" s="995"/>
      <c r="AE34" s="995"/>
      <c r="AF34" s="995"/>
      <c r="AG34" s="995"/>
      <c r="AH34" s="996" t="s">
        <v>897</v>
      </c>
      <c r="AI34" s="996"/>
      <c r="AJ34" s="996"/>
      <c r="AK34" s="996"/>
      <c r="AL34" s="996"/>
    </row>
    <row r="35" s="366" customFormat="true" ht="14.25" hidden="false" customHeight="true" outlineLevel="0" collapsed="false">
      <c r="B35" s="985"/>
      <c r="C35" s="989"/>
      <c r="D35" s="989"/>
      <c r="E35" s="989"/>
      <c r="F35" s="989"/>
      <c r="G35" s="989"/>
      <c r="H35" s="989"/>
      <c r="I35" s="989"/>
      <c r="J35" s="989"/>
      <c r="K35" s="989"/>
      <c r="L35" s="989"/>
      <c r="M35" s="990"/>
      <c r="N35" s="990"/>
      <c r="O35" s="997" t="s">
        <v>107</v>
      </c>
      <c r="P35" s="998"/>
      <c r="Q35" s="999"/>
      <c r="R35" s="392"/>
      <c r="S35" s="392"/>
      <c r="T35" s="392"/>
      <c r="U35" s="392"/>
      <c r="V35" s="392"/>
      <c r="W35" s="392"/>
      <c r="X35" s="392"/>
      <c r="Y35" s="1000" t="s">
        <v>108</v>
      </c>
      <c r="Z35" s="482"/>
      <c r="AA35" s="482"/>
      <c r="AB35" s="482"/>
      <c r="AC35" s="1001" t="s">
        <v>109</v>
      </c>
      <c r="AD35" s="1001"/>
      <c r="AE35" s="1001"/>
      <c r="AF35" s="1001"/>
      <c r="AG35" s="1001"/>
      <c r="AH35" s="1002" t="s">
        <v>110</v>
      </c>
      <c r="AI35" s="1002"/>
      <c r="AJ35" s="1002"/>
      <c r="AK35" s="1002"/>
      <c r="AL35" s="1002"/>
    </row>
    <row r="36" s="366" customFormat="true" ht="14.25" hidden="false" customHeight="true" outlineLevel="0" collapsed="false">
      <c r="B36" s="985"/>
      <c r="C36" s="1003"/>
      <c r="D36" s="1004"/>
      <c r="E36" s="1005" t="s">
        <v>898</v>
      </c>
      <c r="F36" s="1005"/>
      <c r="G36" s="1005"/>
      <c r="H36" s="1005"/>
      <c r="I36" s="1005"/>
      <c r="J36" s="1005"/>
      <c r="K36" s="1005"/>
      <c r="L36" s="1005"/>
      <c r="M36" s="1006"/>
      <c r="N36" s="1007"/>
      <c r="O36" s="975"/>
      <c r="P36" s="976"/>
      <c r="Q36" s="1007"/>
      <c r="R36" s="410" t="s">
        <v>899</v>
      </c>
      <c r="S36" s="375"/>
      <c r="T36" s="375"/>
      <c r="U36" s="375"/>
      <c r="V36" s="375"/>
      <c r="W36" s="375"/>
      <c r="X36" s="375"/>
      <c r="Y36" s="398"/>
      <c r="Z36" s="979"/>
      <c r="AA36" s="979"/>
      <c r="AB36" s="979"/>
      <c r="AC36" s="982"/>
      <c r="AD36" s="373"/>
      <c r="AE36" s="373"/>
      <c r="AF36" s="373"/>
      <c r="AG36" s="374"/>
      <c r="AH36" s="982"/>
      <c r="AI36" s="373"/>
      <c r="AJ36" s="373"/>
      <c r="AK36" s="373"/>
      <c r="AL36" s="374" t="s">
        <v>277</v>
      </c>
    </row>
    <row r="37" s="366" customFormat="true" ht="14.25" hidden="false" customHeight="true" outlineLevel="0" collapsed="false">
      <c r="B37" s="985"/>
      <c r="C37" s="1003"/>
      <c r="D37" s="1004"/>
      <c r="E37" s="1005" t="s">
        <v>900</v>
      </c>
      <c r="F37" s="1005"/>
      <c r="G37" s="1005"/>
      <c r="H37" s="1005"/>
      <c r="I37" s="1005"/>
      <c r="J37" s="1005"/>
      <c r="K37" s="1005"/>
      <c r="L37" s="1005"/>
      <c r="M37" s="1006"/>
      <c r="N37" s="1007"/>
      <c r="O37" s="975"/>
      <c r="P37" s="976"/>
      <c r="Q37" s="1007"/>
      <c r="R37" s="410" t="s">
        <v>899</v>
      </c>
      <c r="S37" s="375"/>
      <c r="T37" s="375"/>
      <c r="U37" s="375"/>
      <c r="V37" s="375"/>
      <c r="W37" s="375"/>
      <c r="X37" s="375"/>
      <c r="Y37" s="398"/>
      <c r="Z37" s="979"/>
      <c r="AA37" s="979"/>
      <c r="AB37" s="979"/>
      <c r="AC37" s="982"/>
      <c r="AD37" s="373"/>
      <c r="AE37" s="373"/>
      <c r="AF37" s="373"/>
      <c r="AG37" s="374"/>
      <c r="AH37" s="982"/>
      <c r="AI37" s="373"/>
      <c r="AJ37" s="373"/>
      <c r="AK37" s="373"/>
      <c r="AL37" s="374" t="s">
        <v>277</v>
      </c>
    </row>
    <row r="38" s="366" customFormat="true" ht="14.25" hidden="false" customHeight="true" outlineLevel="0" collapsed="false">
      <c r="B38" s="985"/>
      <c r="C38" s="1003"/>
      <c r="D38" s="1004"/>
      <c r="E38" s="1005" t="s">
        <v>901</v>
      </c>
      <c r="F38" s="1005"/>
      <c r="G38" s="1005"/>
      <c r="H38" s="1005"/>
      <c r="I38" s="1005"/>
      <c r="J38" s="1005"/>
      <c r="K38" s="1005"/>
      <c r="L38" s="1005"/>
      <c r="M38" s="1006"/>
      <c r="N38" s="1007"/>
      <c r="O38" s="975"/>
      <c r="P38" s="976"/>
      <c r="Q38" s="1007"/>
      <c r="R38" s="410" t="s">
        <v>899</v>
      </c>
      <c r="S38" s="375"/>
      <c r="T38" s="375"/>
      <c r="U38" s="375"/>
      <c r="V38" s="375"/>
      <c r="W38" s="375"/>
      <c r="X38" s="375"/>
      <c r="Y38" s="398"/>
      <c r="Z38" s="979"/>
      <c r="AA38" s="979"/>
      <c r="AB38" s="979"/>
      <c r="AC38" s="982"/>
      <c r="AD38" s="373"/>
      <c r="AE38" s="373"/>
      <c r="AF38" s="373"/>
      <c r="AG38" s="374"/>
      <c r="AH38" s="982"/>
      <c r="AI38" s="373"/>
      <c r="AJ38" s="373"/>
      <c r="AK38" s="373"/>
      <c r="AL38" s="374" t="s">
        <v>277</v>
      </c>
    </row>
    <row r="39" s="366" customFormat="true" ht="14.25" hidden="false" customHeight="true" outlineLevel="0" collapsed="false">
      <c r="B39" s="985"/>
      <c r="C39" s="1003"/>
      <c r="D39" s="1004"/>
      <c r="E39" s="1005" t="s">
        <v>902</v>
      </c>
      <c r="F39" s="1005"/>
      <c r="G39" s="1005"/>
      <c r="H39" s="1005"/>
      <c r="I39" s="1005"/>
      <c r="J39" s="1005"/>
      <c r="K39" s="1005"/>
      <c r="L39" s="1005"/>
      <c r="M39" s="1006"/>
      <c r="N39" s="1007"/>
      <c r="O39" s="975"/>
      <c r="P39" s="976"/>
      <c r="Q39" s="1007"/>
      <c r="R39" s="410" t="s">
        <v>899</v>
      </c>
      <c r="S39" s="375"/>
      <c r="T39" s="375"/>
      <c r="U39" s="375"/>
      <c r="V39" s="375"/>
      <c r="W39" s="375"/>
      <c r="X39" s="375"/>
      <c r="Y39" s="398"/>
      <c r="Z39" s="979"/>
      <c r="AA39" s="979"/>
      <c r="AB39" s="979"/>
      <c r="AC39" s="982"/>
      <c r="AD39" s="373"/>
      <c r="AE39" s="373"/>
      <c r="AF39" s="373"/>
      <c r="AG39" s="374"/>
      <c r="AH39" s="982"/>
      <c r="AI39" s="373"/>
      <c r="AJ39" s="373"/>
      <c r="AK39" s="373"/>
      <c r="AL39" s="374" t="s">
        <v>277</v>
      </c>
    </row>
    <row r="40" s="366" customFormat="true" ht="14.25" hidden="false" customHeight="true" outlineLevel="0" collapsed="false">
      <c r="B40" s="985"/>
      <c r="C40" s="1003"/>
      <c r="D40" s="1004"/>
      <c r="E40" s="1005" t="s">
        <v>903</v>
      </c>
      <c r="F40" s="1005"/>
      <c r="G40" s="1005"/>
      <c r="H40" s="1005"/>
      <c r="I40" s="1005"/>
      <c r="J40" s="1005"/>
      <c r="K40" s="1005"/>
      <c r="L40" s="1005"/>
      <c r="M40" s="1006"/>
      <c r="N40" s="1007"/>
      <c r="O40" s="975"/>
      <c r="P40" s="976"/>
      <c r="Q40" s="1007"/>
      <c r="R40" s="410" t="s">
        <v>899</v>
      </c>
      <c r="S40" s="375"/>
      <c r="T40" s="375"/>
      <c r="U40" s="375"/>
      <c r="V40" s="375"/>
      <c r="W40" s="375"/>
      <c r="X40" s="375"/>
      <c r="Y40" s="398"/>
      <c r="Z40" s="979"/>
      <c r="AA40" s="979"/>
      <c r="AB40" s="979"/>
      <c r="AC40" s="982"/>
      <c r="AD40" s="373"/>
      <c r="AE40" s="373"/>
      <c r="AF40" s="373"/>
      <c r="AG40" s="374"/>
      <c r="AH40" s="982"/>
      <c r="AI40" s="373"/>
      <c r="AJ40" s="373"/>
      <c r="AK40" s="373"/>
      <c r="AL40" s="374" t="s">
        <v>277</v>
      </c>
    </row>
    <row r="41" s="366" customFormat="true" ht="14.25" hidden="false" customHeight="true" outlineLevel="0" collapsed="false">
      <c r="B41" s="985"/>
      <c r="C41" s="1003"/>
      <c r="D41" s="1008"/>
      <c r="E41" s="1009" t="s">
        <v>130</v>
      </c>
      <c r="F41" s="1009"/>
      <c r="G41" s="1009"/>
      <c r="H41" s="1009"/>
      <c r="I41" s="1009"/>
      <c r="J41" s="1009"/>
      <c r="K41" s="1009"/>
      <c r="L41" s="1009"/>
      <c r="M41" s="1010"/>
      <c r="N41" s="1011"/>
      <c r="O41" s="1012"/>
      <c r="P41" s="1013"/>
      <c r="Q41" s="1011"/>
      <c r="R41" s="415" t="s">
        <v>899</v>
      </c>
      <c r="S41" s="1014"/>
      <c r="T41" s="1014"/>
      <c r="U41" s="1014"/>
      <c r="V41" s="1014"/>
      <c r="W41" s="1014"/>
      <c r="X41" s="1014"/>
      <c r="Y41" s="418"/>
      <c r="Z41" s="1015"/>
      <c r="AA41" s="1015"/>
      <c r="AB41" s="1015"/>
      <c r="AC41" s="385"/>
      <c r="AD41" s="383"/>
      <c r="AE41" s="383"/>
      <c r="AF41" s="383"/>
      <c r="AG41" s="384"/>
      <c r="AH41" s="385"/>
      <c r="AI41" s="383"/>
      <c r="AJ41" s="383"/>
      <c r="AK41" s="383"/>
      <c r="AL41" s="384" t="s">
        <v>277</v>
      </c>
    </row>
    <row r="42" s="366" customFormat="true" ht="14.25" hidden="false" customHeight="true" outlineLevel="0" collapsed="false">
      <c r="B42" s="985"/>
      <c r="C42" s="1003"/>
      <c r="D42" s="1016"/>
      <c r="E42" s="1017" t="s">
        <v>904</v>
      </c>
      <c r="F42" s="1017"/>
      <c r="G42" s="1017"/>
      <c r="H42" s="1017"/>
      <c r="I42" s="1017"/>
      <c r="J42" s="1017"/>
      <c r="K42" s="1017"/>
      <c r="L42" s="1017"/>
      <c r="M42" s="1018"/>
      <c r="N42" s="1019"/>
      <c r="O42" s="1020"/>
      <c r="P42" s="1021"/>
      <c r="Q42" s="1019"/>
      <c r="R42" s="1022" t="s">
        <v>899</v>
      </c>
      <c r="S42" s="1023"/>
      <c r="T42" s="1023"/>
      <c r="U42" s="1023"/>
      <c r="V42" s="1023"/>
      <c r="W42" s="1023"/>
      <c r="X42" s="1023"/>
      <c r="Y42" s="1024"/>
      <c r="Z42" s="1025"/>
      <c r="AA42" s="1025"/>
      <c r="AB42" s="1025"/>
      <c r="AC42" s="1026"/>
      <c r="AD42" s="1027"/>
      <c r="AE42" s="1027"/>
      <c r="AF42" s="1027"/>
      <c r="AG42" s="1028"/>
      <c r="AH42" s="1026"/>
      <c r="AI42" s="1027"/>
      <c r="AJ42" s="1027"/>
      <c r="AK42" s="1027"/>
      <c r="AL42" s="1028" t="s">
        <v>277</v>
      </c>
    </row>
    <row r="43" s="366" customFormat="true" ht="14.25" hidden="false" customHeight="true" outlineLevel="0" collapsed="false">
      <c r="B43" s="985"/>
      <c r="C43" s="1003"/>
      <c r="D43" s="1004"/>
      <c r="E43" s="1005" t="s">
        <v>905</v>
      </c>
      <c r="F43" s="1005"/>
      <c r="G43" s="1005"/>
      <c r="H43" s="1005"/>
      <c r="I43" s="1005"/>
      <c r="J43" s="1005"/>
      <c r="K43" s="1005"/>
      <c r="L43" s="1005"/>
      <c r="M43" s="1006"/>
      <c r="N43" s="1007"/>
      <c r="O43" s="975"/>
      <c r="P43" s="976"/>
      <c r="Q43" s="1007"/>
      <c r="R43" s="410" t="s">
        <v>899</v>
      </c>
      <c r="S43" s="375"/>
      <c r="T43" s="375"/>
      <c r="U43" s="375"/>
      <c r="V43" s="375"/>
      <c r="W43" s="375"/>
      <c r="X43" s="375"/>
      <c r="Y43" s="398"/>
      <c r="Z43" s="979"/>
      <c r="AA43" s="979"/>
      <c r="AB43" s="979"/>
      <c r="AC43" s="982"/>
      <c r="AD43" s="373"/>
      <c r="AE43" s="373"/>
      <c r="AF43" s="373"/>
      <c r="AG43" s="374"/>
      <c r="AH43" s="982"/>
      <c r="AI43" s="373"/>
      <c r="AJ43" s="373"/>
      <c r="AK43" s="373"/>
      <c r="AL43" s="374" t="s">
        <v>277</v>
      </c>
    </row>
    <row r="44" s="366" customFormat="true" ht="14.25" hidden="false" customHeight="true" outlineLevel="0" collapsed="false">
      <c r="B44" s="985"/>
      <c r="C44" s="1003"/>
      <c r="D44" s="1004"/>
      <c r="E44" s="1005" t="s">
        <v>906</v>
      </c>
      <c r="F44" s="1005"/>
      <c r="G44" s="1005"/>
      <c r="H44" s="1005"/>
      <c r="I44" s="1005"/>
      <c r="J44" s="1005"/>
      <c r="K44" s="1005"/>
      <c r="L44" s="1005"/>
      <c r="M44" s="1006"/>
      <c r="N44" s="1007"/>
      <c r="O44" s="975"/>
      <c r="P44" s="976"/>
      <c r="Q44" s="1007"/>
      <c r="R44" s="410" t="s">
        <v>899</v>
      </c>
      <c r="S44" s="375"/>
      <c r="T44" s="375"/>
      <c r="U44" s="375"/>
      <c r="V44" s="375"/>
      <c r="W44" s="375"/>
      <c r="X44" s="375"/>
      <c r="Y44" s="398"/>
      <c r="Z44" s="979"/>
      <c r="AA44" s="979"/>
      <c r="AB44" s="979"/>
      <c r="AC44" s="982"/>
      <c r="AD44" s="373"/>
      <c r="AE44" s="373"/>
      <c r="AF44" s="373"/>
      <c r="AG44" s="374"/>
      <c r="AH44" s="982"/>
      <c r="AI44" s="373"/>
      <c r="AJ44" s="373"/>
      <c r="AK44" s="373"/>
      <c r="AL44" s="374" t="s">
        <v>277</v>
      </c>
    </row>
    <row r="45" s="366" customFormat="true" ht="14.25" hidden="false" customHeight="true" outlineLevel="0" collapsed="false">
      <c r="B45" s="985"/>
      <c r="C45" s="1003"/>
      <c r="D45" s="1004"/>
      <c r="E45" s="1005" t="s">
        <v>907</v>
      </c>
      <c r="F45" s="1005"/>
      <c r="G45" s="1005"/>
      <c r="H45" s="1005"/>
      <c r="I45" s="1005"/>
      <c r="J45" s="1005"/>
      <c r="K45" s="1005"/>
      <c r="L45" s="1005"/>
      <c r="M45" s="1006"/>
      <c r="N45" s="1007"/>
      <c r="O45" s="975"/>
      <c r="P45" s="976"/>
      <c r="Q45" s="1007"/>
      <c r="R45" s="410" t="s">
        <v>899</v>
      </c>
      <c r="S45" s="375"/>
      <c r="T45" s="375"/>
      <c r="U45" s="375"/>
      <c r="V45" s="375"/>
      <c r="W45" s="375"/>
      <c r="X45" s="375"/>
      <c r="Y45" s="398"/>
      <c r="Z45" s="979"/>
      <c r="AA45" s="979"/>
      <c r="AB45" s="979"/>
      <c r="AC45" s="982"/>
      <c r="AD45" s="373"/>
      <c r="AE45" s="373"/>
      <c r="AF45" s="373"/>
      <c r="AG45" s="374"/>
      <c r="AH45" s="982"/>
      <c r="AI45" s="373"/>
      <c r="AJ45" s="373"/>
      <c r="AK45" s="373"/>
      <c r="AL45" s="374" t="s">
        <v>277</v>
      </c>
    </row>
    <row r="46" s="366" customFormat="true" ht="14.25" hidden="false" customHeight="true" outlineLevel="0" collapsed="false">
      <c r="B46" s="985"/>
      <c r="C46" s="1003"/>
      <c r="D46" s="1004"/>
      <c r="E46" s="1005" t="s">
        <v>908</v>
      </c>
      <c r="F46" s="1005"/>
      <c r="G46" s="1005"/>
      <c r="H46" s="1005"/>
      <c r="I46" s="1005"/>
      <c r="J46" s="1005"/>
      <c r="K46" s="1005"/>
      <c r="L46" s="1005"/>
      <c r="M46" s="1006"/>
      <c r="N46" s="1007"/>
      <c r="O46" s="975"/>
      <c r="P46" s="976"/>
      <c r="Q46" s="1007"/>
      <c r="R46" s="410" t="s">
        <v>899</v>
      </c>
      <c r="S46" s="375"/>
      <c r="T46" s="375"/>
      <c r="U46" s="375"/>
      <c r="V46" s="375"/>
      <c r="W46" s="375"/>
      <c r="X46" s="375"/>
      <c r="Y46" s="398"/>
      <c r="Z46" s="979"/>
      <c r="AA46" s="979"/>
      <c r="AB46" s="979"/>
      <c r="AC46" s="982"/>
      <c r="AD46" s="373"/>
      <c r="AE46" s="373"/>
      <c r="AF46" s="373"/>
      <c r="AG46" s="374"/>
      <c r="AH46" s="982"/>
      <c r="AI46" s="373"/>
      <c r="AJ46" s="373"/>
      <c r="AK46" s="373"/>
      <c r="AL46" s="374" t="s">
        <v>277</v>
      </c>
    </row>
    <row r="47" s="366" customFormat="true" ht="14.25" hidden="false" customHeight="true" outlineLevel="0" collapsed="false">
      <c r="B47" s="985"/>
      <c r="C47" s="1003"/>
      <c r="D47" s="1004"/>
      <c r="E47" s="1005" t="s">
        <v>131</v>
      </c>
      <c r="F47" s="1005"/>
      <c r="G47" s="1005"/>
      <c r="H47" s="1005"/>
      <c r="I47" s="1005"/>
      <c r="J47" s="1005"/>
      <c r="K47" s="1005"/>
      <c r="L47" s="1005"/>
      <c r="M47" s="1006"/>
      <c r="N47" s="1007"/>
      <c r="O47" s="975"/>
      <c r="P47" s="976"/>
      <c r="Q47" s="1007"/>
      <c r="R47" s="410" t="s">
        <v>899</v>
      </c>
      <c r="S47" s="375"/>
      <c r="T47" s="375"/>
      <c r="U47" s="375"/>
      <c r="V47" s="375"/>
      <c r="W47" s="375"/>
      <c r="X47" s="375"/>
      <c r="Y47" s="398"/>
      <c r="Z47" s="979"/>
      <c r="AA47" s="979"/>
      <c r="AB47" s="979"/>
      <c r="AC47" s="982"/>
      <c r="AD47" s="373"/>
      <c r="AE47" s="373"/>
      <c r="AF47" s="373"/>
      <c r="AG47" s="374"/>
      <c r="AH47" s="982"/>
      <c r="AI47" s="373"/>
      <c r="AJ47" s="373"/>
      <c r="AK47" s="373"/>
      <c r="AL47" s="374" t="s">
        <v>277</v>
      </c>
    </row>
    <row r="48" s="366" customFormat="true" ht="14.25" hidden="false" customHeight="true" outlineLevel="0" collapsed="false">
      <c r="B48" s="375" t="s">
        <v>909</v>
      </c>
      <c r="C48" s="375"/>
      <c r="D48" s="375"/>
      <c r="E48" s="375"/>
      <c r="F48" s="375"/>
      <c r="G48" s="375"/>
      <c r="H48" s="375"/>
      <c r="I48" s="375"/>
      <c r="J48" s="375"/>
      <c r="K48" s="375"/>
      <c r="L48" s="1029"/>
      <c r="M48" s="1030"/>
      <c r="N48" s="1030"/>
      <c r="O48" s="1030"/>
      <c r="P48" s="1030"/>
      <c r="Q48" s="1030"/>
      <c r="R48" s="1031"/>
      <c r="S48" s="1031"/>
      <c r="T48" s="1031"/>
      <c r="U48" s="1032"/>
      <c r="V48" s="398"/>
      <c r="W48" s="409"/>
      <c r="X48" s="410"/>
      <c r="Y48" s="409"/>
      <c r="Z48" s="979"/>
      <c r="AA48" s="979"/>
      <c r="AB48" s="979"/>
      <c r="AC48" s="373"/>
      <c r="AD48" s="373"/>
      <c r="AE48" s="373"/>
      <c r="AF48" s="373"/>
      <c r="AG48" s="373"/>
      <c r="AH48" s="1033"/>
      <c r="AI48" s="373"/>
      <c r="AJ48" s="373"/>
      <c r="AK48" s="373"/>
      <c r="AL48" s="374"/>
    </row>
    <row r="49" s="366" customFormat="true" ht="14.25" hidden="false" customHeight="true" outlineLevel="0" collapsed="false">
      <c r="B49" s="398" t="s">
        <v>910</v>
      </c>
      <c r="C49" s="398"/>
      <c r="D49" s="398"/>
      <c r="E49" s="398"/>
      <c r="F49" s="398"/>
      <c r="G49" s="398"/>
      <c r="H49" s="398"/>
      <c r="I49" s="398"/>
      <c r="J49" s="398"/>
      <c r="K49" s="398"/>
      <c r="L49" s="1034"/>
      <c r="M49" s="976"/>
      <c r="N49" s="976"/>
      <c r="O49" s="976"/>
      <c r="P49" s="976"/>
      <c r="Q49" s="976"/>
      <c r="R49" s="409"/>
      <c r="S49" s="409"/>
      <c r="T49" s="409"/>
      <c r="U49" s="409"/>
      <c r="V49" s="327"/>
      <c r="W49" s="327"/>
      <c r="X49" s="327"/>
      <c r="Y49" s="327"/>
      <c r="Z49" s="1035"/>
      <c r="AA49" s="1035"/>
      <c r="AB49" s="1035"/>
      <c r="AC49" s="400"/>
      <c r="AD49" s="400"/>
      <c r="AE49" s="400"/>
      <c r="AF49" s="400"/>
      <c r="AG49" s="400"/>
      <c r="AH49" s="998"/>
      <c r="AI49" s="400"/>
      <c r="AJ49" s="400"/>
      <c r="AK49" s="400"/>
      <c r="AL49" s="401"/>
    </row>
    <row r="50" s="366" customFormat="true" ht="14.25" hidden="false" customHeight="true" outlineLevel="0" collapsed="false">
      <c r="B50" s="1036" t="s">
        <v>134</v>
      </c>
      <c r="C50" s="1036"/>
      <c r="D50" s="1036"/>
      <c r="E50" s="1036"/>
      <c r="F50" s="1036"/>
      <c r="G50" s="1036"/>
      <c r="H50" s="1036"/>
      <c r="I50" s="1036"/>
      <c r="J50" s="1036"/>
      <c r="K50" s="1036"/>
      <c r="L50" s="1029"/>
      <c r="M50" s="1030"/>
      <c r="N50" s="1030"/>
      <c r="O50" s="1030"/>
      <c r="P50" s="1030"/>
      <c r="Q50" s="1030"/>
      <c r="R50" s="1031"/>
      <c r="S50" s="1031"/>
      <c r="T50" s="1031"/>
      <c r="U50" s="1032"/>
      <c r="V50" s="398" t="s">
        <v>135</v>
      </c>
      <c r="W50" s="409"/>
      <c r="X50" s="409"/>
      <c r="Y50" s="409"/>
      <c r="Z50" s="979"/>
      <c r="AA50" s="979"/>
      <c r="AB50" s="979"/>
      <c r="AC50" s="373"/>
      <c r="AD50" s="373"/>
      <c r="AE50" s="373"/>
      <c r="AF50" s="373"/>
      <c r="AG50" s="373"/>
      <c r="AH50" s="1033"/>
      <c r="AI50" s="373"/>
      <c r="AJ50" s="373"/>
      <c r="AK50" s="373"/>
      <c r="AL50" s="374"/>
    </row>
    <row r="51" s="366" customFormat="true" ht="14.25" hidden="false" customHeight="true" outlineLevel="0" collapsed="false">
      <c r="B51" s="973" t="s">
        <v>136</v>
      </c>
      <c r="C51" s="973"/>
      <c r="D51" s="973"/>
      <c r="E51" s="973"/>
      <c r="F51" s="973"/>
      <c r="G51" s="973"/>
      <c r="H51" s="973"/>
      <c r="I51" s="973"/>
      <c r="J51" s="973"/>
      <c r="K51" s="973"/>
      <c r="L51" s="1037"/>
      <c r="M51" s="976"/>
      <c r="N51" s="976"/>
      <c r="O51" s="976"/>
      <c r="P51" s="976"/>
      <c r="Q51" s="976"/>
      <c r="R51" s="409"/>
      <c r="S51" s="409"/>
      <c r="T51" s="409"/>
      <c r="U51" s="409"/>
      <c r="V51" s="409"/>
      <c r="W51" s="412"/>
      <c r="X51" s="412"/>
      <c r="Y51" s="412"/>
      <c r="Z51" s="1015"/>
      <c r="AA51" s="1015"/>
      <c r="AB51" s="1015"/>
      <c r="AC51" s="383"/>
      <c r="AD51" s="383"/>
      <c r="AE51" s="383"/>
      <c r="AF51" s="383"/>
      <c r="AG51" s="383"/>
      <c r="AH51" s="992"/>
      <c r="AI51" s="383"/>
      <c r="AJ51" s="383"/>
      <c r="AK51" s="383"/>
      <c r="AL51" s="384"/>
    </row>
    <row r="52" s="366" customFormat="true" ht="14.25" hidden="false" customHeight="true" outlineLevel="0" collapsed="false">
      <c r="B52" s="1038" t="s">
        <v>137</v>
      </c>
      <c r="C52" s="1038"/>
      <c r="D52" s="1038"/>
      <c r="E52" s="1038"/>
      <c r="F52" s="1038"/>
      <c r="G52" s="1038"/>
      <c r="H52" s="1038"/>
      <c r="I52" s="1038"/>
      <c r="J52" s="1038"/>
      <c r="K52" s="1038"/>
      <c r="L52" s="1038"/>
      <c r="M52" s="1038"/>
      <c r="N52" s="1038"/>
      <c r="O52" s="1039"/>
      <c r="P52" s="1040"/>
      <c r="Q52" s="1041"/>
      <c r="R52" s="1041"/>
      <c r="S52" s="1041"/>
      <c r="T52" s="1041"/>
      <c r="U52" s="1042"/>
      <c r="V52" s="398"/>
      <c r="W52" s="409"/>
      <c r="X52" s="409"/>
      <c r="Y52" s="409"/>
      <c r="Z52" s="979"/>
      <c r="AA52" s="979"/>
      <c r="AB52" s="979"/>
      <c r="AC52" s="373"/>
      <c r="AD52" s="373"/>
      <c r="AE52" s="373"/>
      <c r="AF52" s="373"/>
      <c r="AG52" s="373"/>
      <c r="AH52" s="1033"/>
      <c r="AI52" s="373"/>
      <c r="AJ52" s="373"/>
      <c r="AK52" s="373"/>
      <c r="AL52" s="374"/>
    </row>
    <row r="53" s="366" customFormat="true" ht="14.25" hidden="false" customHeight="true" outlineLevel="0" collapsed="false">
      <c r="B53" s="957" t="s">
        <v>138</v>
      </c>
      <c r="C53" s="988" t="s">
        <v>139</v>
      </c>
      <c r="D53" s="988"/>
      <c r="E53" s="988"/>
      <c r="F53" s="988"/>
      <c r="G53" s="988"/>
      <c r="H53" s="988"/>
      <c r="I53" s="988"/>
      <c r="J53" s="988"/>
      <c r="K53" s="988"/>
      <c r="L53" s="988"/>
      <c r="M53" s="988"/>
      <c r="N53" s="988"/>
      <c r="O53" s="988"/>
      <c r="P53" s="988"/>
      <c r="Q53" s="988"/>
      <c r="R53" s="988"/>
      <c r="S53" s="988"/>
      <c r="T53" s="988"/>
      <c r="U53" s="988" t="s">
        <v>140</v>
      </c>
      <c r="V53" s="988"/>
      <c r="W53" s="988"/>
      <c r="X53" s="988"/>
      <c r="Y53" s="988"/>
      <c r="Z53" s="988"/>
      <c r="AA53" s="988"/>
      <c r="AB53" s="988"/>
      <c r="AC53" s="988"/>
      <c r="AD53" s="988"/>
      <c r="AE53" s="988"/>
      <c r="AF53" s="988"/>
      <c r="AG53" s="988"/>
      <c r="AH53" s="988"/>
      <c r="AI53" s="988"/>
      <c r="AJ53" s="988"/>
      <c r="AK53" s="988"/>
      <c r="AL53" s="988"/>
    </row>
    <row r="54" s="366" customFormat="true" ht="13.8" hidden="false" customHeight="false" outlineLevel="0" collapsed="false">
      <c r="B54" s="957"/>
      <c r="C54" s="988"/>
      <c r="D54" s="988"/>
      <c r="E54" s="988"/>
      <c r="F54" s="988"/>
      <c r="G54" s="988"/>
      <c r="H54" s="988"/>
      <c r="I54" s="988"/>
      <c r="J54" s="988"/>
      <c r="K54" s="988"/>
      <c r="L54" s="988"/>
      <c r="M54" s="988"/>
      <c r="N54" s="988"/>
      <c r="O54" s="988"/>
      <c r="P54" s="988"/>
      <c r="Q54" s="988"/>
      <c r="R54" s="988"/>
      <c r="S54" s="988"/>
      <c r="T54" s="988"/>
      <c r="U54" s="988"/>
      <c r="V54" s="988"/>
      <c r="W54" s="988"/>
      <c r="X54" s="988"/>
      <c r="Y54" s="988"/>
      <c r="Z54" s="988"/>
      <c r="AA54" s="988"/>
      <c r="AB54" s="988"/>
      <c r="AC54" s="988"/>
      <c r="AD54" s="988"/>
      <c r="AE54" s="988"/>
      <c r="AF54" s="988"/>
      <c r="AG54" s="988"/>
      <c r="AH54" s="988"/>
      <c r="AI54" s="988"/>
      <c r="AJ54" s="988"/>
      <c r="AK54" s="988"/>
      <c r="AL54" s="988"/>
    </row>
    <row r="55" s="366" customFormat="true" ht="13.8" hidden="false" customHeight="false" outlineLevel="0" collapsed="false">
      <c r="B55" s="957"/>
      <c r="C55" s="988"/>
      <c r="D55" s="988"/>
      <c r="E55" s="988"/>
      <c r="F55" s="988"/>
      <c r="G55" s="988"/>
      <c r="H55" s="988"/>
      <c r="I55" s="988"/>
      <c r="J55" s="988"/>
      <c r="K55" s="988"/>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8"/>
      <c r="AJ55" s="988"/>
      <c r="AK55" s="988"/>
      <c r="AL55" s="988"/>
    </row>
    <row r="56" s="366" customFormat="true" ht="13.8" hidden="false" customHeight="false" outlineLevel="0" collapsed="false">
      <c r="B56" s="957"/>
      <c r="C56" s="988"/>
      <c r="D56" s="988"/>
      <c r="E56" s="988"/>
      <c r="F56" s="988"/>
      <c r="G56" s="988"/>
      <c r="H56" s="988"/>
      <c r="I56" s="988"/>
      <c r="J56" s="988"/>
      <c r="K56" s="988"/>
      <c r="L56" s="988"/>
      <c r="M56" s="988"/>
      <c r="N56" s="988"/>
      <c r="O56" s="988"/>
      <c r="P56" s="988"/>
      <c r="Q56" s="988"/>
      <c r="R56" s="988"/>
      <c r="S56" s="988"/>
      <c r="T56" s="988"/>
      <c r="U56" s="988"/>
      <c r="V56" s="988"/>
      <c r="W56" s="988"/>
      <c r="X56" s="988"/>
      <c r="Y56" s="988"/>
      <c r="Z56" s="988"/>
      <c r="AA56" s="988"/>
      <c r="AB56" s="988"/>
      <c r="AC56" s="988"/>
      <c r="AD56" s="988"/>
      <c r="AE56" s="988"/>
      <c r="AF56" s="988"/>
      <c r="AG56" s="988"/>
      <c r="AH56" s="988"/>
      <c r="AI56" s="988"/>
      <c r="AJ56" s="988"/>
      <c r="AK56" s="988"/>
      <c r="AL56" s="988"/>
    </row>
    <row r="57" s="366" customFormat="true" ht="13.8" hidden="false" customHeight="false" outlineLevel="0" collapsed="false">
      <c r="B57" s="957"/>
      <c r="C57" s="988"/>
      <c r="D57" s="988"/>
      <c r="E57" s="988"/>
      <c r="F57" s="988"/>
      <c r="G57" s="988"/>
      <c r="H57" s="988"/>
      <c r="I57" s="988"/>
      <c r="J57" s="988"/>
      <c r="K57" s="988"/>
      <c r="L57" s="988"/>
      <c r="M57" s="988"/>
      <c r="N57" s="988"/>
      <c r="O57" s="988"/>
      <c r="P57" s="988"/>
      <c r="Q57" s="988"/>
      <c r="R57" s="988"/>
      <c r="S57" s="988"/>
      <c r="T57" s="988"/>
      <c r="U57" s="988"/>
      <c r="V57" s="988"/>
      <c r="W57" s="988"/>
      <c r="X57" s="988"/>
      <c r="Y57" s="988"/>
      <c r="Z57" s="988"/>
      <c r="AA57" s="988"/>
      <c r="AB57" s="988"/>
      <c r="AC57" s="988"/>
      <c r="AD57" s="988"/>
      <c r="AE57" s="988"/>
      <c r="AF57" s="988"/>
      <c r="AG57" s="988"/>
      <c r="AH57" s="988"/>
      <c r="AI57" s="988"/>
      <c r="AJ57" s="988"/>
      <c r="AK57" s="988"/>
      <c r="AL57" s="988"/>
    </row>
    <row r="58" s="366" customFormat="true" ht="14.25" hidden="false" customHeight="true" outlineLevel="0" collapsed="false">
      <c r="B58" s="459" t="s">
        <v>141</v>
      </c>
      <c r="C58" s="459"/>
      <c r="D58" s="459"/>
      <c r="E58" s="459"/>
      <c r="F58" s="459"/>
      <c r="G58" s="1036" t="s">
        <v>142</v>
      </c>
      <c r="H58" s="1036"/>
      <c r="I58" s="1036"/>
      <c r="J58" s="1036"/>
      <c r="K58" s="1036"/>
      <c r="L58" s="1036"/>
      <c r="M58" s="1036"/>
      <c r="N58" s="1036"/>
      <c r="O58" s="1036"/>
      <c r="P58" s="1036"/>
      <c r="Q58" s="1036"/>
      <c r="R58" s="1036"/>
      <c r="S58" s="1036"/>
      <c r="T58" s="1036"/>
      <c r="U58" s="1036"/>
      <c r="V58" s="1036"/>
      <c r="W58" s="1036"/>
      <c r="X58" s="1036"/>
      <c r="Y58" s="1036"/>
      <c r="Z58" s="1036"/>
      <c r="AA58" s="1036"/>
      <c r="AB58" s="1036"/>
      <c r="AC58" s="1036"/>
      <c r="AD58" s="1036"/>
      <c r="AE58" s="1036"/>
      <c r="AF58" s="1036"/>
      <c r="AG58" s="1036"/>
      <c r="AH58" s="1036"/>
      <c r="AI58" s="1036"/>
      <c r="AJ58" s="1036"/>
      <c r="AK58" s="1036"/>
      <c r="AL58" s="1036"/>
    </row>
    <row r="59" customFormat="false" ht="13.8" hidden="false" customHeight="false" outlineLevel="0" collapsed="false"/>
    <row r="60" customFormat="false" ht="13.8" hidden="false" customHeight="false" outlineLevel="0" collapsed="false">
      <c r="B60" s="482" t="s">
        <v>143</v>
      </c>
    </row>
    <row r="61" customFormat="false" ht="13.8" hidden="false" customHeight="false" outlineLevel="0" collapsed="false">
      <c r="B61" s="482" t="s">
        <v>144</v>
      </c>
    </row>
    <row r="62" customFormat="false" ht="13.8" hidden="false" customHeight="false" outlineLevel="0" collapsed="false">
      <c r="B62" s="482" t="s">
        <v>145</v>
      </c>
    </row>
    <row r="63" customFormat="false" ht="13.8" hidden="false" customHeight="false" outlineLevel="0" collapsed="false">
      <c r="B63" s="482" t="s">
        <v>911</v>
      </c>
    </row>
    <row r="64" customFormat="false" ht="13.8" hidden="false" customHeight="false" outlineLevel="0" collapsed="false">
      <c r="B64" s="482" t="s">
        <v>147</v>
      </c>
    </row>
    <row r="65" customFormat="false" ht="13.8" hidden="false" customHeight="false" outlineLevel="0" collapsed="false">
      <c r="B65" s="482" t="s">
        <v>912</v>
      </c>
    </row>
    <row r="66" s="366" customFormat="true" ht="13.8" hidden="false" customHeight="false" outlineLevel="0" collapsed="false">
      <c r="B66" s="482" t="s">
        <v>913</v>
      </c>
      <c r="AO66" s="482"/>
    </row>
    <row r="67" customFormat="false" ht="13.8" hidden="false" customHeight="false" outlineLevel="0" collapsed="false">
      <c r="B67" s="482" t="s">
        <v>914</v>
      </c>
    </row>
    <row r="68" customFormat="false" ht="13.8" hidden="false" customHeight="false" outlineLevel="0" collapsed="false">
      <c r="B68" s="482" t="s">
        <v>915</v>
      </c>
    </row>
    <row r="69" customFormat="false" ht="13.8" hidden="false" customHeight="false" outlineLevel="0" collapsed="false">
      <c r="B69" s="482" t="s">
        <v>916</v>
      </c>
    </row>
    <row r="70" customFormat="false" ht="13.8" hidden="false" customHeight="false" outlineLevel="0" collapsed="false">
      <c r="B70" s="482" t="s">
        <v>917</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1043"/>
    </row>
    <row r="85" customFormat="false" ht="12.75" hidden="false" customHeight="true" outlineLevel="0" collapsed="false">
      <c r="B85" s="1043" t="s">
        <v>154</v>
      </c>
    </row>
    <row r="86" customFormat="false" ht="12.75" hidden="false" customHeight="true" outlineLevel="0" collapsed="false">
      <c r="B86" s="1043" t="s">
        <v>155</v>
      </c>
    </row>
    <row r="87" customFormat="false" ht="12.75" hidden="false" customHeight="true" outlineLevel="0" collapsed="false">
      <c r="B87" s="1043" t="s">
        <v>156</v>
      </c>
    </row>
    <row r="88" customFormat="false" ht="12.75" hidden="false" customHeight="true" outlineLevel="0" collapsed="false">
      <c r="B88" s="1043" t="s">
        <v>157</v>
      </c>
    </row>
    <row r="89" customFormat="false" ht="12.75" hidden="false" customHeight="true" outlineLevel="0" collapsed="false">
      <c r="B89" s="1043" t="s">
        <v>158</v>
      </c>
    </row>
    <row r="90" customFormat="false" ht="12.75" hidden="false" customHeight="true" outlineLevel="0" collapsed="false">
      <c r="B90" s="1043" t="s">
        <v>159</v>
      </c>
    </row>
    <row r="91" customFormat="false" ht="12.75" hidden="false" customHeight="true" outlineLevel="0" collapsed="false">
      <c r="B91" s="1043" t="s">
        <v>160</v>
      </c>
    </row>
    <row r="92" customFormat="false" ht="12.75" hidden="false" customHeight="true" outlineLevel="0" collapsed="false">
      <c r="B92" s="1043" t="s">
        <v>161</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28"/>
  <sheetViews>
    <sheetView showFormulas="false" showGridLines="true" showRowColHeaders="true" showZeros="true" rightToLeft="false" tabSelected="false" showOutlineSymbols="true" defaultGridColor="true" view="normal" topLeftCell="B10" colorId="64" zoomScale="100" zoomScaleNormal="100" zoomScalePageLayoutView="100" workbookViewId="0">
      <selection pane="topLeft" activeCell="AH24" activeCellId="0" sqref="AH24"/>
    </sheetView>
  </sheetViews>
  <sheetFormatPr defaultColWidth="8.89453125" defaultRowHeight="12.75" customHeight="false" zeroHeight="false" outlineLevelRow="0" outlineLevelCol="0"/>
  <cols>
    <col collapsed="false" customWidth="true" hidden="false" outlineLevel="0" max="2" min="1" style="170" width="4.22"/>
    <col collapsed="false" customWidth="true" hidden="false" outlineLevel="0" max="3" min="3" style="170" width="25"/>
    <col collapsed="false" customWidth="true" hidden="false" outlineLevel="0" max="4" min="4" style="170" width="4.89"/>
    <col collapsed="false" customWidth="true" hidden="false" outlineLevel="0" max="5" min="5" style="170" width="41.66"/>
    <col collapsed="false" customWidth="true" hidden="false" outlineLevel="0" max="6" min="6" style="170" width="4.89"/>
    <col collapsed="false" customWidth="true" hidden="false" outlineLevel="0" max="7" min="7" style="170" width="19.66"/>
    <col collapsed="false" customWidth="true" hidden="false" outlineLevel="0" max="8" min="8" style="170" width="33.89"/>
    <col collapsed="false" customWidth="true" hidden="false" outlineLevel="0" max="32" min="9" style="170" width="4.89"/>
    <col collapsed="false" customWidth="true" hidden="false" outlineLevel="0" max="33" min="33" style="170" width="12"/>
    <col collapsed="false" customWidth="false" hidden="false" outlineLevel="0" max="267" min="34" style="170" width="8.89"/>
    <col collapsed="false" customWidth="true" hidden="false" outlineLevel="0" max="268" min="268" style="170" width="4.22"/>
    <col collapsed="false" customWidth="true" hidden="false" outlineLevel="0" max="269" min="269" style="170" width="25"/>
    <col collapsed="false" customWidth="true" hidden="false" outlineLevel="0" max="270" min="270" style="170" width="41.66"/>
    <col collapsed="false" customWidth="true" hidden="false" outlineLevel="0" max="271" min="271" style="170" width="19.66"/>
    <col collapsed="false" customWidth="true" hidden="false" outlineLevel="0" max="272" min="272" style="170" width="33.89"/>
    <col collapsed="false" customWidth="true" hidden="false" outlineLevel="0" max="273" min="273" style="170" width="25"/>
    <col collapsed="false" customWidth="true" hidden="false" outlineLevel="0" max="274" min="274" style="170" width="13.66"/>
    <col collapsed="false" customWidth="true" hidden="false" outlineLevel="0" max="288" min="275" style="170" width="4.89"/>
    <col collapsed="false" customWidth="true" hidden="false" outlineLevel="0" max="289" min="289" style="170" width="12"/>
    <col collapsed="false" customWidth="false" hidden="false" outlineLevel="0" max="523" min="290" style="170" width="8.89"/>
    <col collapsed="false" customWidth="true" hidden="false" outlineLevel="0" max="524" min="524" style="170" width="4.22"/>
    <col collapsed="false" customWidth="true" hidden="false" outlineLevel="0" max="525" min="525" style="170" width="25"/>
    <col collapsed="false" customWidth="true" hidden="false" outlineLevel="0" max="526" min="526" style="170" width="41.66"/>
    <col collapsed="false" customWidth="true" hidden="false" outlineLevel="0" max="527" min="527" style="170" width="19.66"/>
    <col collapsed="false" customWidth="true" hidden="false" outlineLevel="0" max="528" min="528" style="170" width="33.89"/>
    <col collapsed="false" customWidth="true" hidden="false" outlineLevel="0" max="529" min="529" style="170" width="25"/>
    <col collapsed="false" customWidth="true" hidden="false" outlineLevel="0" max="530" min="530" style="170" width="13.66"/>
    <col collapsed="false" customWidth="true" hidden="false" outlineLevel="0" max="544" min="531" style="170" width="4.89"/>
    <col collapsed="false" customWidth="true" hidden="false" outlineLevel="0" max="545" min="545" style="170" width="12"/>
    <col collapsed="false" customWidth="false" hidden="false" outlineLevel="0" max="779" min="546" style="170" width="8.89"/>
    <col collapsed="false" customWidth="true" hidden="false" outlineLevel="0" max="780" min="780" style="170" width="4.22"/>
    <col collapsed="false" customWidth="true" hidden="false" outlineLevel="0" max="781" min="781" style="170" width="25"/>
    <col collapsed="false" customWidth="true" hidden="false" outlineLevel="0" max="782" min="782" style="170" width="41.66"/>
    <col collapsed="false" customWidth="true" hidden="false" outlineLevel="0" max="783" min="783" style="170" width="19.66"/>
    <col collapsed="false" customWidth="true" hidden="false" outlineLevel="0" max="784" min="784" style="170" width="33.89"/>
    <col collapsed="false" customWidth="true" hidden="false" outlineLevel="0" max="785" min="785" style="170" width="25"/>
    <col collapsed="false" customWidth="true" hidden="false" outlineLevel="0" max="786" min="786" style="170" width="13.66"/>
    <col collapsed="false" customWidth="true" hidden="false" outlineLevel="0" max="800" min="787" style="170" width="4.89"/>
    <col collapsed="false" customWidth="true" hidden="false" outlineLevel="0" max="801" min="801" style="170" width="12"/>
    <col collapsed="false" customWidth="false" hidden="false" outlineLevel="0" max="1035" min="802" style="170" width="8.89"/>
    <col collapsed="false" customWidth="true" hidden="false" outlineLevel="0" max="1036" min="1036" style="170" width="4.22"/>
    <col collapsed="false" customWidth="true" hidden="false" outlineLevel="0" max="1037" min="1037" style="170" width="25"/>
    <col collapsed="false" customWidth="true" hidden="false" outlineLevel="0" max="1038" min="1038" style="170" width="41.66"/>
    <col collapsed="false" customWidth="true" hidden="false" outlineLevel="0" max="1039" min="1039" style="170" width="19.66"/>
    <col collapsed="false" customWidth="true" hidden="false" outlineLevel="0" max="1040" min="1040" style="170" width="33.89"/>
    <col collapsed="false" customWidth="true" hidden="false" outlineLevel="0" max="1041" min="1041" style="170" width="25"/>
    <col collapsed="false" customWidth="true" hidden="false" outlineLevel="0" max="1042" min="1042" style="170" width="13.66"/>
    <col collapsed="false" customWidth="true" hidden="false" outlineLevel="0" max="1056" min="1043" style="170" width="4.89"/>
    <col collapsed="false" customWidth="true" hidden="false" outlineLevel="0" max="1057" min="1057" style="170" width="12"/>
    <col collapsed="false" customWidth="false" hidden="false" outlineLevel="0" max="1291" min="1058" style="170" width="8.89"/>
    <col collapsed="false" customWidth="true" hidden="false" outlineLevel="0" max="1292" min="1292" style="170" width="4.22"/>
    <col collapsed="false" customWidth="true" hidden="false" outlineLevel="0" max="1293" min="1293" style="170" width="25"/>
    <col collapsed="false" customWidth="true" hidden="false" outlineLevel="0" max="1294" min="1294" style="170" width="41.66"/>
    <col collapsed="false" customWidth="true" hidden="false" outlineLevel="0" max="1295" min="1295" style="170" width="19.66"/>
    <col collapsed="false" customWidth="true" hidden="false" outlineLevel="0" max="1296" min="1296" style="170" width="33.89"/>
    <col collapsed="false" customWidth="true" hidden="false" outlineLevel="0" max="1297" min="1297" style="170" width="25"/>
    <col collapsed="false" customWidth="true" hidden="false" outlineLevel="0" max="1298" min="1298" style="170" width="13.66"/>
    <col collapsed="false" customWidth="true" hidden="false" outlineLevel="0" max="1312" min="1299" style="170" width="4.89"/>
    <col collapsed="false" customWidth="true" hidden="false" outlineLevel="0" max="1313" min="1313" style="170" width="12"/>
    <col collapsed="false" customWidth="false" hidden="false" outlineLevel="0" max="1547" min="1314" style="170" width="8.89"/>
    <col collapsed="false" customWidth="true" hidden="false" outlineLevel="0" max="1548" min="1548" style="170" width="4.22"/>
    <col collapsed="false" customWidth="true" hidden="false" outlineLevel="0" max="1549" min="1549" style="170" width="25"/>
    <col collapsed="false" customWidth="true" hidden="false" outlineLevel="0" max="1550" min="1550" style="170" width="41.66"/>
    <col collapsed="false" customWidth="true" hidden="false" outlineLevel="0" max="1551" min="1551" style="170" width="19.66"/>
    <col collapsed="false" customWidth="true" hidden="false" outlineLevel="0" max="1552" min="1552" style="170" width="33.89"/>
    <col collapsed="false" customWidth="true" hidden="false" outlineLevel="0" max="1553" min="1553" style="170" width="25"/>
    <col collapsed="false" customWidth="true" hidden="false" outlineLevel="0" max="1554" min="1554" style="170" width="13.66"/>
    <col collapsed="false" customWidth="true" hidden="false" outlineLevel="0" max="1568" min="1555" style="170" width="4.89"/>
    <col collapsed="false" customWidth="true" hidden="false" outlineLevel="0" max="1569" min="1569" style="170" width="12"/>
    <col collapsed="false" customWidth="false" hidden="false" outlineLevel="0" max="1803" min="1570" style="170" width="8.89"/>
    <col collapsed="false" customWidth="true" hidden="false" outlineLevel="0" max="1804" min="1804" style="170" width="4.22"/>
    <col collapsed="false" customWidth="true" hidden="false" outlineLevel="0" max="1805" min="1805" style="170" width="25"/>
    <col collapsed="false" customWidth="true" hidden="false" outlineLevel="0" max="1806" min="1806" style="170" width="41.66"/>
    <col collapsed="false" customWidth="true" hidden="false" outlineLevel="0" max="1807" min="1807" style="170" width="19.66"/>
    <col collapsed="false" customWidth="true" hidden="false" outlineLevel="0" max="1808" min="1808" style="170" width="33.89"/>
    <col collapsed="false" customWidth="true" hidden="false" outlineLevel="0" max="1809" min="1809" style="170" width="25"/>
    <col collapsed="false" customWidth="true" hidden="false" outlineLevel="0" max="1810" min="1810" style="170" width="13.66"/>
    <col collapsed="false" customWidth="true" hidden="false" outlineLevel="0" max="1824" min="1811" style="170" width="4.89"/>
    <col collapsed="false" customWidth="true" hidden="false" outlineLevel="0" max="1825" min="1825" style="170" width="12"/>
    <col collapsed="false" customWidth="false" hidden="false" outlineLevel="0" max="2059" min="1826" style="170" width="8.89"/>
    <col collapsed="false" customWidth="true" hidden="false" outlineLevel="0" max="2060" min="2060" style="170" width="4.22"/>
    <col collapsed="false" customWidth="true" hidden="false" outlineLevel="0" max="2061" min="2061" style="170" width="25"/>
    <col collapsed="false" customWidth="true" hidden="false" outlineLevel="0" max="2062" min="2062" style="170" width="41.66"/>
    <col collapsed="false" customWidth="true" hidden="false" outlineLevel="0" max="2063" min="2063" style="170" width="19.66"/>
    <col collapsed="false" customWidth="true" hidden="false" outlineLevel="0" max="2064" min="2064" style="170" width="33.89"/>
    <col collapsed="false" customWidth="true" hidden="false" outlineLevel="0" max="2065" min="2065" style="170" width="25"/>
    <col collapsed="false" customWidth="true" hidden="false" outlineLevel="0" max="2066" min="2066" style="170" width="13.66"/>
    <col collapsed="false" customWidth="true" hidden="false" outlineLevel="0" max="2080" min="2067" style="170" width="4.89"/>
    <col collapsed="false" customWidth="true" hidden="false" outlineLevel="0" max="2081" min="2081" style="170" width="12"/>
    <col collapsed="false" customWidth="false" hidden="false" outlineLevel="0" max="2315" min="2082" style="170" width="8.89"/>
    <col collapsed="false" customWidth="true" hidden="false" outlineLevel="0" max="2316" min="2316" style="170" width="4.22"/>
    <col collapsed="false" customWidth="true" hidden="false" outlineLevel="0" max="2317" min="2317" style="170" width="25"/>
    <col collapsed="false" customWidth="true" hidden="false" outlineLevel="0" max="2318" min="2318" style="170" width="41.66"/>
    <col collapsed="false" customWidth="true" hidden="false" outlineLevel="0" max="2319" min="2319" style="170" width="19.66"/>
    <col collapsed="false" customWidth="true" hidden="false" outlineLevel="0" max="2320" min="2320" style="170" width="33.89"/>
    <col collapsed="false" customWidth="true" hidden="false" outlineLevel="0" max="2321" min="2321" style="170" width="25"/>
    <col collapsed="false" customWidth="true" hidden="false" outlineLevel="0" max="2322" min="2322" style="170" width="13.66"/>
    <col collapsed="false" customWidth="true" hidden="false" outlineLevel="0" max="2336" min="2323" style="170" width="4.89"/>
    <col collapsed="false" customWidth="true" hidden="false" outlineLevel="0" max="2337" min="2337" style="170" width="12"/>
    <col collapsed="false" customWidth="false" hidden="false" outlineLevel="0" max="2571" min="2338" style="170" width="8.89"/>
    <col collapsed="false" customWidth="true" hidden="false" outlineLevel="0" max="2572" min="2572" style="170" width="4.22"/>
    <col collapsed="false" customWidth="true" hidden="false" outlineLevel="0" max="2573" min="2573" style="170" width="25"/>
    <col collapsed="false" customWidth="true" hidden="false" outlineLevel="0" max="2574" min="2574" style="170" width="41.66"/>
    <col collapsed="false" customWidth="true" hidden="false" outlineLevel="0" max="2575" min="2575" style="170" width="19.66"/>
    <col collapsed="false" customWidth="true" hidden="false" outlineLevel="0" max="2576" min="2576" style="170" width="33.89"/>
    <col collapsed="false" customWidth="true" hidden="false" outlineLevel="0" max="2577" min="2577" style="170" width="25"/>
    <col collapsed="false" customWidth="true" hidden="false" outlineLevel="0" max="2578" min="2578" style="170" width="13.66"/>
    <col collapsed="false" customWidth="true" hidden="false" outlineLevel="0" max="2592" min="2579" style="170" width="4.89"/>
    <col collapsed="false" customWidth="true" hidden="false" outlineLevel="0" max="2593" min="2593" style="170" width="12"/>
    <col collapsed="false" customWidth="false" hidden="false" outlineLevel="0" max="2827" min="2594" style="170" width="8.89"/>
    <col collapsed="false" customWidth="true" hidden="false" outlineLevel="0" max="2828" min="2828" style="170" width="4.22"/>
    <col collapsed="false" customWidth="true" hidden="false" outlineLevel="0" max="2829" min="2829" style="170" width="25"/>
    <col collapsed="false" customWidth="true" hidden="false" outlineLevel="0" max="2830" min="2830" style="170" width="41.66"/>
    <col collapsed="false" customWidth="true" hidden="false" outlineLevel="0" max="2831" min="2831" style="170" width="19.66"/>
    <col collapsed="false" customWidth="true" hidden="false" outlineLevel="0" max="2832" min="2832" style="170" width="33.89"/>
    <col collapsed="false" customWidth="true" hidden="false" outlineLevel="0" max="2833" min="2833" style="170" width="25"/>
    <col collapsed="false" customWidth="true" hidden="false" outlineLevel="0" max="2834" min="2834" style="170" width="13.66"/>
    <col collapsed="false" customWidth="true" hidden="false" outlineLevel="0" max="2848" min="2835" style="170" width="4.89"/>
    <col collapsed="false" customWidth="true" hidden="false" outlineLevel="0" max="2849" min="2849" style="170" width="12"/>
    <col collapsed="false" customWidth="false" hidden="false" outlineLevel="0" max="3083" min="2850" style="170" width="8.89"/>
    <col collapsed="false" customWidth="true" hidden="false" outlineLevel="0" max="3084" min="3084" style="170" width="4.22"/>
    <col collapsed="false" customWidth="true" hidden="false" outlineLevel="0" max="3085" min="3085" style="170" width="25"/>
    <col collapsed="false" customWidth="true" hidden="false" outlineLevel="0" max="3086" min="3086" style="170" width="41.66"/>
    <col collapsed="false" customWidth="true" hidden="false" outlineLevel="0" max="3087" min="3087" style="170" width="19.66"/>
    <col collapsed="false" customWidth="true" hidden="false" outlineLevel="0" max="3088" min="3088" style="170" width="33.89"/>
    <col collapsed="false" customWidth="true" hidden="false" outlineLevel="0" max="3089" min="3089" style="170" width="25"/>
    <col collapsed="false" customWidth="true" hidden="false" outlineLevel="0" max="3090" min="3090" style="170" width="13.66"/>
    <col collapsed="false" customWidth="true" hidden="false" outlineLevel="0" max="3104" min="3091" style="170" width="4.89"/>
    <col collapsed="false" customWidth="true" hidden="false" outlineLevel="0" max="3105" min="3105" style="170" width="12"/>
    <col collapsed="false" customWidth="false" hidden="false" outlineLevel="0" max="3339" min="3106" style="170" width="8.89"/>
    <col collapsed="false" customWidth="true" hidden="false" outlineLevel="0" max="3340" min="3340" style="170" width="4.22"/>
    <col collapsed="false" customWidth="true" hidden="false" outlineLevel="0" max="3341" min="3341" style="170" width="25"/>
    <col collapsed="false" customWidth="true" hidden="false" outlineLevel="0" max="3342" min="3342" style="170" width="41.66"/>
    <col collapsed="false" customWidth="true" hidden="false" outlineLevel="0" max="3343" min="3343" style="170" width="19.66"/>
    <col collapsed="false" customWidth="true" hidden="false" outlineLevel="0" max="3344" min="3344" style="170" width="33.89"/>
    <col collapsed="false" customWidth="true" hidden="false" outlineLevel="0" max="3345" min="3345" style="170" width="25"/>
    <col collapsed="false" customWidth="true" hidden="false" outlineLevel="0" max="3346" min="3346" style="170" width="13.66"/>
    <col collapsed="false" customWidth="true" hidden="false" outlineLevel="0" max="3360" min="3347" style="170" width="4.89"/>
    <col collapsed="false" customWidth="true" hidden="false" outlineLevel="0" max="3361" min="3361" style="170" width="12"/>
    <col collapsed="false" customWidth="false" hidden="false" outlineLevel="0" max="3595" min="3362" style="170" width="8.89"/>
    <col collapsed="false" customWidth="true" hidden="false" outlineLevel="0" max="3596" min="3596" style="170" width="4.22"/>
    <col collapsed="false" customWidth="true" hidden="false" outlineLevel="0" max="3597" min="3597" style="170" width="25"/>
    <col collapsed="false" customWidth="true" hidden="false" outlineLevel="0" max="3598" min="3598" style="170" width="41.66"/>
    <col collapsed="false" customWidth="true" hidden="false" outlineLevel="0" max="3599" min="3599" style="170" width="19.66"/>
    <col collapsed="false" customWidth="true" hidden="false" outlineLevel="0" max="3600" min="3600" style="170" width="33.89"/>
    <col collapsed="false" customWidth="true" hidden="false" outlineLevel="0" max="3601" min="3601" style="170" width="25"/>
    <col collapsed="false" customWidth="true" hidden="false" outlineLevel="0" max="3602" min="3602" style="170" width="13.66"/>
    <col collapsed="false" customWidth="true" hidden="false" outlineLevel="0" max="3616" min="3603" style="170" width="4.89"/>
    <col collapsed="false" customWidth="true" hidden="false" outlineLevel="0" max="3617" min="3617" style="170" width="12"/>
    <col collapsed="false" customWidth="false" hidden="false" outlineLevel="0" max="3851" min="3618" style="170" width="8.89"/>
    <col collapsed="false" customWidth="true" hidden="false" outlineLevel="0" max="3852" min="3852" style="170" width="4.22"/>
    <col collapsed="false" customWidth="true" hidden="false" outlineLevel="0" max="3853" min="3853" style="170" width="25"/>
    <col collapsed="false" customWidth="true" hidden="false" outlineLevel="0" max="3854" min="3854" style="170" width="41.66"/>
    <col collapsed="false" customWidth="true" hidden="false" outlineLevel="0" max="3855" min="3855" style="170" width="19.66"/>
    <col collapsed="false" customWidth="true" hidden="false" outlineLevel="0" max="3856" min="3856" style="170" width="33.89"/>
    <col collapsed="false" customWidth="true" hidden="false" outlineLevel="0" max="3857" min="3857" style="170" width="25"/>
    <col collapsed="false" customWidth="true" hidden="false" outlineLevel="0" max="3858" min="3858" style="170" width="13.66"/>
    <col collapsed="false" customWidth="true" hidden="false" outlineLevel="0" max="3872" min="3859" style="170" width="4.89"/>
    <col collapsed="false" customWidth="true" hidden="false" outlineLevel="0" max="3873" min="3873" style="170" width="12"/>
    <col collapsed="false" customWidth="false" hidden="false" outlineLevel="0" max="4107" min="3874" style="170" width="8.89"/>
    <col collapsed="false" customWidth="true" hidden="false" outlineLevel="0" max="4108" min="4108" style="170" width="4.22"/>
    <col collapsed="false" customWidth="true" hidden="false" outlineLevel="0" max="4109" min="4109" style="170" width="25"/>
    <col collapsed="false" customWidth="true" hidden="false" outlineLevel="0" max="4110" min="4110" style="170" width="41.66"/>
    <col collapsed="false" customWidth="true" hidden="false" outlineLevel="0" max="4111" min="4111" style="170" width="19.66"/>
    <col collapsed="false" customWidth="true" hidden="false" outlineLevel="0" max="4112" min="4112" style="170" width="33.89"/>
    <col collapsed="false" customWidth="true" hidden="false" outlineLevel="0" max="4113" min="4113" style="170" width="25"/>
    <col collapsed="false" customWidth="true" hidden="false" outlineLevel="0" max="4114" min="4114" style="170" width="13.66"/>
    <col collapsed="false" customWidth="true" hidden="false" outlineLevel="0" max="4128" min="4115" style="170" width="4.89"/>
    <col collapsed="false" customWidth="true" hidden="false" outlineLevel="0" max="4129" min="4129" style="170" width="12"/>
    <col collapsed="false" customWidth="false" hidden="false" outlineLevel="0" max="4363" min="4130" style="170" width="8.89"/>
    <col collapsed="false" customWidth="true" hidden="false" outlineLevel="0" max="4364" min="4364" style="170" width="4.22"/>
    <col collapsed="false" customWidth="true" hidden="false" outlineLevel="0" max="4365" min="4365" style="170" width="25"/>
    <col collapsed="false" customWidth="true" hidden="false" outlineLevel="0" max="4366" min="4366" style="170" width="41.66"/>
    <col collapsed="false" customWidth="true" hidden="false" outlineLevel="0" max="4367" min="4367" style="170" width="19.66"/>
    <col collapsed="false" customWidth="true" hidden="false" outlineLevel="0" max="4368" min="4368" style="170" width="33.89"/>
    <col collapsed="false" customWidth="true" hidden="false" outlineLevel="0" max="4369" min="4369" style="170" width="25"/>
    <col collapsed="false" customWidth="true" hidden="false" outlineLevel="0" max="4370" min="4370" style="170" width="13.66"/>
    <col collapsed="false" customWidth="true" hidden="false" outlineLevel="0" max="4384" min="4371" style="170" width="4.89"/>
    <col collapsed="false" customWidth="true" hidden="false" outlineLevel="0" max="4385" min="4385" style="170" width="12"/>
    <col collapsed="false" customWidth="false" hidden="false" outlineLevel="0" max="4619" min="4386" style="170" width="8.89"/>
    <col collapsed="false" customWidth="true" hidden="false" outlineLevel="0" max="4620" min="4620" style="170" width="4.22"/>
    <col collapsed="false" customWidth="true" hidden="false" outlineLevel="0" max="4621" min="4621" style="170" width="25"/>
    <col collapsed="false" customWidth="true" hidden="false" outlineLevel="0" max="4622" min="4622" style="170" width="41.66"/>
    <col collapsed="false" customWidth="true" hidden="false" outlineLevel="0" max="4623" min="4623" style="170" width="19.66"/>
    <col collapsed="false" customWidth="true" hidden="false" outlineLevel="0" max="4624" min="4624" style="170" width="33.89"/>
    <col collapsed="false" customWidth="true" hidden="false" outlineLevel="0" max="4625" min="4625" style="170" width="25"/>
    <col collapsed="false" customWidth="true" hidden="false" outlineLevel="0" max="4626" min="4626" style="170" width="13.66"/>
    <col collapsed="false" customWidth="true" hidden="false" outlineLevel="0" max="4640" min="4627" style="170" width="4.89"/>
    <col collapsed="false" customWidth="true" hidden="false" outlineLevel="0" max="4641" min="4641" style="170" width="12"/>
    <col collapsed="false" customWidth="false" hidden="false" outlineLevel="0" max="4875" min="4642" style="170" width="8.89"/>
    <col collapsed="false" customWidth="true" hidden="false" outlineLevel="0" max="4876" min="4876" style="170" width="4.22"/>
    <col collapsed="false" customWidth="true" hidden="false" outlineLevel="0" max="4877" min="4877" style="170" width="25"/>
    <col collapsed="false" customWidth="true" hidden="false" outlineLevel="0" max="4878" min="4878" style="170" width="41.66"/>
    <col collapsed="false" customWidth="true" hidden="false" outlineLevel="0" max="4879" min="4879" style="170" width="19.66"/>
    <col collapsed="false" customWidth="true" hidden="false" outlineLevel="0" max="4880" min="4880" style="170" width="33.89"/>
    <col collapsed="false" customWidth="true" hidden="false" outlineLevel="0" max="4881" min="4881" style="170" width="25"/>
    <col collapsed="false" customWidth="true" hidden="false" outlineLevel="0" max="4882" min="4882" style="170" width="13.66"/>
    <col collapsed="false" customWidth="true" hidden="false" outlineLevel="0" max="4896" min="4883" style="170" width="4.89"/>
    <col collapsed="false" customWidth="true" hidden="false" outlineLevel="0" max="4897" min="4897" style="170" width="12"/>
    <col collapsed="false" customWidth="false" hidden="false" outlineLevel="0" max="5131" min="4898" style="170" width="8.89"/>
    <col collapsed="false" customWidth="true" hidden="false" outlineLevel="0" max="5132" min="5132" style="170" width="4.22"/>
    <col collapsed="false" customWidth="true" hidden="false" outlineLevel="0" max="5133" min="5133" style="170" width="25"/>
    <col collapsed="false" customWidth="true" hidden="false" outlineLevel="0" max="5134" min="5134" style="170" width="41.66"/>
    <col collapsed="false" customWidth="true" hidden="false" outlineLevel="0" max="5135" min="5135" style="170" width="19.66"/>
    <col collapsed="false" customWidth="true" hidden="false" outlineLevel="0" max="5136" min="5136" style="170" width="33.89"/>
    <col collapsed="false" customWidth="true" hidden="false" outlineLevel="0" max="5137" min="5137" style="170" width="25"/>
    <col collapsed="false" customWidth="true" hidden="false" outlineLevel="0" max="5138" min="5138" style="170" width="13.66"/>
    <col collapsed="false" customWidth="true" hidden="false" outlineLevel="0" max="5152" min="5139" style="170" width="4.89"/>
    <col collapsed="false" customWidth="true" hidden="false" outlineLevel="0" max="5153" min="5153" style="170" width="12"/>
    <col collapsed="false" customWidth="false" hidden="false" outlineLevel="0" max="5387" min="5154" style="170" width="8.89"/>
    <col collapsed="false" customWidth="true" hidden="false" outlineLevel="0" max="5388" min="5388" style="170" width="4.22"/>
    <col collapsed="false" customWidth="true" hidden="false" outlineLevel="0" max="5389" min="5389" style="170" width="25"/>
    <col collapsed="false" customWidth="true" hidden="false" outlineLevel="0" max="5390" min="5390" style="170" width="41.66"/>
    <col collapsed="false" customWidth="true" hidden="false" outlineLevel="0" max="5391" min="5391" style="170" width="19.66"/>
    <col collapsed="false" customWidth="true" hidden="false" outlineLevel="0" max="5392" min="5392" style="170" width="33.89"/>
    <col collapsed="false" customWidth="true" hidden="false" outlineLevel="0" max="5393" min="5393" style="170" width="25"/>
    <col collapsed="false" customWidth="true" hidden="false" outlineLevel="0" max="5394" min="5394" style="170" width="13.66"/>
    <col collapsed="false" customWidth="true" hidden="false" outlineLevel="0" max="5408" min="5395" style="170" width="4.89"/>
    <col collapsed="false" customWidth="true" hidden="false" outlineLevel="0" max="5409" min="5409" style="170" width="12"/>
    <col collapsed="false" customWidth="false" hidden="false" outlineLevel="0" max="5643" min="5410" style="170" width="8.89"/>
    <col collapsed="false" customWidth="true" hidden="false" outlineLevel="0" max="5644" min="5644" style="170" width="4.22"/>
    <col collapsed="false" customWidth="true" hidden="false" outlineLevel="0" max="5645" min="5645" style="170" width="25"/>
    <col collapsed="false" customWidth="true" hidden="false" outlineLevel="0" max="5646" min="5646" style="170" width="41.66"/>
    <col collapsed="false" customWidth="true" hidden="false" outlineLevel="0" max="5647" min="5647" style="170" width="19.66"/>
    <col collapsed="false" customWidth="true" hidden="false" outlineLevel="0" max="5648" min="5648" style="170" width="33.89"/>
    <col collapsed="false" customWidth="true" hidden="false" outlineLevel="0" max="5649" min="5649" style="170" width="25"/>
    <col collapsed="false" customWidth="true" hidden="false" outlineLevel="0" max="5650" min="5650" style="170" width="13.66"/>
    <col collapsed="false" customWidth="true" hidden="false" outlineLevel="0" max="5664" min="5651" style="170" width="4.89"/>
    <col collapsed="false" customWidth="true" hidden="false" outlineLevel="0" max="5665" min="5665" style="170" width="12"/>
    <col collapsed="false" customWidth="false" hidden="false" outlineLevel="0" max="5899" min="5666" style="170" width="8.89"/>
    <col collapsed="false" customWidth="true" hidden="false" outlineLevel="0" max="5900" min="5900" style="170" width="4.22"/>
    <col collapsed="false" customWidth="true" hidden="false" outlineLevel="0" max="5901" min="5901" style="170" width="25"/>
    <col collapsed="false" customWidth="true" hidden="false" outlineLevel="0" max="5902" min="5902" style="170" width="41.66"/>
    <col collapsed="false" customWidth="true" hidden="false" outlineLevel="0" max="5903" min="5903" style="170" width="19.66"/>
    <col collapsed="false" customWidth="true" hidden="false" outlineLevel="0" max="5904" min="5904" style="170" width="33.89"/>
    <col collapsed="false" customWidth="true" hidden="false" outlineLevel="0" max="5905" min="5905" style="170" width="25"/>
    <col collapsed="false" customWidth="true" hidden="false" outlineLevel="0" max="5906" min="5906" style="170" width="13.66"/>
    <col collapsed="false" customWidth="true" hidden="false" outlineLevel="0" max="5920" min="5907" style="170" width="4.89"/>
    <col collapsed="false" customWidth="true" hidden="false" outlineLevel="0" max="5921" min="5921" style="170" width="12"/>
    <col collapsed="false" customWidth="false" hidden="false" outlineLevel="0" max="6155" min="5922" style="170" width="8.89"/>
    <col collapsed="false" customWidth="true" hidden="false" outlineLevel="0" max="6156" min="6156" style="170" width="4.22"/>
    <col collapsed="false" customWidth="true" hidden="false" outlineLevel="0" max="6157" min="6157" style="170" width="25"/>
    <col collapsed="false" customWidth="true" hidden="false" outlineLevel="0" max="6158" min="6158" style="170" width="41.66"/>
    <col collapsed="false" customWidth="true" hidden="false" outlineLevel="0" max="6159" min="6159" style="170" width="19.66"/>
    <col collapsed="false" customWidth="true" hidden="false" outlineLevel="0" max="6160" min="6160" style="170" width="33.89"/>
    <col collapsed="false" customWidth="true" hidden="false" outlineLevel="0" max="6161" min="6161" style="170" width="25"/>
    <col collapsed="false" customWidth="true" hidden="false" outlineLevel="0" max="6162" min="6162" style="170" width="13.66"/>
    <col collapsed="false" customWidth="true" hidden="false" outlineLevel="0" max="6176" min="6163" style="170" width="4.89"/>
    <col collapsed="false" customWidth="true" hidden="false" outlineLevel="0" max="6177" min="6177" style="170" width="12"/>
    <col collapsed="false" customWidth="false" hidden="false" outlineLevel="0" max="6411" min="6178" style="170" width="8.89"/>
    <col collapsed="false" customWidth="true" hidden="false" outlineLevel="0" max="6412" min="6412" style="170" width="4.22"/>
    <col collapsed="false" customWidth="true" hidden="false" outlineLevel="0" max="6413" min="6413" style="170" width="25"/>
    <col collapsed="false" customWidth="true" hidden="false" outlineLevel="0" max="6414" min="6414" style="170" width="41.66"/>
    <col collapsed="false" customWidth="true" hidden="false" outlineLevel="0" max="6415" min="6415" style="170" width="19.66"/>
    <col collapsed="false" customWidth="true" hidden="false" outlineLevel="0" max="6416" min="6416" style="170" width="33.89"/>
    <col collapsed="false" customWidth="true" hidden="false" outlineLevel="0" max="6417" min="6417" style="170" width="25"/>
    <col collapsed="false" customWidth="true" hidden="false" outlineLevel="0" max="6418" min="6418" style="170" width="13.66"/>
    <col collapsed="false" customWidth="true" hidden="false" outlineLevel="0" max="6432" min="6419" style="170" width="4.89"/>
    <col collapsed="false" customWidth="true" hidden="false" outlineLevel="0" max="6433" min="6433" style="170" width="12"/>
    <col collapsed="false" customWidth="false" hidden="false" outlineLevel="0" max="6667" min="6434" style="170" width="8.89"/>
    <col collapsed="false" customWidth="true" hidden="false" outlineLevel="0" max="6668" min="6668" style="170" width="4.22"/>
    <col collapsed="false" customWidth="true" hidden="false" outlineLevel="0" max="6669" min="6669" style="170" width="25"/>
    <col collapsed="false" customWidth="true" hidden="false" outlineLevel="0" max="6670" min="6670" style="170" width="41.66"/>
    <col collapsed="false" customWidth="true" hidden="false" outlineLevel="0" max="6671" min="6671" style="170" width="19.66"/>
    <col collapsed="false" customWidth="true" hidden="false" outlineLevel="0" max="6672" min="6672" style="170" width="33.89"/>
    <col collapsed="false" customWidth="true" hidden="false" outlineLevel="0" max="6673" min="6673" style="170" width="25"/>
    <col collapsed="false" customWidth="true" hidden="false" outlineLevel="0" max="6674" min="6674" style="170" width="13.66"/>
    <col collapsed="false" customWidth="true" hidden="false" outlineLevel="0" max="6688" min="6675" style="170" width="4.89"/>
    <col collapsed="false" customWidth="true" hidden="false" outlineLevel="0" max="6689" min="6689" style="170" width="12"/>
    <col collapsed="false" customWidth="false" hidden="false" outlineLevel="0" max="6923" min="6690" style="170" width="8.89"/>
    <col collapsed="false" customWidth="true" hidden="false" outlineLevel="0" max="6924" min="6924" style="170" width="4.22"/>
    <col collapsed="false" customWidth="true" hidden="false" outlineLevel="0" max="6925" min="6925" style="170" width="25"/>
    <col collapsed="false" customWidth="true" hidden="false" outlineLevel="0" max="6926" min="6926" style="170" width="41.66"/>
    <col collapsed="false" customWidth="true" hidden="false" outlineLevel="0" max="6927" min="6927" style="170" width="19.66"/>
    <col collapsed="false" customWidth="true" hidden="false" outlineLevel="0" max="6928" min="6928" style="170" width="33.89"/>
    <col collapsed="false" customWidth="true" hidden="false" outlineLevel="0" max="6929" min="6929" style="170" width="25"/>
    <col collapsed="false" customWidth="true" hidden="false" outlineLevel="0" max="6930" min="6930" style="170" width="13.66"/>
    <col collapsed="false" customWidth="true" hidden="false" outlineLevel="0" max="6944" min="6931" style="170" width="4.89"/>
    <col collapsed="false" customWidth="true" hidden="false" outlineLevel="0" max="6945" min="6945" style="170" width="12"/>
    <col collapsed="false" customWidth="false" hidden="false" outlineLevel="0" max="7179" min="6946" style="170" width="8.89"/>
    <col collapsed="false" customWidth="true" hidden="false" outlineLevel="0" max="7180" min="7180" style="170" width="4.22"/>
    <col collapsed="false" customWidth="true" hidden="false" outlineLevel="0" max="7181" min="7181" style="170" width="25"/>
    <col collapsed="false" customWidth="true" hidden="false" outlineLevel="0" max="7182" min="7182" style="170" width="41.66"/>
    <col collapsed="false" customWidth="true" hidden="false" outlineLevel="0" max="7183" min="7183" style="170" width="19.66"/>
    <col collapsed="false" customWidth="true" hidden="false" outlineLevel="0" max="7184" min="7184" style="170" width="33.89"/>
    <col collapsed="false" customWidth="true" hidden="false" outlineLevel="0" max="7185" min="7185" style="170" width="25"/>
    <col collapsed="false" customWidth="true" hidden="false" outlineLevel="0" max="7186" min="7186" style="170" width="13.66"/>
    <col collapsed="false" customWidth="true" hidden="false" outlineLevel="0" max="7200" min="7187" style="170" width="4.89"/>
    <col collapsed="false" customWidth="true" hidden="false" outlineLevel="0" max="7201" min="7201" style="170" width="12"/>
    <col collapsed="false" customWidth="false" hidden="false" outlineLevel="0" max="7435" min="7202" style="170" width="8.89"/>
    <col collapsed="false" customWidth="true" hidden="false" outlineLevel="0" max="7436" min="7436" style="170" width="4.22"/>
    <col collapsed="false" customWidth="true" hidden="false" outlineLevel="0" max="7437" min="7437" style="170" width="25"/>
    <col collapsed="false" customWidth="true" hidden="false" outlineLevel="0" max="7438" min="7438" style="170" width="41.66"/>
    <col collapsed="false" customWidth="true" hidden="false" outlineLevel="0" max="7439" min="7439" style="170" width="19.66"/>
    <col collapsed="false" customWidth="true" hidden="false" outlineLevel="0" max="7440" min="7440" style="170" width="33.89"/>
    <col collapsed="false" customWidth="true" hidden="false" outlineLevel="0" max="7441" min="7441" style="170" width="25"/>
    <col collapsed="false" customWidth="true" hidden="false" outlineLevel="0" max="7442" min="7442" style="170" width="13.66"/>
    <col collapsed="false" customWidth="true" hidden="false" outlineLevel="0" max="7456" min="7443" style="170" width="4.89"/>
    <col collapsed="false" customWidth="true" hidden="false" outlineLevel="0" max="7457" min="7457" style="170" width="12"/>
    <col collapsed="false" customWidth="false" hidden="false" outlineLevel="0" max="7691" min="7458" style="170" width="8.89"/>
    <col collapsed="false" customWidth="true" hidden="false" outlineLevel="0" max="7692" min="7692" style="170" width="4.22"/>
    <col collapsed="false" customWidth="true" hidden="false" outlineLevel="0" max="7693" min="7693" style="170" width="25"/>
    <col collapsed="false" customWidth="true" hidden="false" outlineLevel="0" max="7694" min="7694" style="170" width="41.66"/>
    <col collapsed="false" customWidth="true" hidden="false" outlineLevel="0" max="7695" min="7695" style="170" width="19.66"/>
    <col collapsed="false" customWidth="true" hidden="false" outlineLevel="0" max="7696" min="7696" style="170" width="33.89"/>
    <col collapsed="false" customWidth="true" hidden="false" outlineLevel="0" max="7697" min="7697" style="170" width="25"/>
    <col collapsed="false" customWidth="true" hidden="false" outlineLevel="0" max="7698" min="7698" style="170" width="13.66"/>
    <col collapsed="false" customWidth="true" hidden="false" outlineLevel="0" max="7712" min="7699" style="170" width="4.89"/>
    <col collapsed="false" customWidth="true" hidden="false" outlineLevel="0" max="7713" min="7713" style="170" width="12"/>
    <col collapsed="false" customWidth="false" hidden="false" outlineLevel="0" max="7947" min="7714" style="170" width="8.89"/>
    <col collapsed="false" customWidth="true" hidden="false" outlineLevel="0" max="7948" min="7948" style="170" width="4.22"/>
    <col collapsed="false" customWidth="true" hidden="false" outlineLevel="0" max="7949" min="7949" style="170" width="25"/>
    <col collapsed="false" customWidth="true" hidden="false" outlineLevel="0" max="7950" min="7950" style="170" width="41.66"/>
    <col collapsed="false" customWidth="true" hidden="false" outlineLevel="0" max="7951" min="7951" style="170" width="19.66"/>
    <col collapsed="false" customWidth="true" hidden="false" outlineLevel="0" max="7952" min="7952" style="170" width="33.89"/>
    <col collapsed="false" customWidth="true" hidden="false" outlineLevel="0" max="7953" min="7953" style="170" width="25"/>
    <col collapsed="false" customWidth="true" hidden="false" outlineLevel="0" max="7954" min="7954" style="170" width="13.66"/>
    <col collapsed="false" customWidth="true" hidden="false" outlineLevel="0" max="7968" min="7955" style="170" width="4.89"/>
    <col collapsed="false" customWidth="true" hidden="false" outlineLevel="0" max="7969" min="7969" style="170" width="12"/>
    <col collapsed="false" customWidth="false" hidden="false" outlineLevel="0" max="8203" min="7970" style="170" width="8.89"/>
    <col collapsed="false" customWidth="true" hidden="false" outlineLevel="0" max="8204" min="8204" style="170" width="4.22"/>
    <col collapsed="false" customWidth="true" hidden="false" outlineLevel="0" max="8205" min="8205" style="170" width="25"/>
    <col collapsed="false" customWidth="true" hidden="false" outlineLevel="0" max="8206" min="8206" style="170" width="41.66"/>
    <col collapsed="false" customWidth="true" hidden="false" outlineLevel="0" max="8207" min="8207" style="170" width="19.66"/>
    <col collapsed="false" customWidth="true" hidden="false" outlineLevel="0" max="8208" min="8208" style="170" width="33.89"/>
    <col collapsed="false" customWidth="true" hidden="false" outlineLevel="0" max="8209" min="8209" style="170" width="25"/>
    <col collapsed="false" customWidth="true" hidden="false" outlineLevel="0" max="8210" min="8210" style="170" width="13.66"/>
    <col collapsed="false" customWidth="true" hidden="false" outlineLevel="0" max="8224" min="8211" style="170" width="4.89"/>
    <col collapsed="false" customWidth="true" hidden="false" outlineLevel="0" max="8225" min="8225" style="170" width="12"/>
    <col collapsed="false" customWidth="false" hidden="false" outlineLevel="0" max="8459" min="8226" style="170" width="8.89"/>
    <col collapsed="false" customWidth="true" hidden="false" outlineLevel="0" max="8460" min="8460" style="170" width="4.22"/>
    <col collapsed="false" customWidth="true" hidden="false" outlineLevel="0" max="8461" min="8461" style="170" width="25"/>
    <col collapsed="false" customWidth="true" hidden="false" outlineLevel="0" max="8462" min="8462" style="170" width="41.66"/>
    <col collapsed="false" customWidth="true" hidden="false" outlineLevel="0" max="8463" min="8463" style="170" width="19.66"/>
    <col collapsed="false" customWidth="true" hidden="false" outlineLevel="0" max="8464" min="8464" style="170" width="33.89"/>
    <col collapsed="false" customWidth="true" hidden="false" outlineLevel="0" max="8465" min="8465" style="170" width="25"/>
    <col collapsed="false" customWidth="true" hidden="false" outlineLevel="0" max="8466" min="8466" style="170" width="13.66"/>
    <col collapsed="false" customWidth="true" hidden="false" outlineLevel="0" max="8480" min="8467" style="170" width="4.89"/>
    <col collapsed="false" customWidth="true" hidden="false" outlineLevel="0" max="8481" min="8481" style="170" width="12"/>
    <col collapsed="false" customWidth="false" hidden="false" outlineLevel="0" max="8715" min="8482" style="170" width="8.89"/>
    <col collapsed="false" customWidth="true" hidden="false" outlineLevel="0" max="8716" min="8716" style="170" width="4.22"/>
    <col collapsed="false" customWidth="true" hidden="false" outlineLevel="0" max="8717" min="8717" style="170" width="25"/>
    <col collapsed="false" customWidth="true" hidden="false" outlineLevel="0" max="8718" min="8718" style="170" width="41.66"/>
    <col collapsed="false" customWidth="true" hidden="false" outlineLevel="0" max="8719" min="8719" style="170" width="19.66"/>
    <col collapsed="false" customWidth="true" hidden="false" outlineLevel="0" max="8720" min="8720" style="170" width="33.89"/>
    <col collapsed="false" customWidth="true" hidden="false" outlineLevel="0" max="8721" min="8721" style="170" width="25"/>
    <col collapsed="false" customWidth="true" hidden="false" outlineLevel="0" max="8722" min="8722" style="170" width="13.66"/>
    <col collapsed="false" customWidth="true" hidden="false" outlineLevel="0" max="8736" min="8723" style="170" width="4.89"/>
    <col collapsed="false" customWidth="true" hidden="false" outlineLevel="0" max="8737" min="8737" style="170" width="12"/>
    <col collapsed="false" customWidth="false" hidden="false" outlineLevel="0" max="8971" min="8738" style="170" width="8.89"/>
    <col collapsed="false" customWidth="true" hidden="false" outlineLevel="0" max="8972" min="8972" style="170" width="4.22"/>
    <col collapsed="false" customWidth="true" hidden="false" outlineLevel="0" max="8973" min="8973" style="170" width="25"/>
    <col collapsed="false" customWidth="true" hidden="false" outlineLevel="0" max="8974" min="8974" style="170" width="41.66"/>
    <col collapsed="false" customWidth="true" hidden="false" outlineLevel="0" max="8975" min="8975" style="170" width="19.66"/>
    <col collapsed="false" customWidth="true" hidden="false" outlineLevel="0" max="8976" min="8976" style="170" width="33.89"/>
    <col collapsed="false" customWidth="true" hidden="false" outlineLevel="0" max="8977" min="8977" style="170" width="25"/>
    <col collapsed="false" customWidth="true" hidden="false" outlineLevel="0" max="8978" min="8978" style="170" width="13.66"/>
    <col collapsed="false" customWidth="true" hidden="false" outlineLevel="0" max="8992" min="8979" style="170" width="4.89"/>
    <col collapsed="false" customWidth="true" hidden="false" outlineLevel="0" max="8993" min="8993" style="170" width="12"/>
    <col collapsed="false" customWidth="false" hidden="false" outlineLevel="0" max="9227" min="8994" style="170" width="8.89"/>
    <col collapsed="false" customWidth="true" hidden="false" outlineLevel="0" max="9228" min="9228" style="170" width="4.22"/>
    <col collapsed="false" customWidth="true" hidden="false" outlineLevel="0" max="9229" min="9229" style="170" width="25"/>
    <col collapsed="false" customWidth="true" hidden="false" outlineLevel="0" max="9230" min="9230" style="170" width="41.66"/>
    <col collapsed="false" customWidth="true" hidden="false" outlineLevel="0" max="9231" min="9231" style="170" width="19.66"/>
    <col collapsed="false" customWidth="true" hidden="false" outlineLevel="0" max="9232" min="9232" style="170" width="33.89"/>
    <col collapsed="false" customWidth="true" hidden="false" outlineLevel="0" max="9233" min="9233" style="170" width="25"/>
    <col collapsed="false" customWidth="true" hidden="false" outlineLevel="0" max="9234" min="9234" style="170" width="13.66"/>
    <col collapsed="false" customWidth="true" hidden="false" outlineLevel="0" max="9248" min="9235" style="170" width="4.89"/>
    <col collapsed="false" customWidth="true" hidden="false" outlineLevel="0" max="9249" min="9249" style="170" width="12"/>
    <col collapsed="false" customWidth="false" hidden="false" outlineLevel="0" max="9483" min="9250" style="170" width="8.89"/>
    <col collapsed="false" customWidth="true" hidden="false" outlineLevel="0" max="9484" min="9484" style="170" width="4.22"/>
    <col collapsed="false" customWidth="true" hidden="false" outlineLevel="0" max="9485" min="9485" style="170" width="25"/>
    <col collapsed="false" customWidth="true" hidden="false" outlineLevel="0" max="9486" min="9486" style="170" width="41.66"/>
    <col collapsed="false" customWidth="true" hidden="false" outlineLevel="0" max="9487" min="9487" style="170" width="19.66"/>
    <col collapsed="false" customWidth="true" hidden="false" outlineLevel="0" max="9488" min="9488" style="170" width="33.89"/>
    <col collapsed="false" customWidth="true" hidden="false" outlineLevel="0" max="9489" min="9489" style="170" width="25"/>
    <col collapsed="false" customWidth="true" hidden="false" outlineLevel="0" max="9490" min="9490" style="170" width="13.66"/>
    <col collapsed="false" customWidth="true" hidden="false" outlineLevel="0" max="9504" min="9491" style="170" width="4.89"/>
    <col collapsed="false" customWidth="true" hidden="false" outlineLevel="0" max="9505" min="9505" style="170" width="12"/>
    <col collapsed="false" customWidth="false" hidden="false" outlineLevel="0" max="9739" min="9506" style="170" width="8.89"/>
    <col collapsed="false" customWidth="true" hidden="false" outlineLevel="0" max="9740" min="9740" style="170" width="4.22"/>
    <col collapsed="false" customWidth="true" hidden="false" outlineLevel="0" max="9741" min="9741" style="170" width="25"/>
    <col collapsed="false" customWidth="true" hidden="false" outlineLevel="0" max="9742" min="9742" style="170" width="41.66"/>
    <col collapsed="false" customWidth="true" hidden="false" outlineLevel="0" max="9743" min="9743" style="170" width="19.66"/>
    <col collapsed="false" customWidth="true" hidden="false" outlineLevel="0" max="9744" min="9744" style="170" width="33.89"/>
    <col collapsed="false" customWidth="true" hidden="false" outlineLevel="0" max="9745" min="9745" style="170" width="25"/>
    <col collapsed="false" customWidth="true" hidden="false" outlineLevel="0" max="9746" min="9746" style="170" width="13.66"/>
    <col collapsed="false" customWidth="true" hidden="false" outlineLevel="0" max="9760" min="9747" style="170" width="4.89"/>
    <col collapsed="false" customWidth="true" hidden="false" outlineLevel="0" max="9761" min="9761" style="170" width="12"/>
    <col collapsed="false" customWidth="false" hidden="false" outlineLevel="0" max="9995" min="9762" style="170" width="8.89"/>
    <col collapsed="false" customWidth="true" hidden="false" outlineLevel="0" max="9996" min="9996" style="170" width="4.22"/>
    <col collapsed="false" customWidth="true" hidden="false" outlineLevel="0" max="9997" min="9997" style="170" width="25"/>
    <col collapsed="false" customWidth="true" hidden="false" outlineLevel="0" max="9998" min="9998" style="170" width="41.66"/>
    <col collapsed="false" customWidth="true" hidden="false" outlineLevel="0" max="9999" min="9999" style="170" width="19.66"/>
    <col collapsed="false" customWidth="true" hidden="false" outlineLevel="0" max="10000" min="10000" style="170" width="33.89"/>
    <col collapsed="false" customWidth="true" hidden="false" outlineLevel="0" max="10001" min="10001" style="170" width="25"/>
    <col collapsed="false" customWidth="true" hidden="false" outlineLevel="0" max="10002" min="10002" style="170" width="13.66"/>
    <col collapsed="false" customWidth="true" hidden="false" outlineLevel="0" max="10016" min="10003" style="170" width="4.89"/>
    <col collapsed="false" customWidth="true" hidden="false" outlineLevel="0" max="10017" min="10017" style="170" width="12"/>
    <col collapsed="false" customWidth="false" hidden="false" outlineLevel="0" max="10251" min="10018" style="170" width="8.89"/>
    <col collapsed="false" customWidth="true" hidden="false" outlineLevel="0" max="10252" min="10252" style="170" width="4.22"/>
    <col collapsed="false" customWidth="true" hidden="false" outlineLevel="0" max="10253" min="10253" style="170" width="25"/>
    <col collapsed="false" customWidth="true" hidden="false" outlineLevel="0" max="10254" min="10254" style="170" width="41.66"/>
    <col collapsed="false" customWidth="true" hidden="false" outlineLevel="0" max="10255" min="10255" style="170" width="19.66"/>
    <col collapsed="false" customWidth="true" hidden="false" outlineLevel="0" max="10256" min="10256" style="170" width="33.89"/>
    <col collapsed="false" customWidth="true" hidden="false" outlineLevel="0" max="10257" min="10257" style="170" width="25"/>
    <col collapsed="false" customWidth="true" hidden="false" outlineLevel="0" max="10258" min="10258" style="170" width="13.66"/>
    <col collapsed="false" customWidth="true" hidden="false" outlineLevel="0" max="10272" min="10259" style="170" width="4.89"/>
    <col collapsed="false" customWidth="true" hidden="false" outlineLevel="0" max="10273" min="10273" style="170" width="12"/>
    <col collapsed="false" customWidth="false" hidden="false" outlineLevel="0" max="10507" min="10274" style="170" width="8.89"/>
    <col collapsed="false" customWidth="true" hidden="false" outlineLevel="0" max="10508" min="10508" style="170" width="4.22"/>
    <col collapsed="false" customWidth="true" hidden="false" outlineLevel="0" max="10509" min="10509" style="170" width="25"/>
    <col collapsed="false" customWidth="true" hidden="false" outlineLevel="0" max="10510" min="10510" style="170" width="41.66"/>
    <col collapsed="false" customWidth="true" hidden="false" outlineLevel="0" max="10511" min="10511" style="170" width="19.66"/>
    <col collapsed="false" customWidth="true" hidden="false" outlineLevel="0" max="10512" min="10512" style="170" width="33.89"/>
    <col collapsed="false" customWidth="true" hidden="false" outlineLevel="0" max="10513" min="10513" style="170" width="25"/>
    <col collapsed="false" customWidth="true" hidden="false" outlineLevel="0" max="10514" min="10514" style="170" width="13.66"/>
    <col collapsed="false" customWidth="true" hidden="false" outlineLevel="0" max="10528" min="10515" style="170" width="4.89"/>
    <col collapsed="false" customWidth="true" hidden="false" outlineLevel="0" max="10529" min="10529" style="170" width="12"/>
    <col collapsed="false" customWidth="false" hidden="false" outlineLevel="0" max="10763" min="10530" style="170" width="8.89"/>
    <col collapsed="false" customWidth="true" hidden="false" outlineLevel="0" max="10764" min="10764" style="170" width="4.22"/>
    <col collapsed="false" customWidth="true" hidden="false" outlineLevel="0" max="10765" min="10765" style="170" width="25"/>
    <col collapsed="false" customWidth="true" hidden="false" outlineLevel="0" max="10766" min="10766" style="170" width="41.66"/>
    <col collapsed="false" customWidth="true" hidden="false" outlineLevel="0" max="10767" min="10767" style="170" width="19.66"/>
    <col collapsed="false" customWidth="true" hidden="false" outlineLevel="0" max="10768" min="10768" style="170" width="33.89"/>
    <col collapsed="false" customWidth="true" hidden="false" outlineLevel="0" max="10769" min="10769" style="170" width="25"/>
    <col collapsed="false" customWidth="true" hidden="false" outlineLevel="0" max="10770" min="10770" style="170" width="13.66"/>
    <col collapsed="false" customWidth="true" hidden="false" outlineLevel="0" max="10784" min="10771" style="170" width="4.89"/>
    <col collapsed="false" customWidth="true" hidden="false" outlineLevel="0" max="10785" min="10785" style="170" width="12"/>
    <col collapsed="false" customWidth="false" hidden="false" outlineLevel="0" max="11019" min="10786" style="170" width="8.89"/>
    <col collapsed="false" customWidth="true" hidden="false" outlineLevel="0" max="11020" min="11020" style="170" width="4.22"/>
    <col collapsed="false" customWidth="true" hidden="false" outlineLevel="0" max="11021" min="11021" style="170" width="25"/>
    <col collapsed="false" customWidth="true" hidden="false" outlineLevel="0" max="11022" min="11022" style="170" width="41.66"/>
    <col collapsed="false" customWidth="true" hidden="false" outlineLevel="0" max="11023" min="11023" style="170" width="19.66"/>
    <col collapsed="false" customWidth="true" hidden="false" outlineLevel="0" max="11024" min="11024" style="170" width="33.89"/>
    <col collapsed="false" customWidth="true" hidden="false" outlineLevel="0" max="11025" min="11025" style="170" width="25"/>
    <col collapsed="false" customWidth="true" hidden="false" outlineLevel="0" max="11026" min="11026" style="170" width="13.66"/>
    <col collapsed="false" customWidth="true" hidden="false" outlineLevel="0" max="11040" min="11027" style="170" width="4.89"/>
    <col collapsed="false" customWidth="true" hidden="false" outlineLevel="0" max="11041" min="11041" style="170" width="12"/>
    <col collapsed="false" customWidth="false" hidden="false" outlineLevel="0" max="11275" min="11042" style="170" width="8.89"/>
    <col collapsed="false" customWidth="true" hidden="false" outlineLevel="0" max="11276" min="11276" style="170" width="4.22"/>
    <col collapsed="false" customWidth="true" hidden="false" outlineLevel="0" max="11277" min="11277" style="170" width="25"/>
    <col collapsed="false" customWidth="true" hidden="false" outlineLevel="0" max="11278" min="11278" style="170" width="41.66"/>
    <col collapsed="false" customWidth="true" hidden="false" outlineLevel="0" max="11279" min="11279" style="170" width="19.66"/>
    <col collapsed="false" customWidth="true" hidden="false" outlineLevel="0" max="11280" min="11280" style="170" width="33.89"/>
    <col collapsed="false" customWidth="true" hidden="false" outlineLevel="0" max="11281" min="11281" style="170" width="25"/>
    <col collapsed="false" customWidth="true" hidden="false" outlineLevel="0" max="11282" min="11282" style="170" width="13.66"/>
    <col collapsed="false" customWidth="true" hidden="false" outlineLevel="0" max="11296" min="11283" style="170" width="4.89"/>
    <col collapsed="false" customWidth="true" hidden="false" outlineLevel="0" max="11297" min="11297" style="170" width="12"/>
    <col collapsed="false" customWidth="false" hidden="false" outlineLevel="0" max="11531" min="11298" style="170" width="8.89"/>
    <col collapsed="false" customWidth="true" hidden="false" outlineLevel="0" max="11532" min="11532" style="170" width="4.22"/>
    <col collapsed="false" customWidth="true" hidden="false" outlineLevel="0" max="11533" min="11533" style="170" width="25"/>
    <col collapsed="false" customWidth="true" hidden="false" outlineLevel="0" max="11534" min="11534" style="170" width="41.66"/>
    <col collapsed="false" customWidth="true" hidden="false" outlineLevel="0" max="11535" min="11535" style="170" width="19.66"/>
    <col collapsed="false" customWidth="true" hidden="false" outlineLevel="0" max="11536" min="11536" style="170" width="33.89"/>
    <col collapsed="false" customWidth="true" hidden="false" outlineLevel="0" max="11537" min="11537" style="170" width="25"/>
    <col collapsed="false" customWidth="true" hidden="false" outlineLevel="0" max="11538" min="11538" style="170" width="13.66"/>
    <col collapsed="false" customWidth="true" hidden="false" outlineLevel="0" max="11552" min="11539" style="170" width="4.89"/>
    <col collapsed="false" customWidth="true" hidden="false" outlineLevel="0" max="11553" min="11553" style="170" width="12"/>
    <col collapsed="false" customWidth="false" hidden="false" outlineLevel="0" max="11787" min="11554" style="170" width="8.89"/>
    <col collapsed="false" customWidth="true" hidden="false" outlineLevel="0" max="11788" min="11788" style="170" width="4.22"/>
    <col collapsed="false" customWidth="true" hidden="false" outlineLevel="0" max="11789" min="11789" style="170" width="25"/>
    <col collapsed="false" customWidth="true" hidden="false" outlineLevel="0" max="11790" min="11790" style="170" width="41.66"/>
    <col collapsed="false" customWidth="true" hidden="false" outlineLevel="0" max="11791" min="11791" style="170" width="19.66"/>
    <col collapsed="false" customWidth="true" hidden="false" outlineLevel="0" max="11792" min="11792" style="170" width="33.89"/>
    <col collapsed="false" customWidth="true" hidden="false" outlineLevel="0" max="11793" min="11793" style="170" width="25"/>
    <col collapsed="false" customWidth="true" hidden="false" outlineLevel="0" max="11794" min="11794" style="170" width="13.66"/>
    <col collapsed="false" customWidth="true" hidden="false" outlineLevel="0" max="11808" min="11795" style="170" width="4.89"/>
    <col collapsed="false" customWidth="true" hidden="false" outlineLevel="0" max="11809" min="11809" style="170" width="12"/>
    <col collapsed="false" customWidth="false" hidden="false" outlineLevel="0" max="12043" min="11810" style="170" width="8.89"/>
    <col collapsed="false" customWidth="true" hidden="false" outlineLevel="0" max="12044" min="12044" style="170" width="4.22"/>
    <col collapsed="false" customWidth="true" hidden="false" outlineLevel="0" max="12045" min="12045" style="170" width="25"/>
    <col collapsed="false" customWidth="true" hidden="false" outlineLevel="0" max="12046" min="12046" style="170" width="41.66"/>
    <col collapsed="false" customWidth="true" hidden="false" outlineLevel="0" max="12047" min="12047" style="170" width="19.66"/>
    <col collapsed="false" customWidth="true" hidden="false" outlineLevel="0" max="12048" min="12048" style="170" width="33.89"/>
    <col collapsed="false" customWidth="true" hidden="false" outlineLevel="0" max="12049" min="12049" style="170" width="25"/>
    <col collapsed="false" customWidth="true" hidden="false" outlineLevel="0" max="12050" min="12050" style="170" width="13.66"/>
    <col collapsed="false" customWidth="true" hidden="false" outlineLevel="0" max="12064" min="12051" style="170" width="4.89"/>
    <col collapsed="false" customWidth="true" hidden="false" outlineLevel="0" max="12065" min="12065" style="170" width="12"/>
    <col collapsed="false" customWidth="false" hidden="false" outlineLevel="0" max="12299" min="12066" style="170" width="8.89"/>
    <col collapsed="false" customWidth="true" hidden="false" outlineLevel="0" max="12300" min="12300" style="170" width="4.22"/>
    <col collapsed="false" customWidth="true" hidden="false" outlineLevel="0" max="12301" min="12301" style="170" width="25"/>
    <col collapsed="false" customWidth="true" hidden="false" outlineLevel="0" max="12302" min="12302" style="170" width="41.66"/>
    <col collapsed="false" customWidth="true" hidden="false" outlineLevel="0" max="12303" min="12303" style="170" width="19.66"/>
    <col collapsed="false" customWidth="true" hidden="false" outlineLevel="0" max="12304" min="12304" style="170" width="33.89"/>
    <col collapsed="false" customWidth="true" hidden="false" outlineLevel="0" max="12305" min="12305" style="170" width="25"/>
    <col collapsed="false" customWidth="true" hidden="false" outlineLevel="0" max="12306" min="12306" style="170" width="13.66"/>
    <col collapsed="false" customWidth="true" hidden="false" outlineLevel="0" max="12320" min="12307" style="170" width="4.89"/>
    <col collapsed="false" customWidth="true" hidden="false" outlineLevel="0" max="12321" min="12321" style="170" width="12"/>
    <col collapsed="false" customWidth="false" hidden="false" outlineLevel="0" max="12555" min="12322" style="170" width="8.89"/>
    <col collapsed="false" customWidth="true" hidden="false" outlineLevel="0" max="12556" min="12556" style="170" width="4.22"/>
    <col collapsed="false" customWidth="true" hidden="false" outlineLevel="0" max="12557" min="12557" style="170" width="25"/>
    <col collapsed="false" customWidth="true" hidden="false" outlineLevel="0" max="12558" min="12558" style="170" width="41.66"/>
    <col collapsed="false" customWidth="true" hidden="false" outlineLevel="0" max="12559" min="12559" style="170" width="19.66"/>
    <col collapsed="false" customWidth="true" hidden="false" outlineLevel="0" max="12560" min="12560" style="170" width="33.89"/>
    <col collapsed="false" customWidth="true" hidden="false" outlineLevel="0" max="12561" min="12561" style="170" width="25"/>
    <col collapsed="false" customWidth="true" hidden="false" outlineLevel="0" max="12562" min="12562" style="170" width="13.66"/>
    <col collapsed="false" customWidth="true" hidden="false" outlineLevel="0" max="12576" min="12563" style="170" width="4.89"/>
    <col collapsed="false" customWidth="true" hidden="false" outlineLevel="0" max="12577" min="12577" style="170" width="12"/>
    <col collapsed="false" customWidth="false" hidden="false" outlineLevel="0" max="12811" min="12578" style="170" width="8.89"/>
    <col collapsed="false" customWidth="true" hidden="false" outlineLevel="0" max="12812" min="12812" style="170" width="4.22"/>
    <col collapsed="false" customWidth="true" hidden="false" outlineLevel="0" max="12813" min="12813" style="170" width="25"/>
    <col collapsed="false" customWidth="true" hidden="false" outlineLevel="0" max="12814" min="12814" style="170" width="41.66"/>
    <col collapsed="false" customWidth="true" hidden="false" outlineLevel="0" max="12815" min="12815" style="170" width="19.66"/>
    <col collapsed="false" customWidth="true" hidden="false" outlineLevel="0" max="12816" min="12816" style="170" width="33.89"/>
    <col collapsed="false" customWidth="true" hidden="false" outlineLevel="0" max="12817" min="12817" style="170" width="25"/>
    <col collapsed="false" customWidth="true" hidden="false" outlineLevel="0" max="12818" min="12818" style="170" width="13.66"/>
    <col collapsed="false" customWidth="true" hidden="false" outlineLevel="0" max="12832" min="12819" style="170" width="4.89"/>
    <col collapsed="false" customWidth="true" hidden="false" outlineLevel="0" max="12833" min="12833" style="170" width="12"/>
    <col collapsed="false" customWidth="false" hidden="false" outlineLevel="0" max="13067" min="12834" style="170" width="8.89"/>
    <col collapsed="false" customWidth="true" hidden="false" outlineLevel="0" max="13068" min="13068" style="170" width="4.22"/>
    <col collapsed="false" customWidth="true" hidden="false" outlineLevel="0" max="13069" min="13069" style="170" width="25"/>
    <col collapsed="false" customWidth="true" hidden="false" outlineLevel="0" max="13070" min="13070" style="170" width="41.66"/>
    <col collapsed="false" customWidth="true" hidden="false" outlineLevel="0" max="13071" min="13071" style="170" width="19.66"/>
    <col collapsed="false" customWidth="true" hidden="false" outlineLevel="0" max="13072" min="13072" style="170" width="33.89"/>
    <col collapsed="false" customWidth="true" hidden="false" outlineLevel="0" max="13073" min="13073" style="170" width="25"/>
    <col collapsed="false" customWidth="true" hidden="false" outlineLevel="0" max="13074" min="13074" style="170" width="13.66"/>
    <col collapsed="false" customWidth="true" hidden="false" outlineLevel="0" max="13088" min="13075" style="170" width="4.89"/>
    <col collapsed="false" customWidth="true" hidden="false" outlineLevel="0" max="13089" min="13089" style="170" width="12"/>
    <col collapsed="false" customWidth="false" hidden="false" outlineLevel="0" max="13323" min="13090" style="170" width="8.89"/>
    <col collapsed="false" customWidth="true" hidden="false" outlineLevel="0" max="13324" min="13324" style="170" width="4.22"/>
    <col collapsed="false" customWidth="true" hidden="false" outlineLevel="0" max="13325" min="13325" style="170" width="25"/>
    <col collapsed="false" customWidth="true" hidden="false" outlineLevel="0" max="13326" min="13326" style="170" width="41.66"/>
    <col collapsed="false" customWidth="true" hidden="false" outlineLevel="0" max="13327" min="13327" style="170" width="19.66"/>
    <col collapsed="false" customWidth="true" hidden="false" outlineLevel="0" max="13328" min="13328" style="170" width="33.89"/>
    <col collapsed="false" customWidth="true" hidden="false" outlineLevel="0" max="13329" min="13329" style="170" width="25"/>
    <col collapsed="false" customWidth="true" hidden="false" outlineLevel="0" max="13330" min="13330" style="170" width="13.66"/>
    <col collapsed="false" customWidth="true" hidden="false" outlineLevel="0" max="13344" min="13331" style="170" width="4.89"/>
    <col collapsed="false" customWidth="true" hidden="false" outlineLevel="0" max="13345" min="13345" style="170" width="12"/>
    <col collapsed="false" customWidth="false" hidden="false" outlineLevel="0" max="13579" min="13346" style="170" width="8.89"/>
    <col collapsed="false" customWidth="true" hidden="false" outlineLevel="0" max="13580" min="13580" style="170" width="4.22"/>
    <col collapsed="false" customWidth="true" hidden="false" outlineLevel="0" max="13581" min="13581" style="170" width="25"/>
    <col collapsed="false" customWidth="true" hidden="false" outlineLevel="0" max="13582" min="13582" style="170" width="41.66"/>
    <col collapsed="false" customWidth="true" hidden="false" outlineLevel="0" max="13583" min="13583" style="170" width="19.66"/>
    <col collapsed="false" customWidth="true" hidden="false" outlineLevel="0" max="13584" min="13584" style="170" width="33.89"/>
    <col collapsed="false" customWidth="true" hidden="false" outlineLevel="0" max="13585" min="13585" style="170" width="25"/>
    <col collapsed="false" customWidth="true" hidden="false" outlineLevel="0" max="13586" min="13586" style="170" width="13.66"/>
    <col collapsed="false" customWidth="true" hidden="false" outlineLevel="0" max="13600" min="13587" style="170" width="4.89"/>
    <col collapsed="false" customWidth="true" hidden="false" outlineLevel="0" max="13601" min="13601" style="170" width="12"/>
    <col collapsed="false" customWidth="false" hidden="false" outlineLevel="0" max="13835" min="13602" style="170" width="8.89"/>
    <col collapsed="false" customWidth="true" hidden="false" outlineLevel="0" max="13836" min="13836" style="170" width="4.22"/>
    <col collapsed="false" customWidth="true" hidden="false" outlineLevel="0" max="13837" min="13837" style="170" width="25"/>
    <col collapsed="false" customWidth="true" hidden="false" outlineLevel="0" max="13838" min="13838" style="170" width="41.66"/>
    <col collapsed="false" customWidth="true" hidden="false" outlineLevel="0" max="13839" min="13839" style="170" width="19.66"/>
    <col collapsed="false" customWidth="true" hidden="false" outlineLevel="0" max="13840" min="13840" style="170" width="33.89"/>
    <col collapsed="false" customWidth="true" hidden="false" outlineLevel="0" max="13841" min="13841" style="170" width="25"/>
    <col collapsed="false" customWidth="true" hidden="false" outlineLevel="0" max="13842" min="13842" style="170" width="13.66"/>
    <col collapsed="false" customWidth="true" hidden="false" outlineLevel="0" max="13856" min="13843" style="170" width="4.89"/>
    <col collapsed="false" customWidth="true" hidden="false" outlineLevel="0" max="13857" min="13857" style="170" width="12"/>
    <col collapsed="false" customWidth="false" hidden="false" outlineLevel="0" max="14091" min="13858" style="170" width="8.89"/>
    <col collapsed="false" customWidth="true" hidden="false" outlineLevel="0" max="14092" min="14092" style="170" width="4.22"/>
    <col collapsed="false" customWidth="true" hidden="false" outlineLevel="0" max="14093" min="14093" style="170" width="25"/>
    <col collapsed="false" customWidth="true" hidden="false" outlineLevel="0" max="14094" min="14094" style="170" width="41.66"/>
    <col collapsed="false" customWidth="true" hidden="false" outlineLevel="0" max="14095" min="14095" style="170" width="19.66"/>
    <col collapsed="false" customWidth="true" hidden="false" outlineLevel="0" max="14096" min="14096" style="170" width="33.89"/>
    <col collapsed="false" customWidth="true" hidden="false" outlineLevel="0" max="14097" min="14097" style="170" width="25"/>
    <col collapsed="false" customWidth="true" hidden="false" outlineLevel="0" max="14098" min="14098" style="170" width="13.66"/>
    <col collapsed="false" customWidth="true" hidden="false" outlineLevel="0" max="14112" min="14099" style="170" width="4.89"/>
    <col collapsed="false" customWidth="true" hidden="false" outlineLevel="0" max="14113" min="14113" style="170" width="12"/>
    <col collapsed="false" customWidth="false" hidden="false" outlineLevel="0" max="14347" min="14114" style="170" width="8.89"/>
    <col collapsed="false" customWidth="true" hidden="false" outlineLevel="0" max="14348" min="14348" style="170" width="4.22"/>
    <col collapsed="false" customWidth="true" hidden="false" outlineLevel="0" max="14349" min="14349" style="170" width="25"/>
    <col collapsed="false" customWidth="true" hidden="false" outlineLevel="0" max="14350" min="14350" style="170" width="41.66"/>
    <col collapsed="false" customWidth="true" hidden="false" outlineLevel="0" max="14351" min="14351" style="170" width="19.66"/>
    <col collapsed="false" customWidth="true" hidden="false" outlineLevel="0" max="14352" min="14352" style="170" width="33.89"/>
    <col collapsed="false" customWidth="true" hidden="false" outlineLevel="0" max="14353" min="14353" style="170" width="25"/>
    <col collapsed="false" customWidth="true" hidden="false" outlineLevel="0" max="14354" min="14354" style="170" width="13.66"/>
    <col collapsed="false" customWidth="true" hidden="false" outlineLevel="0" max="14368" min="14355" style="170" width="4.89"/>
    <col collapsed="false" customWidth="true" hidden="false" outlineLevel="0" max="14369" min="14369" style="170" width="12"/>
    <col collapsed="false" customWidth="false" hidden="false" outlineLevel="0" max="14603" min="14370" style="170" width="8.89"/>
    <col collapsed="false" customWidth="true" hidden="false" outlineLevel="0" max="14604" min="14604" style="170" width="4.22"/>
    <col collapsed="false" customWidth="true" hidden="false" outlineLevel="0" max="14605" min="14605" style="170" width="25"/>
    <col collapsed="false" customWidth="true" hidden="false" outlineLevel="0" max="14606" min="14606" style="170" width="41.66"/>
    <col collapsed="false" customWidth="true" hidden="false" outlineLevel="0" max="14607" min="14607" style="170" width="19.66"/>
    <col collapsed="false" customWidth="true" hidden="false" outlineLevel="0" max="14608" min="14608" style="170" width="33.89"/>
    <col collapsed="false" customWidth="true" hidden="false" outlineLevel="0" max="14609" min="14609" style="170" width="25"/>
    <col collapsed="false" customWidth="true" hidden="false" outlineLevel="0" max="14610" min="14610" style="170" width="13.66"/>
    <col collapsed="false" customWidth="true" hidden="false" outlineLevel="0" max="14624" min="14611" style="170" width="4.89"/>
    <col collapsed="false" customWidth="true" hidden="false" outlineLevel="0" max="14625" min="14625" style="170" width="12"/>
    <col collapsed="false" customWidth="false" hidden="false" outlineLevel="0" max="14859" min="14626" style="170" width="8.89"/>
    <col collapsed="false" customWidth="true" hidden="false" outlineLevel="0" max="14860" min="14860" style="170" width="4.22"/>
    <col collapsed="false" customWidth="true" hidden="false" outlineLevel="0" max="14861" min="14861" style="170" width="25"/>
    <col collapsed="false" customWidth="true" hidden="false" outlineLevel="0" max="14862" min="14862" style="170" width="41.66"/>
    <col collapsed="false" customWidth="true" hidden="false" outlineLevel="0" max="14863" min="14863" style="170" width="19.66"/>
    <col collapsed="false" customWidth="true" hidden="false" outlineLevel="0" max="14864" min="14864" style="170" width="33.89"/>
    <col collapsed="false" customWidth="true" hidden="false" outlineLevel="0" max="14865" min="14865" style="170" width="25"/>
    <col collapsed="false" customWidth="true" hidden="false" outlineLevel="0" max="14866" min="14866" style="170" width="13.66"/>
    <col collapsed="false" customWidth="true" hidden="false" outlineLevel="0" max="14880" min="14867" style="170" width="4.89"/>
    <col collapsed="false" customWidth="true" hidden="false" outlineLevel="0" max="14881" min="14881" style="170" width="12"/>
    <col collapsed="false" customWidth="false" hidden="false" outlineLevel="0" max="15115" min="14882" style="170" width="8.89"/>
    <col collapsed="false" customWidth="true" hidden="false" outlineLevel="0" max="15116" min="15116" style="170" width="4.22"/>
    <col collapsed="false" customWidth="true" hidden="false" outlineLevel="0" max="15117" min="15117" style="170" width="25"/>
    <col collapsed="false" customWidth="true" hidden="false" outlineLevel="0" max="15118" min="15118" style="170" width="41.66"/>
    <col collapsed="false" customWidth="true" hidden="false" outlineLevel="0" max="15119" min="15119" style="170" width="19.66"/>
    <col collapsed="false" customWidth="true" hidden="false" outlineLevel="0" max="15120" min="15120" style="170" width="33.89"/>
    <col collapsed="false" customWidth="true" hidden="false" outlineLevel="0" max="15121" min="15121" style="170" width="25"/>
    <col collapsed="false" customWidth="true" hidden="false" outlineLevel="0" max="15122" min="15122" style="170" width="13.66"/>
    <col collapsed="false" customWidth="true" hidden="false" outlineLevel="0" max="15136" min="15123" style="170" width="4.89"/>
    <col collapsed="false" customWidth="true" hidden="false" outlineLevel="0" max="15137" min="15137" style="170" width="12"/>
    <col collapsed="false" customWidth="false" hidden="false" outlineLevel="0" max="15371" min="15138" style="170" width="8.89"/>
    <col collapsed="false" customWidth="true" hidden="false" outlineLevel="0" max="15372" min="15372" style="170" width="4.22"/>
    <col collapsed="false" customWidth="true" hidden="false" outlineLevel="0" max="15373" min="15373" style="170" width="25"/>
    <col collapsed="false" customWidth="true" hidden="false" outlineLevel="0" max="15374" min="15374" style="170" width="41.66"/>
    <col collapsed="false" customWidth="true" hidden="false" outlineLevel="0" max="15375" min="15375" style="170" width="19.66"/>
    <col collapsed="false" customWidth="true" hidden="false" outlineLevel="0" max="15376" min="15376" style="170" width="33.89"/>
    <col collapsed="false" customWidth="true" hidden="false" outlineLevel="0" max="15377" min="15377" style="170" width="25"/>
    <col collapsed="false" customWidth="true" hidden="false" outlineLevel="0" max="15378" min="15378" style="170" width="13.66"/>
    <col collapsed="false" customWidth="true" hidden="false" outlineLevel="0" max="15392" min="15379" style="170" width="4.89"/>
    <col collapsed="false" customWidth="true" hidden="false" outlineLevel="0" max="15393" min="15393" style="170" width="12"/>
    <col collapsed="false" customWidth="false" hidden="false" outlineLevel="0" max="15627" min="15394" style="170" width="8.89"/>
    <col collapsed="false" customWidth="true" hidden="false" outlineLevel="0" max="15628" min="15628" style="170" width="4.22"/>
    <col collapsed="false" customWidth="true" hidden="false" outlineLevel="0" max="15629" min="15629" style="170" width="25"/>
    <col collapsed="false" customWidth="true" hidden="false" outlineLevel="0" max="15630" min="15630" style="170" width="41.66"/>
    <col collapsed="false" customWidth="true" hidden="false" outlineLevel="0" max="15631" min="15631" style="170" width="19.66"/>
    <col collapsed="false" customWidth="true" hidden="false" outlineLevel="0" max="15632" min="15632" style="170" width="33.89"/>
    <col collapsed="false" customWidth="true" hidden="false" outlineLevel="0" max="15633" min="15633" style="170" width="25"/>
    <col collapsed="false" customWidth="true" hidden="false" outlineLevel="0" max="15634" min="15634" style="170" width="13.66"/>
    <col collapsed="false" customWidth="true" hidden="false" outlineLevel="0" max="15648" min="15635" style="170" width="4.89"/>
    <col collapsed="false" customWidth="true" hidden="false" outlineLevel="0" max="15649" min="15649" style="170" width="12"/>
    <col collapsed="false" customWidth="false" hidden="false" outlineLevel="0" max="15883" min="15650" style="170" width="8.89"/>
    <col collapsed="false" customWidth="true" hidden="false" outlineLevel="0" max="15884" min="15884" style="170" width="4.22"/>
    <col collapsed="false" customWidth="true" hidden="false" outlineLevel="0" max="15885" min="15885" style="170" width="25"/>
    <col collapsed="false" customWidth="true" hidden="false" outlineLevel="0" max="15886" min="15886" style="170" width="41.66"/>
    <col collapsed="false" customWidth="true" hidden="false" outlineLevel="0" max="15887" min="15887" style="170" width="19.66"/>
    <col collapsed="false" customWidth="true" hidden="false" outlineLevel="0" max="15888" min="15888" style="170" width="33.89"/>
    <col collapsed="false" customWidth="true" hidden="false" outlineLevel="0" max="15889" min="15889" style="170" width="25"/>
    <col collapsed="false" customWidth="true" hidden="false" outlineLevel="0" max="15890" min="15890" style="170" width="13.66"/>
    <col collapsed="false" customWidth="true" hidden="false" outlineLevel="0" max="15904" min="15891" style="170" width="4.89"/>
    <col collapsed="false" customWidth="true" hidden="false" outlineLevel="0" max="15905" min="15905" style="170" width="12"/>
    <col collapsed="false" customWidth="false" hidden="false" outlineLevel="0" max="16139" min="15906" style="170" width="8.89"/>
    <col collapsed="false" customWidth="true" hidden="false" outlineLevel="0" max="16140" min="16140" style="170" width="4.22"/>
    <col collapsed="false" customWidth="true" hidden="false" outlineLevel="0" max="16141" min="16141" style="170" width="25"/>
    <col collapsed="false" customWidth="true" hidden="false" outlineLevel="0" max="16142" min="16142" style="170" width="41.66"/>
    <col collapsed="false" customWidth="true" hidden="false" outlineLevel="0" max="16143" min="16143" style="170" width="19.66"/>
    <col collapsed="false" customWidth="true" hidden="false" outlineLevel="0" max="16144" min="16144" style="170" width="33.89"/>
    <col collapsed="false" customWidth="true" hidden="false" outlineLevel="0" max="16145" min="16145" style="170" width="25"/>
    <col collapsed="false" customWidth="true" hidden="false" outlineLevel="0" max="16146" min="16146" style="170" width="13.66"/>
    <col collapsed="false" customWidth="true" hidden="false" outlineLevel="0" max="16160" min="16147" style="170" width="4.89"/>
    <col collapsed="false" customWidth="true" hidden="false" outlineLevel="0" max="16161" min="16161" style="170" width="12"/>
    <col collapsed="false" customWidth="false" hidden="false" outlineLevel="0" max="16384" min="16162" style="170" width="8.89"/>
  </cols>
  <sheetData>
    <row r="1" s="87" customFormat="true" ht="20.25" hidden="false" customHeight="true" outlineLevel="0" collapsed="false">
      <c r="A1" s="94"/>
      <c r="B1" s="94"/>
      <c r="G1" s="171"/>
    </row>
    <row r="2" s="87" customFormat="true" ht="20.25" hidden="false" customHeight="true" outlineLevel="0" collapsed="false">
      <c r="A2" s="172" t="s">
        <v>162</v>
      </c>
      <c r="B2" s="172"/>
      <c r="G2" s="171"/>
    </row>
    <row r="3" s="87" customFormat="true" ht="20.25" hidden="false" customHeight="true" outlineLevel="0" collapsed="false">
      <c r="A3" s="173" t="s">
        <v>163</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87" customFormat="true" ht="20.25" hidden="false" customHeight="true" outlineLevel="0" collapsed="false">
      <c r="A4" s="94"/>
      <c r="B4" s="94"/>
      <c r="G4" s="171"/>
    </row>
    <row r="5" s="87" customFormat="true" ht="30" hidden="false" customHeight="true" outlineLevel="0" collapsed="false">
      <c r="A5" s="94"/>
      <c r="B5" s="94"/>
      <c r="G5" s="171"/>
      <c r="J5" s="94"/>
      <c r="K5" s="94"/>
      <c r="L5" s="94"/>
      <c r="M5" s="94"/>
      <c r="N5" s="94"/>
      <c r="O5" s="94"/>
      <c r="P5" s="94"/>
      <c r="Q5" s="94"/>
      <c r="R5" s="94"/>
      <c r="S5" s="89" t="s">
        <v>164</v>
      </c>
      <c r="T5" s="89"/>
      <c r="U5" s="89"/>
      <c r="V5" s="89"/>
      <c r="W5" s="174"/>
      <c r="X5" s="175"/>
      <c r="Y5" s="175"/>
      <c r="Z5" s="175"/>
      <c r="AA5" s="175"/>
      <c r="AB5" s="175"/>
      <c r="AC5" s="175"/>
      <c r="AD5" s="175"/>
      <c r="AE5" s="175"/>
      <c r="AF5" s="176"/>
    </row>
    <row r="6" s="87" customFormat="true" ht="20.25" hidden="false" customHeight="true" outlineLevel="0" collapsed="false">
      <c r="A6" s="94"/>
      <c r="B6" s="94"/>
      <c r="G6" s="171"/>
    </row>
    <row r="7" s="87" customFormat="true" ht="18" hidden="false" customHeight="true" outlineLevel="0" collapsed="false">
      <c r="A7" s="89" t="s">
        <v>165</v>
      </c>
      <c r="B7" s="89"/>
      <c r="C7" s="89"/>
      <c r="D7" s="89" t="s">
        <v>17</v>
      </c>
      <c r="E7" s="89"/>
      <c r="F7" s="177" t="s">
        <v>166</v>
      </c>
      <c r="G7" s="177"/>
      <c r="H7" s="89" t="s">
        <v>167</v>
      </c>
      <c r="I7" s="89"/>
      <c r="J7" s="89"/>
      <c r="K7" s="89"/>
      <c r="L7" s="89"/>
      <c r="M7" s="89"/>
      <c r="N7" s="89"/>
      <c r="O7" s="89"/>
      <c r="P7" s="89"/>
      <c r="Q7" s="89"/>
      <c r="R7" s="89"/>
      <c r="S7" s="89"/>
      <c r="T7" s="89"/>
      <c r="U7" s="89"/>
      <c r="V7" s="89"/>
      <c r="W7" s="89"/>
      <c r="X7" s="89"/>
      <c r="Y7" s="89" t="s">
        <v>168</v>
      </c>
      <c r="Z7" s="89"/>
      <c r="AA7" s="89"/>
      <c r="AB7" s="89"/>
      <c r="AC7" s="89" t="s">
        <v>169</v>
      </c>
      <c r="AD7" s="89"/>
      <c r="AE7" s="89"/>
      <c r="AF7" s="89"/>
    </row>
    <row r="8" s="87" customFormat="true" ht="18.75" hidden="false" customHeight="true" outlineLevel="0" collapsed="false">
      <c r="A8" s="89" t="s">
        <v>170</v>
      </c>
      <c r="B8" s="89"/>
      <c r="C8" s="89"/>
      <c r="D8" s="178"/>
      <c r="E8" s="179"/>
      <c r="F8" s="180"/>
      <c r="G8" s="181"/>
      <c r="H8" s="182" t="s">
        <v>171</v>
      </c>
      <c r="I8" s="183" t="s">
        <v>8</v>
      </c>
      <c r="J8" s="184" t="s">
        <v>172</v>
      </c>
      <c r="K8" s="103"/>
      <c r="L8" s="103"/>
      <c r="M8" s="183" t="s">
        <v>8</v>
      </c>
      <c r="N8" s="184" t="s">
        <v>173</v>
      </c>
      <c r="O8" s="103"/>
      <c r="P8" s="103"/>
      <c r="Q8" s="183" t="s">
        <v>8</v>
      </c>
      <c r="R8" s="184" t="s">
        <v>174</v>
      </c>
      <c r="S8" s="103"/>
      <c r="T8" s="103"/>
      <c r="U8" s="183" t="s">
        <v>8</v>
      </c>
      <c r="V8" s="184" t="s">
        <v>175</v>
      </c>
      <c r="W8" s="103"/>
      <c r="X8" s="185"/>
      <c r="Y8" s="186"/>
      <c r="Z8" s="186"/>
      <c r="AA8" s="186"/>
      <c r="AB8" s="186"/>
      <c r="AC8" s="186"/>
      <c r="AD8" s="186"/>
      <c r="AE8" s="186"/>
      <c r="AF8" s="186"/>
    </row>
    <row r="9" s="87" customFormat="true" ht="18.75" hidden="false" customHeight="true" outlineLevel="0" collapsed="false">
      <c r="A9" s="89"/>
      <c r="B9" s="89"/>
      <c r="C9" s="89"/>
      <c r="D9" s="187"/>
      <c r="E9" s="188"/>
      <c r="F9" s="189"/>
      <c r="G9" s="190"/>
      <c r="H9" s="182"/>
      <c r="I9" s="191" t="s">
        <v>8</v>
      </c>
      <c r="J9" s="192" t="s">
        <v>176</v>
      </c>
      <c r="K9" s="193"/>
      <c r="L9" s="193"/>
      <c r="M9" s="194" t="s">
        <v>8</v>
      </c>
      <c r="N9" s="192" t="s">
        <v>177</v>
      </c>
      <c r="O9" s="193"/>
      <c r="P9" s="193"/>
      <c r="Q9" s="194" t="s">
        <v>8</v>
      </c>
      <c r="R9" s="192" t="s">
        <v>178</v>
      </c>
      <c r="S9" s="193"/>
      <c r="T9" s="193"/>
      <c r="U9" s="194" t="s">
        <v>8</v>
      </c>
      <c r="V9" s="192" t="s">
        <v>179</v>
      </c>
      <c r="W9" s="193"/>
      <c r="X9" s="195"/>
      <c r="Y9" s="186"/>
      <c r="Z9" s="186"/>
      <c r="AA9" s="186"/>
      <c r="AB9" s="186"/>
      <c r="AC9" s="186"/>
      <c r="AD9" s="186"/>
      <c r="AE9" s="186"/>
      <c r="AF9" s="186"/>
    </row>
    <row r="10" s="87" customFormat="true" ht="18.75" hidden="false" customHeight="true" outlineLevel="0" collapsed="false">
      <c r="A10" s="196"/>
      <c r="B10" s="197"/>
      <c r="C10" s="198"/>
      <c r="D10" s="199"/>
      <c r="E10" s="185"/>
      <c r="F10" s="199"/>
      <c r="G10" s="200"/>
      <c r="H10" s="201" t="s">
        <v>180</v>
      </c>
      <c r="I10" s="202" t="s">
        <v>8</v>
      </c>
      <c r="J10" s="203" t="s">
        <v>181</v>
      </c>
      <c r="K10" s="204"/>
      <c r="L10" s="205"/>
      <c r="M10" s="206" t="s">
        <v>8</v>
      </c>
      <c r="N10" s="203" t="s">
        <v>182</v>
      </c>
      <c r="O10" s="206"/>
      <c r="P10" s="203"/>
      <c r="Q10" s="207"/>
      <c r="R10" s="207"/>
      <c r="S10" s="207"/>
      <c r="T10" s="207"/>
      <c r="U10" s="207"/>
      <c r="V10" s="207"/>
      <c r="W10" s="207"/>
      <c r="X10" s="208"/>
      <c r="Y10" s="183" t="s">
        <v>8</v>
      </c>
      <c r="Z10" s="184" t="s">
        <v>183</v>
      </c>
      <c r="AA10" s="184"/>
      <c r="AB10" s="209"/>
      <c r="AC10" s="183" t="s">
        <v>8</v>
      </c>
      <c r="AD10" s="184" t="s">
        <v>183</v>
      </c>
      <c r="AE10" s="184"/>
      <c r="AF10" s="209"/>
      <c r="AG10" s="210"/>
    </row>
    <row r="11" s="87" customFormat="true" ht="18.75" hidden="false" customHeight="true" outlineLevel="0" collapsed="false">
      <c r="A11" s="211"/>
      <c r="B11" s="212"/>
      <c r="C11" s="213"/>
      <c r="D11" s="214"/>
      <c r="E11" s="215"/>
      <c r="F11" s="214"/>
      <c r="G11" s="216"/>
      <c r="H11" s="217" t="s">
        <v>23</v>
      </c>
      <c r="I11" s="218" t="s">
        <v>8</v>
      </c>
      <c r="J11" s="219" t="s">
        <v>181</v>
      </c>
      <c r="K11" s="220"/>
      <c r="L11" s="221"/>
      <c r="M11" s="222" t="s">
        <v>8</v>
      </c>
      <c r="N11" s="219" t="s">
        <v>182</v>
      </c>
      <c r="O11" s="222"/>
      <c r="P11" s="219"/>
      <c r="Q11" s="223"/>
      <c r="R11" s="223"/>
      <c r="S11" s="223"/>
      <c r="T11" s="223"/>
      <c r="U11" s="223"/>
      <c r="V11" s="223"/>
      <c r="W11" s="223"/>
      <c r="X11" s="224"/>
      <c r="Y11" s="183"/>
      <c r="Z11" s="86"/>
      <c r="AA11" s="86"/>
      <c r="AB11" s="225"/>
      <c r="AC11" s="183"/>
      <c r="AD11" s="86"/>
      <c r="AE11" s="86"/>
      <c r="AF11" s="225"/>
      <c r="AG11" s="210"/>
    </row>
    <row r="12" s="87" customFormat="true" ht="18.75" hidden="false" customHeight="true" outlineLevel="0" collapsed="false">
      <c r="A12" s="211"/>
      <c r="B12" s="212"/>
      <c r="C12" s="213"/>
      <c r="D12" s="214"/>
      <c r="E12" s="215"/>
      <c r="F12" s="214"/>
      <c r="G12" s="216"/>
      <c r="H12" s="226" t="s">
        <v>53</v>
      </c>
      <c r="I12" s="227" t="s">
        <v>8</v>
      </c>
      <c r="J12" s="228" t="s">
        <v>184</v>
      </c>
      <c r="K12" s="229"/>
      <c r="L12" s="227" t="s">
        <v>8</v>
      </c>
      <c r="M12" s="228" t="s">
        <v>185</v>
      </c>
      <c r="N12" s="228"/>
      <c r="O12" s="228"/>
      <c r="P12" s="228"/>
      <c r="Q12" s="228"/>
      <c r="R12" s="228"/>
      <c r="S12" s="228"/>
      <c r="T12" s="228"/>
      <c r="U12" s="228"/>
      <c r="V12" s="228"/>
      <c r="W12" s="228"/>
      <c r="X12" s="230"/>
      <c r="Y12" s="183" t="s">
        <v>8</v>
      </c>
      <c r="Z12" s="86" t="s">
        <v>186</v>
      </c>
      <c r="AA12" s="231"/>
      <c r="AB12" s="225"/>
      <c r="AC12" s="183" t="s">
        <v>8</v>
      </c>
      <c r="AD12" s="86" t="s">
        <v>186</v>
      </c>
      <c r="AE12" s="231"/>
      <c r="AF12" s="225"/>
    </row>
    <row r="13" s="87" customFormat="true" ht="18.75" hidden="false" customHeight="true" outlineLevel="0" collapsed="false">
      <c r="A13" s="211"/>
      <c r="B13" s="212"/>
      <c r="C13" s="213"/>
      <c r="D13" s="214"/>
      <c r="E13" s="215"/>
      <c r="F13" s="214"/>
      <c r="G13" s="216"/>
      <c r="H13" s="232" t="s">
        <v>187</v>
      </c>
      <c r="I13" s="233" t="s">
        <v>8</v>
      </c>
      <c r="J13" s="234" t="s">
        <v>188</v>
      </c>
      <c r="K13" s="234"/>
      <c r="L13" s="234"/>
      <c r="M13" s="233" t="s">
        <v>8</v>
      </c>
      <c r="N13" s="234" t="s">
        <v>189</v>
      </c>
      <c r="O13" s="234"/>
      <c r="P13" s="234"/>
      <c r="Q13" s="235"/>
      <c r="R13" s="235"/>
      <c r="S13" s="235"/>
      <c r="T13" s="235"/>
      <c r="U13" s="235"/>
      <c r="V13" s="235"/>
      <c r="W13" s="235"/>
      <c r="X13" s="236"/>
      <c r="Y13" s="183"/>
      <c r="Z13" s="86"/>
      <c r="AA13" s="231"/>
      <c r="AB13" s="225"/>
      <c r="AC13" s="183"/>
      <c r="AD13" s="86"/>
      <c r="AE13" s="231"/>
      <c r="AF13" s="225"/>
    </row>
    <row r="14" s="87" customFormat="true" ht="18.75" hidden="false" customHeight="true" outlineLevel="0" collapsed="false">
      <c r="A14" s="211"/>
      <c r="B14" s="212"/>
      <c r="C14" s="213"/>
      <c r="D14" s="214"/>
      <c r="E14" s="215"/>
      <c r="F14" s="214"/>
      <c r="G14" s="216"/>
      <c r="H14" s="232"/>
      <c r="I14" s="233"/>
      <c r="J14" s="234"/>
      <c r="K14" s="234"/>
      <c r="L14" s="234"/>
      <c r="M14" s="233"/>
      <c r="N14" s="234"/>
      <c r="O14" s="234"/>
      <c r="P14" s="234"/>
      <c r="Q14" s="237"/>
      <c r="R14" s="237"/>
      <c r="S14" s="237"/>
      <c r="T14" s="237"/>
      <c r="U14" s="237"/>
      <c r="V14" s="237"/>
      <c r="W14" s="237"/>
      <c r="X14" s="238"/>
      <c r="Y14" s="239"/>
      <c r="Z14" s="231"/>
      <c r="AA14" s="231"/>
      <c r="AB14" s="225"/>
      <c r="AC14" s="239"/>
      <c r="AD14" s="231"/>
      <c r="AE14" s="231"/>
      <c r="AF14" s="225"/>
    </row>
    <row r="15" s="87" customFormat="true" ht="18.75" hidden="false" customHeight="true" outlineLevel="0" collapsed="false">
      <c r="A15" s="211"/>
      <c r="B15" s="212"/>
      <c r="C15" s="213"/>
      <c r="D15" s="214"/>
      <c r="E15" s="215"/>
      <c r="F15" s="214"/>
      <c r="G15" s="216"/>
      <c r="H15" s="232" t="s">
        <v>190</v>
      </c>
      <c r="I15" s="233" t="s">
        <v>8</v>
      </c>
      <c r="J15" s="234" t="s">
        <v>188</v>
      </c>
      <c r="K15" s="234"/>
      <c r="L15" s="234"/>
      <c r="M15" s="233" t="s">
        <v>8</v>
      </c>
      <c r="N15" s="234" t="s">
        <v>189</v>
      </c>
      <c r="O15" s="234"/>
      <c r="P15" s="234"/>
      <c r="Q15" s="235"/>
      <c r="R15" s="235"/>
      <c r="S15" s="235"/>
      <c r="T15" s="235"/>
      <c r="U15" s="235"/>
      <c r="V15" s="235"/>
      <c r="W15" s="235"/>
      <c r="X15" s="236"/>
      <c r="Y15" s="239"/>
      <c r="Z15" s="231"/>
      <c r="AA15" s="231"/>
      <c r="AB15" s="225"/>
      <c r="AC15" s="239"/>
      <c r="AD15" s="231"/>
      <c r="AE15" s="231"/>
      <c r="AF15" s="225"/>
      <c r="AG15" s="210"/>
    </row>
    <row r="16" s="87" customFormat="true" ht="18.75" hidden="false" customHeight="true" outlineLevel="0" collapsed="false">
      <c r="A16" s="211"/>
      <c r="B16" s="212"/>
      <c r="C16" s="213"/>
      <c r="D16" s="214"/>
      <c r="E16" s="215"/>
      <c r="F16" s="214"/>
      <c r="G16" s="216"/>
      <c r="H16" s="232"/>
      <c r="I16" s="233"/>
      <c r="J16" s="234"/>
      <c r="K16" s="234"/>
      <c r="L16" s="234"/>
      <c r="M16" s="233"/>
      <c r="N16" s="234"/>
      <c r="O16" s="234"/>
      <c r="P16" s="234"/>
      <c r="Q16" s="237"/>
      <c r="R16" s="237"/>
      <c r="S16" s="237"/>
      <c r="T16" s="237"/>
      <c r="U16" s="237"/>
      <c r="V16" s="237"/>
      <c r="W16" s="237"/>
      <c r="X16" s="238"/>
      <c r="Y16" s="239"/>
      <c r="Z16" s="231"/>
      <c r="AA16" s="231"/>
      <c r="AB16" s="225"/>
      <c r="AC16" s="239"/>
      <c r="AD16" s="231"/>
      <c r="AE16" s="231"/>
      <c r="AF16" s="225"/>
      <c r="AG16" s="210"/>
    </row>
    <row r="17" s="87" customFormat="true" ht="18.75" hidden="false" customHeight="true" outlineLevel="0" collapsed="false">
      <c r="A17" s="211"/>
      <c r="B17" s="212"/>
      <c r="C17" s="213"/>
      <c r="D17" s="214"/>
      <c r="E17" s="215"/>
      <c r="F17" s="214"/>
      <c r="G17" s="216"/>
      <c r="H17" s="240" t="s">
        <v>28</v>
      </c>
      <c r="I17" s="202" t="s">
        <v>8</v>
      </c>
      <c r="J17" s="203" t="s">
        <v>184</v>
      </c>
      <c r="K17" s="204"/>
      <c r="L17" s="206" t="s">
        <v>8</v>
      </c>
      <c r="M17" s="203" t="s">
        <v>191</v>
      </c>
      <c r="N17" s="203"/>
      <c r="O17" s="241" t="s">
        <v>8</v>
      </c>
      <c r="P17" s="242" t="s">
        <v>192</v>
      </c>
      <c r="Q17" s="203"/>
      <c r="R17" s="203"/>
      <c r="S17" s="204"/>
      <c r="T17" s="204"/>
      <c r="U17" s="204"/>
      <c r="V17" s="204"/>
      <c r="W17" s="204"/>
      <c r="X17" s="243"/>
      <c r="Y17" s="239"/>
      <c r="Z17" s="231"/>
      <c r="AA17" s="231"/>
      <c r="AB17" s="225"/>
      <c r="AC17" s="239"/>
      <c r="AD17" s="231"/>
      <c r="AE17" s="231"/>
      <c r="AF17" s="225"/>
    </row>
    <row r="18" s="87" customFormat="true" ht="18.75" hidden="false" customHeight="true" outlineLevel="0" collapsed="false">
      <c r="A18" s="244" t="s">
        <v>8</v>
      </c>
      <c r="B18" s="212" t="n">
        <v>76</v>
      </c>
      <c r="C18" s="213" t="s">
        <v>193</v>
      </c>
      <c r="D18" s="244" t="s">
        <v>8</v>
      </c>
      <c r="E18" s="215" t="s">
        <v>194</v>
      </c>
      <c r="F18" s="214"/>
      <c r="G18" s="216"/>
      <c r="H18" s="240" t="s">
        <v>30</v>
      </c>
      <c r="I18" s="202" t="s">
        <v>8</v>
      </c>
      <c r="J18" s="203" t="s">
        <v>195</v>
      </c>
      <c r="K18" s="204"/>
      <c r="L18" s="205"/>
      <c r="M18" s="227" t="s">
        <v>8</v>
      </c>
      <c r="N18" s="203" t="s">
        <v>196</v>
      </c>
      <c r="O18" s="207"/>
      <c r="P18" s="207"/>
      <c r="Q18" s="204"/>
      <c r="R18" s="204"/>
      <c r="S18" s="204"/>
      <c r="T18" s="204"/>
      <c r="U18" s="204"/>
      <c r="V18" s="204"/>
      <c r="W18" s="204"/>
      <c r="X18" s="243"/>
      <c r="Y18" s="239"/>
      <c r="Z18" s="231"/>
      <c r="AA18" s="231"/>
      <c r="AB18" s="225"/>
      <c r="AC18" s="239"/>
      <c r="AD18" s="231"/>
      <c r="AE18" s="231"/>
      <c r="AF18" s="225"/>
    </row>
    <row r="19" s="87" customFormat="true" ht="18.75" hidden="false" customHeight="true" outlineLevel="0" collapsed="false">
      <c r="A19" s="211"/>
      <c r="B19" s="212"/>
      <c r="C19" s="213" t="s">
        <v>197</v>
      </c>
      <c r="D19" s="244" t="s">
        <v>8</v>
      </c>
      <c r="E19" s="215" t="s">
        <v>198</v>
      </c>
      <c r="F19" s="214"/>
      <c r="G19" s="216"/>
      <c r="H19" s="240" t="s">
        <v>31</v>
      </c>
      <c r="I19" s="202" t="s">
        <v>8</v>
      </c>
      <c r="J19" s="203" t="s">
        <v>184</v>
      </c>
      <c r="K19" s="204"/>
      <c r="L19" s="206" t="s">
        <v>8</v>
      </c>
      <c r="M19" s="203" t="s">
        <v>185</v>
      </c>
      <c r="N19" s="203"/>
      <c r="O19" s="204"/>
      <c r="P19" s="204"/>
      <c r="Q19" s="204"/>
      <c r="R19" s="204"/>
      <c r="S19" s="204"/>
      <c r="T19" s="204"/>
      <c r="U19" s="204"/>
      <c r="V19" s="204"/>
      <c r="W19" s="204"/>
      <c r="X19" s="243"/>
      <c r="Y19" s="239"/>
      <c r="Z19" s="231"/>
      <c r="AA19" s="231"/>
      <c r="AB19" s="225"/>
      <c r="AC19" s="239"/>
      <c r="AD19" s="231"/>
      <c r="AE19" s="231"/>
      <c r="AF19" s="225"/>
    </row>
    <row r="20" s="87" customFormat="true" ht="18.75" hidden="false" customHeight="true" outlineLevel="0" collapsed="false">
      <c r="A20" s="211"/>
      <c r="B20" s="212"/>
      <c r="C20" s="213"/>
      <c r="D20" s="214"/>
      <c r="E20" s="215"/>
      <c r="F20" s="214"/>
      <c r="G20" s="216"/>
      <c r="H20" s="240" t="s">
        <v>199</v>
      </c>
      <c r="I20" s="202" t="s">
        <v>8</v>
      </c>
      <c r="J20" s="203" t="s">
        <v>184</v>
      </c>
      <c r="K20" s="204"/>
      <c r="L20" s="206" t="s">
        <v>8</v>
      </c>
      <c r="M20" s="203" t="s">
        <v>191</v>
      </c>
      <c r="N20" s="203"/>
      <c r="O20" s="241" t="s">
        <v>8</v>
      </c>
      <c r="P20" s="242" t="s">
        <v>192</v>
      </c>
      <c r="Q20" s="203"/>
      <c r="R20" s="203"/>
      <c r="S20" s="204"/>
      <c r="T20" s="203"/>
      <c r="U20" s="204"/>
      <c r="V20" s="204"/>
      <c r="W20" s="204"/>
      <c r="X20" s="243"/>
      <c r="Y20" s="239"/>
      <c r="Z20" s="231"/>
      <c r="AA20" s="231"/>
      <c r="AB20" s="225"/>
      <c r="AC20" s="239"/>
      <c r="AD20" s="231"/>
      <c r="AE20" s="231"/>
      <c r="AF20" s="225"/>
    </row>
    <row r="21" s="87" customFormat="true" ht="18.75" hidden="false" customHeight="true" outlineLevel="0" collapsed="false">
      <c r="A21" s="211"/>
      <c r="B21" s="212"/>
      <c r="C21" s="213"/>
      <c r="D21" s="214"/>
      <c r="E21" s="215"/>
      <c r="F21" s="214"/>
      <c r="G21" s="216"/>
      <c r="H21" s="245" t="s">
        <v>34</v>
      </c>
      <c r="I21" s="246" t="s">
        <v>8</v>
      </c>
      <c r="J21" s="203" t="s">
        <v>184</v>
      </c>
      <c r="K21" s="203"/>
      <c r="L21" s="206" t="s">
        <v>8</v>
      </c>
      <c r="M21" s="203" t="s">
        <v>200</v>
      </c>
      <c r="N21" s="203"/>
      <c r="O21" s="206" t="s">
        <v>8</v>
      </c>
      <c r="P21" s="203" t="s">
        <v>201</v>
      </c>
      <c r="Q21" s="207"/>
      <c r="R21" s="204"/>
      <c r="S21" s="204"/>
      <c r="T21" s="204"/>
      <c r="U21" s="204"/>
      <c r="V21" s="204"/>
      <c r="W21" s="204"/>
      <c r="X21" s="243"/>
      <c r="Y21" s="239"/>
      <c r="Z21" s="231"/>
      <c r="AA21" s="231"/>
      <c r="AB21" s="225"/>
      <c r="AC21" s="239"/>
      <c r="AD21" s="231"/>
      <c r="AE21" s="231"/>
      <c r="AF21" s="225"/>
    </row>
    <row r="22" s="87" customFormat="true" ht="18.75" hidden="false" customHeight="true" outlineLevel="0" collapsed="false">
      <c r="A22" s="211"/>
      <c r="B22" s="212"/>
      <c r="C22" s="213"/>
      <c r="D22" s="214"/>
      <c r="E22" s="215"/>
      <c r="F22" s="214"/>
      <c r="G22" s="216"/>
      <c r="H22" s="247" t="s">
        <v>40</v>
      </c>
      <c r="I22" s="202" t="s">
        <v>8</v>
      </c>
      <c r="J22" s="203" t="s">
        <v>184</v>
      </c>
      <c r="K22" s="203"/>
      <c r="L22" s="206" t="s">
        <v>8</v>
      </c>
      <c r="M22" s="203" t="s">
        <v>185</v>
      </c>
      <c r="N22" s="203"/>
      <c r="O22" s="207"/>
      <c r="P22" s="203"/>
      <c r="Q22" s="207"/>
      <c r="R22" s="207"/>
      <c r="S22" s="207"/>
      <c r="T22" s="207"/>
      <c r="U22" s="207"/>
      <c r="V22" s="207"/>
      <c r="W22" s="207"/>
      <c r="X22" s="208"/>
      <c r="Y22" s="239"/>
      <c r="Z22" s="231"/>
      <c r="AA22" s="231"/>
      <c r="AB22" s="225"/>
      <c r="AC22" s="239"/>
      <c r="AD22" s="231"/>
      <c r="AE22" s="231"/>
      <c r="AF22" s="225"/>
    </row>
    <row r="23" s="87" customFormat="true" ht="18.75" hidden="false" customHeight="true" outlineLevel="0" collapsed="false">
      <c r="A23" s="211"/>
      <c r="B23" s="212"/>
      <c r="C23" s="213"/>
      <c r="D23" s="214"/>
      <c r="E23" s="215"/>
      <c r="F23" s="214"/>
      <c r="G23" s="216"/>
      <c r="H23" s="240" t="s">
        <v>202</v>
      </c>
      <c r="I23" s="202" t="s">
        <v>8</v>
      </c>
      <c r="J23" s="203" t="s">
        <v>184</v>
      </c>
      <c r="K23" s="203"/>
      <c r="L23" s="206" t="s">
        <v>8</v>
      </c>
      <c r="M23" s="203" t="s">
        <v>203</v>
      </c>
      <c r="N23" s="203"/>
      <c r="O23" s="206" t="s">
        <v>8</v>
      </c>
      <c r="P23" s="203" t="s">
        <v>204</v>
      </c>
      <c r="Q23" s="234"/>
      <c r="R23" s="206" t="s">
        <v>8</v>
      </c>
      <c r="S23" s="203" t="s">
        <v>205</v>
      </c>
      <c r="T23" s="203"/>
      <c r="U23" s="203"/>
      <c r="V23" s="203"/>
      <c r="W23" s="203"/>
      <c r="X23" s="248"/>
      <c r="Y23" s="239"/>
      <c r="Z23" s="231"/>
      <c r="AA23" s="231"/>
      <c r="AB23" s="225"/>
      <c r="AC23" s="239"/>
      <c r="AD23" s="231"/>
      <c r="AE23" s="231"/>
      <c r="AF23" s="225"/>
    </row>
    <row r="24" s="87" customFormat="true" ht="18.75" hidden="false" customHeight="true" outlineLevel="0" collapsed="false">
      <c r="A24" s="211"/>
      <c r="B24" s="212"/>
      <c r="C24" s="213"/>
      <c r="D24" s="214"/>
      <c r="E24" s="215"/>
      <c r="F24" s="214"/>
      <c r="G24" s="216"/>
      <c r="H24" s="249" t="s">
        <v>57</v>
      </c>
      <c r="I24" s="250" t="s">
        <v>8</v>
      </c>
      <c r="J24" s="251" t="s">
        <v>184</v>
      </c>
      <c r="K24" s="251"/>
      <c r="L24" s="252" t="s">
        <v>8</v>
      </c>
      <c r="M24" s="251" t="s">
        <v>206</v>
      </c>
      <c r="N24" s="253"/>
      <c r="O24" s="252" t="s">
        <v>8</v>
      </c>
      <c r="P24" s="254" t="s">
        <v>207</v>
      </c>
      <c r="Q24" s="255"/>
      <c r="R24" s="252" t="s">
        <v>8</v>
      </c>
      <c r="S24" s="251" t="s">
        <v>208</v>
      </c>
      <c r="T24" s="255"/>
      <c r="U24" s="252" t="s">
        <v>8</v>
      </c>
      <c r="V24" s="251" t="s">
        <v>209</v>
      </c>
      <c r="W24" s="256"/>
      <c r="X24" s="257"/>
      <c r="Y24" s="239"/>
      <c r="Z24" s="231"/>
      <c r="AA24" s="231"/>
      <c r="AB24" s="225"/>
      <c r="AC24" s="239"/>
      <c r="AD24" s="231"/>
      <c r="AE24" s="231"/>
      <c r="AF24" s="225"/>
    </row>
    <row r="25" s="87" customFormat="true" ht="18.75" hidden="false" customHeight="true" outlineLevel="0" collapsed="false">
      <c r="A25" s="211"/>
      <c r="B25" s="212"/>
      <c r="C25" s="213"/>
      <c r="D25" s="214"/>
      <c r="E25" s="215"/>
      <c r="F25" s="214"/>
      <c r="G25" s="216"/>
      <c r="H25" s="249"/>
      <c r="I25" s="258" t="s">
        <v>8</v>
      </c>
      <c r="J25" s="259" t="s">
        <v>210</v>
      </c>
      <c r="K25" s="260"/>
      <c r="L25" s="261"/>
      <c r="M25" s="261" t="s">
        <v>8</v>
      </c>
      <c r="N25" s="259" t="s">
        <v>211</v>
      </c>
      <c r="O25" s="261"/>
      <c r="P25" s="261"/>
      <c r="Q25" s="261" t="s">
        <v>8</v>
      </c>
      <c r="R25" s="259" t="s">
        <v>212</v>
      </c>
      <c r="S25" s="262"/>
      <c r="T25" s="260"/>
      <c r="U25" s="261" t="s">
        <v>8</v>
      </c>
      <c r="V25" s="259" t="s">
        <v>213</v>
      </c>
      <c r="W25" s="262"/>
      <c r="X25" s="263"/>
      <c r="Y25" s="239"/>
      <c r="Z25" s="231"/>
      <c r="AA25" s="231"/>
      <c r="AB25" s="225"/>
      <c r="AC25" s="239"/>
      <c r="AD25" s="231"/>
      <c r="AE25" s="231"/>
      <c r="AF25" s="225"/>
    </row>
    <row r="26" s="87" customFormat="true" ht="18.75" hidden="false" customHeight="true" outlineLevel="0" collapsed="false">
      <c r="A26" s="211"/>
      <c r="B26" s="212"/>
      <c r="C26" s="213"/>
      <c r="D26" s="214"/>
      <c r="E26" s="215"/>
      <c r="F26" s="214"/>
      <c r="G26" s="216"/>
      <c r="H26" s="249"/>
      <c r="I26" s="258" t="s">
        <v>8</v>
      </c>
      <c r="J26" s="259" t="s">
        <v>214</v>
      </c>
      <c r="K26" s="260"/>
      <c r="L26" s="264"/>
      <c r="M26" s="261" t="s">
        <v>8</v>
      </c>
      <c r="N26" s="259" t="s">
        <v>215</v>
      </c>
      <c r="O26" s="261"/>
      <c r="P26" s="261"/>
      <c r="Q26" s="261" t="s">
        <v>8</v>
      </c>
      <c r="R26" s="259" t="s">
        <v>216</v>
      </c>
      <c r="S26" s="265"/>
      <c r="T26" s="266"/>
      <c r="U26" s="261" t="s">
        <v>8</v>
      </c>
      <c r="V26" s="259" t="s">
        <v>217</v>
      </c>
      <c r="W26" s="262"/>
      <c r="X26" s="263"/>
      <c r="Y26" s="239"/>
      <c r="Z26" s="231"/>
      <c r="AA26" s="231"/>
      <c r="AB26" s="225"/>
      <c r="AC26" s="239"/>
      <c r="AD26" s="231"/>
      <c r="AE26" s="231"/>
      <c r="AF26" s="225"/>
    </row>
    <row r="27" s="87" customFormat="true" ht="18.75" hidden="false" customHeight="true" outlineLevel="0" collapsed="false">
      <c r="A27" s="211"/>
      <c r="B27" s="212"/>
      <c r="C27" s="213"/>
      <c r="D27" s="214"/>
      <c r="E27" s="215"/>
      <c r="F27" s="214"/>
      <c r="G27" s="216"/>
      <c r="H27" s="249"/>
      <c r="I27" s="258" t="s">
        <v>8</v>
      </c>
      <c r="J27" s="259" t="s">
        <v>218</v>
      </c>
      <c r="K27" s="260"/>
      <c r="L27" s="264"/>
      <c r="M27" s="261" t="s">
        <v>8</v>
      </c>
      <c r="N27" s="259" t="s">
        <v>219</v>
      </c>
      <c r="O27" s="261"/>
      <c r="P27" s="261"/>
      <c r="Q27" s="261" t="s">
        <v>8</v>
      </c>
      <c r="R27" s="259" t="s">
        <v>220</v>
      </c>
      <c r="S27" s="265"/>
      <c r="T27" s="266"/>
      <c r="U27" s="261" t="s">
        <v>8</v>
      </c>
      <c r="V27" s="259" t="s">
        <v>221</v>
      </c>
      <c r="W27" s="262"/>
      <c r="X27" s="263"/>
      <c r="Y27" s="239"/>
      <c r="Z27" s="231"/>
      <c r="AA27" s="231"/>
      <c r="AB27" s="225"/>
      <c r="AC27" s="239"/>
      <c r="AD27" s="231"/>
      <c r="AE27" s="231"/>
      <c r="AF27" s="225"/>
    </row>
    <row r="28" s="87" customFormat="true" ht="18.75" hidden="false" customHeight="true" outlineLevel="0" collapsed="false">
      <c r="A28" s="267"/>
      <c r="B28" s="268"/>
      <c r="C28" s="269"/>
      <c r="D28" s="270"/>
      <c r="E28" s="195"/>
      <c r="F28" s="270"/>
      <c r="G28" s="271"/>
      <c r="H28" s="249"/>
      <c r="I28" s="272" t="s">
        <v>8</v>
      </c>
      <c r="J28" s="273" t="s">
        <v>222</v>
      </c>
      <c r="K28" s="274"/>
      <c r="L28" s="275"/>
      <c r="M28" s="276" t="s">
        <v>8</v>
      </c>
      <c r="N28" s="273" t="s">
        <v>223</v>
      </c>
      <c r="O28" s="276"/>
      <c r="P28" s="276"/>
      <c r="Q28" s="277"/>
      <c r="R28" s="277"/>
      <c r="S28" s="278"/>
      <c r="T28" s="277"/>
      <c r="U28" s="277"/>
      <c r="V28" s="277"/>
      <c r="W28" s="279"/>
      <c r="X28" s="280"/>
      <c r="Y28" s="281"/>
      <c r="Z28" s="282"/>
      <c r="AA28" s="282"/>
      <c r="AB28" s="283"/>
      <c r="AC28" s="281"/>
      <c r="AD28" s="282"/>
      <c r="AE28" s="282"/>
      <c r="AF28" s="283"/>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s>
  <dataValidations count="1">
    <dataValidation allowBlank="true" errorStyle="stop" operator="between" showDropDown="false" showErrorMessage="true" showInputMessage="true" sqref="I8:I10 M8:M10 Q8:Q9 U8:U9 O10:O11 Y10:Y13 AC10:AC13 I12:I22 L12 M13:M16 L17 O17 A18 D18:D19 M18 L19:L24 O20:O21 I23 O23:O24 R23:R24 U24:U27 M25:M28 P25:Q27 P28"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25"/>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30" activeCellId="0" sqref="H30"/>
    </sheetView>
  </sheetViews>
  <sheetFormatPr defaultColWidth="8.89453125" defaultRowHeight="12.75" customHeight="false" zeroHeight="false" outlineLevelRow="0" outlineLevelCol="0"/>
  <cols>
    <col collapsed="false" customWidth="true" hidden="false" outlineLevel="0" max="2" min="1" style="170" width="4.22"/>
    <col collapsed="false" customWidth="true" hidden="false" outlineLevel="0" max="3" min="3" style="170" width="25"/>
    <col collapsed="false" customWidth="true" hidden="false" outlineLevel="0" max="4" min="4" style="170" width="4.89"/>
    <col collapsed="false" customWidth="true" hidden="false" outlineLevel="0" max="5" min="5" style="170" width="41.66"/>
    <col collapsed="false" customWidth="true" hidden="false" outlineLevel="0" max="6" min="6" style="170" width="4.89"/>
    <col collapsed="false" customWidth="true" hidden="false" outlineLevel="0" max="7" min="7" style="170" width="19.66"/>
    <col collapsed="false" customWidth="true" hidden="false" outlineLevel="0" max="8" min="8" style="170" width="33.89"/>
    <col collapsed="false" customWidth="true" hidden="false" outlineLevel="0" max="10" min="9" style="170" width="4.89"/>
    <col collapsed="false" customWidth="true" hidden="false" outlineLevel="0" max="11" min="11" style="170" width="6.78"/>
    <col collapsed="false" customWidth="true" hidden="false" outlineLevel="0" max="13" min="12" style="170" width="4.89"/>
    <col collapsed="false" customWidth="true" hidden="false" outlineLevel="0" max="14" min="14" style="170" width="6.11"/>
    <col collapsed="false" customWidth="true" hidden="false" outlineLevel="0" max="32" min="15" style="170" width="4.89"/>
    <col collapsed="false" customWidth="true" hidden="false" outlineLevel="0" max="33" min="33" style="170" width="12"/>
    <col collapsed="false" customWidth="false" hidden="false" outlineLevel="0" max="267" min="34" style="170" width="8.89"/>
    <col collapsed="false" customWidth="true" hidden="false" outlineLevel="0" max="268" min="268" style="170" width="4.22"/>
    <col collapsed="false" customWidth="true" hidden="false" outlineLevel="0" max="269" min="269" style="170" width="25"/>
    <col collapsed="false" customWidth="true" hidden="false" outlineLevel="0" max="270" min="270" style="170" width="41.66"/>
    <col collapsed="false" customWidth="true" hidden="false" outlineLevel="0" max="271" min="271" style="170" width="19.66"/>
    <col collapsed="false" customWidth="true" hidden="false" outlineLevel="0" max="272" min="272" style="170" width="33.89"/>
    <col collapsed="false" customWidth="true" hidden="false" outlineLevel="0" max="273" min="273" style="170" width="25"/>
    <col collapsed="false" customWidth="true" hidden="false" outlineLevel="0" max="274" min="274" style="170" width="13.66"/>
    <col collapsed="false" customWidth="true" hidden="false" outlineLevel="0" max="288" min="275" style="170" width="4.89"/>
    <col collapsed="false" customWidth="true" hidden="false" outlineLevel="0" max="289" min="289" style="170" width="12"/>
    <col collapsed="false" customWidth="false" hidden="false" outlineLevel="0" max="523" min="290" style="170" width="8.89"/>
    <col collapsed="false" customWidth="true" hidden="false" outlineLevel="0" max="524" min="524" style="170" width="4.22"/>
    <col collapsed="false" customWidth="true" hidden="false" outlineLevel="0" max="525" min="525" style="170" width="25"/>
    <col collapsed="false" customWidth="true" hidden="false" outlineLevel="0" max="526" min="526" style="170" width="41.66"/>
    <col collapsed="false" customWidth="true" hidden="false" outlineLevel="0" max="527" min="527" style="170" width="19.66"/>
    <col collapsed="false" customWidth="true" hidden="false" outlineLevel="0" max="528" min="528" style="170" width="33.89"/>
    <col collapsed="false" customWidth="true" hidden="false" outlineLevel="0" max="529" min="529" style="170" width="25"/>
    <col collapsed="false" customWidth="true" hidden="false" outlineLevel="0" max="530" min="530" style="170" width="13.66"/>
    <col collapsed="false" customWidth="true" hidden="false" outlineLevel="0" max="544" min="531" style="170" width="4.89"/>
    <col collapsed="false" customWidth="true" hidden="false" outlineLevel="0" max="545" min="545" style="170" width="12"/>
    <col collapsed="false" customWidth="false" hidden="false" outlineLevel="0" max="779" min="546" style="170" width="8.89"/>
    <col collapsed="false" customWidth="true" hidden="false" outlineLevel="0" max="780" min="780" style="170" width="4.22"/>
    <col collapsed="false" customWidth="true" hidden="false" outlineLevel="0" max="781" min="781" style="170" width="25"/>
    <col collapsed="false" customWidth="true" hidden="false" outlineLevel="0" max="782" min="782" style="170" width="41.66"/>
    <col collapsed="false" customWidth="true" hidden="false" outlineLevel="0" max="783" min="783" style="170" width="19.66"/>
    <col collapsed="false" customWidth="true" hidden="false" outlineLevel="0" max="784" min="784" style="170" width="33.89"/>
    <col collapsed="false" customWidth="true" hidden="false" outlineLevel="0" max="785" min="785" style="170" width="25"/>
    <col collapsed="false" customWidth="true" hidden="false" outlineLevel="0" max="786" min="786" style="170" width="13.66"/>
    <col collapsed="false" customWidth="true" hidden="false" outlineLevel="0" max="800" min="787" style="170" width="4.89"/>
    <col collapsed="false" customWidth="true" hidden="false" outlineLevel="0" max="801" min="801" style="170" width="12"/>
    <col collapsed="false" customWidth="false" hidden="false" outlineLevel="0" max="1035" min="802" style="170" width="8.89"/>
    <col collapsed="false" customWidth="true" hidden="false" outlineLevel="0" max="1036" min="1036" style="170" width="4.22"/>
    <col collapsed="false" customWidth="true" hidden="false" outlineLevel="0" max="1037" min="1037" style="170" width="25"/>
    <col collapsed="false" customWidth="true" hidden="false" outlineLevel="0" max="1038" min="1038" style="170" width="41.66"/>
    <col collapsed="false" customWidth="true" hidden="false" outlineLevel="0" max="1039" min="1039" style="170" width="19.66"/>
    <col collapsed="false" customWidth="true" hidden="false" outlineLevel="0" max="1040" min="1040" style="170" width="33.89"/>
    <col collapsed="false" customWidth="true" hidden="false" outlineLevel="0" max="1041" min="1041" style="170" width="25"/>
    <col collapsed="false" customWidth="true" hidden="false" outlineLevel="0" max="1042" min="1042" style="170" width="13.66"/>
    <col collapsed="false" customWidth="true" hidden="false" outlineLevel="0" max="1056" min="1043" style="170" width="4.89"/>
    <col collapsed="false" customWidth="true" hidden="false" outlineLevel="0" max="1057" min="1057" style="170" width="12"/>
    <col collapsed="false" customWidth="false" hidden="false" outlineLevel="0" max="1291" min="1058" style="170" width="8.89"/>
    <col collapsed="false" customWidth="true" hidden="false" outlineLevel="0" max="1292" min="1292" style="170" width="4.22"/>
    <col collapsed="false" customWidth="true" hidden="false" outlineLevel="0" max="1293" min="1293" style="170" width="25"/>
    <col collapsed="false" customWidth="true" hidden="false" outlineLevel="0" max="1294" min="1294" style="170" width="41.66"/>
    <col collapsed="false" customWidth="true" hidden="false" outlineLevel="0" max="1295" min="1295" style="170" width="19.66"/>
    <col collapsed="false" customWidth="true" hidden="false" outlineLevel="0" max="1296" min="1296" style="170" width="33.89"/>
    <col collapsed="false" customWidth="true" hidden="false" outlineLevel="0" max="1297" min="1297" style="170" width="25"/>
    <col collapsed="false" customWidth="true" hidden="false" outlineLevel="0" max="1298" min="1298" style="170" width="13.66"/>
    <col collapsed="false" customWidth="true" hidden="false" outlineLevel="0" max="1312" min="1299" style="170" width="4.89"/>
    <col collapsed="false" customWidth="true" hidden="false" outlineLevel="0" max="1313" min="1313" style="170" width="12"/>
    <col collapsed="false" customWidth="false" hidden="false" outlineLevel="0" max="1547" min="1314" style="170" width="8.89"/>
    <col collapsed="false" customWidth="true" hidden="false" outlineLevel="0" max="1548" min="1548" style="170" width="4.22"/>
    <col collapsed="false" customWidth="true" hidden="false" outlineLevel="0" max="1549" min="1549" style="170" width="25"/>
    <col collapsed="false" customWidth="true" hidden="false" outlineLevel="0" max="1550" min="1550" style="170" width="41.66"/>
    <col collapsed="false" customWidth="true" hidden="false" outlineLevel="0" max="1551" min="1551" style="170" width="19.66"/>
    <col collapsed="false" customWidth="true" hidden="false" outlineLevel="0" max="1552" min="1552" style="170" width="33.89"/>
    <col collapsed="false" customWidth="true" hidden="false" outlineLevel="0" max="1553" min="1553" style="170" width="25"/>
    <col collapsed="false" customWidth="true" hidden="false" outlineLevel="0" max="1554" min="1554" style="170" width="13.66"/>
    <col collapsed="false" customWidth="true" hidden="false" outlineLevel="0" max="1568" min="1555" style="170" width="4.89"/>
    <col collapsed="false" customWidth="true" hidden="false" outlineLevel="0" max="1569" min="1569" style="170" width="12"/>
    <col collapsed="false" customWidth="false" hidden="false" outlineLevel="0" max="1803" min="1570" style="170" width="8.89"/>
    <col collapsed="false" customWidth="true" hidden="false" outlineLevel="0" max="1804" min="1804" style="170" width="4.22"/>
    <col collapsed="false" customWidth="true" hidden="false" outlineLevel="0" max="1805" min="1805" style="170" width="25"/>
    <col collapsed="false" customWidth="true" hidden="false" outlineLevel="0" max="1806" min="1806" style="170" width="41.66"/>
    <col collapsed="false" customWidth="true" hidden="false" outlineLevel="0" max="1807" min="1807" style="170" width="19.66"/>
    <col collapsed="false" customWidth="true" hidden="false" outlineLevel="0" max="1808" min="1808" style="170" width="33.89"/>
    <col collapsed="false" customWidth="true" hidden="false" outlineLevel="0" max="1809" min="1809" style="170" width="25"/>
    <col collapsed="false" customWidth="true" hidden="false" outlineLevel="0" max="1810" min="1810" style="170" width="13.66"/>
    <col collapsed="false" customWidth="true" hidden="false" outlineLevel="0" max="1824" min="1811" style="170" width="4.89"/>
    <col collapsed="false" customWidth="true" hidden="false" outlineLevel="0" max="1825" min="1825" style="170" width="12"/>
    <col collapsed="false" customWidth="false" hidden="false" outlineLevel="0" max="2059" min="1826" style="170" width="8.89"/>
    <col collapsed="false" customWidth="true" hidden="false" outlineLevel="0" max="2060" min="2060" style="170" width="4.22"/>
    <col collapsed="false" customWidth="true" hidden="false" outlineLevel="0" max="2061" min="2061" style="170" width="25"/>
    <col collapsed="false" customWidth="true" hidden="false" outlineLevel="0" max="2062" min="2062" style="170" width="41.66"/>
    <col collapsed="false" customWidth="true" hidden="false" outlineLevel="0" max="2063" min="2063" style="170" width="19.66"/>
    <col collapsed="false" customWidth="true" hidden="false" outlineLevel="0" max="2064" min="2064" style="170" width="33.89"/>
    <col collapsed="false" customWidth="true" hidden="false" outlineLevel="0" max="2065" min="2065" style="170" width="25"/>
    <col collapsed="false" customWidth="true" hidden="false" outlineLevel="0" max="2066" min="2066" style="170" width="13.66"/>
    <col collapsed="false" customWidth="true" hidden="false" outlineLevel="0" max="2080" min="2067" style="170" width="4.89"/>
    <col collapsed="false" customWidth="true" hidden="false" outlineLevel="0" max="2081" min="2081" style="170" width="12"/>
    <col collapsed="false" customWidth="false" hidden="false" outlineLevel="0" max="2315" min="2082" style="170" width="8.89"/>
    <col collapsed="false" customWidth="true" hidden="false" outlineLevel="0" max="2316" min="2316" style="170" width="4.22"/>
    <col collapsed="false" customWidth="true" hidden="false" outlineLevel="0" max="2317" min="2317" style="170" width="25"/>
    <col collapsed="false" customWidth="true" hidden="false" outlineLevel="0" max="2318" min="2318" style="170" width="41.66"/>
    <col collapsed="false" customWidth="true" hidden="false" outlineLevel="0" max="2319" min="2319" style="170" width="19.66"/>
    <col collapsed="false" customWidth="true" hidden="false" outlineLevel="0" max="2320" min="2320" style="170" width="33.89"/>
    <col collapsed="false" customWidth="true" hidden="false" outlineLevel="0" max="2321" min="2321" style="170" width="25"/>
    <col collapsed="false" customWidth="true" hidden="false" outlineLevel="0" max="2322" min="2322" style="170" width="13.66"/>
    <col collapsed="false" customWidth="true" hidden="false" outlineLevel="0" max="2336" min="2323" style="170" width="4.89"/>
    <col collapsed="false" customWidth="true" hidden="false" outlineLevel="0" max="2337" min="2337" style="170" width="12"/>
    <col collapsed="false" customWidth="false" hidden="false" outlineLevel="0" max="2571" min="2338" style="170" width="8.89"/>
    <col collapsed="false" customWidth="true" hidden="false" outlineLevel="0" max="2572" min="2572" style="170" width="4.22"/>
    <col collapsed="false" customWidth="true" hidden="false" outlineLevel="0" max="2573" min="2573" style="170" width="25"/>
    <col collapsed="false" customWidth="true" hidden="false" outlineLevel="0" max="2574" min="2574" style="170" width="41.66"/>
    <col collapsed="false" customWidth="true" hidden="false" outlineLevel="0" max="2575" min="2575" style="170" width="19.66"/>
    <col collapsed="false" customWidth="true" hidden="false" outlineLevel="0" max="2576" min="2576" style="170" width="33.89"/>
    <col collapsed="false" customWidth="true" hidden="false" outlineLevel="0" max="2577" min="2577" style="170" width="25"/>
    <col collapsed="false" customWidth="true" hidden="false" outlineLevel="0" max="2578" min="2578" style="170" width="13.66"/>
    <col collapsed="false" customWidth="true" hidden="false" outlineLevel="0" max="2592" min="2579" style="170" width="4.89"/>
    <col collapsed="false" customWidth="true" hidden="false" outlineLevel="0" max="2593" min="2593" style="170" width="12"/>
    <col collapsed="false" customWidth="false" hidden="false" outlineLevel="0" max="2827" min="2594" style="170" width="8.89"/>
    <col collapsed="false" customWidth="true" hidden="false" outlineLevel="0" max="2828" min="2828" style="170" width="4.22"/>
    <col collapsed="false" customWidth="true" hidden="false" outlineLevel="0" max="2829" min="2829" style="170" width="25"/>
    <col collapsed="false" customWidth="true" hidden="false" outlineLevel="0" max="2830" min="2830" style="170" width="41.66"/>
    <col collapsed="false" customWidth="true" hidden="false" outlineLevel="0" max="2831" min="2831" style="170" width="19.66"/>
    <col collapsed="false" customWidth="true" hidden="false" outlineLevel="0" max="2832" min="2832" style="170" width="33.89"/>
    <col collapsed="false" customWidth="true" hidden="false" outlineLevel="0" max="2833" min="2833" style="170" width="25"/>
    <col collapsed="false" customWidth="true" hidden="false" outlineLevel="0" max="2834" min="2834" style="170" width="13.66"/>
    <col collapsed="false" customWidth="true" hidden="false" outlineLevel="0" max="2848" min="2835" style="170" width="4.89"/>
    <col collapsed="false" customWidth="true" hidden="false" outlineLevel="0" max="2849" min="2849" style="170" width="12"/>
    <col collapsed="false" customWidth="false" hidden="false" outlineLevel="0" max="3083" min="2850" style="170" width="8.89"/>
    <col collapsed="false" customWidth="true" hidden="false" outlineLevel="0" max="3084" min="3084" style="170" width="4.22"/>
    <col collapsed="false" customWidth="true" hidden="false" outlineLevel="0" max="3085" min="3085" style="170" width="25"/>
    <col collapsed="false" customWidth="true" hidden="false" outlineLevel="0" max="3086" min="3086" style="170" width="41.66"/>
    <col collapsed="false" customWidth="true" hidden="false" outlineLevel="0" max="3087" min="3087" style="170" width="19.66"/>
    <col collapsed="false" customWidth="true" hidden="false" outlineLevel="0" max="3088" min="3088" style="170" width="33.89"/>
    <col collapsed="false" customWidth="true" hidden="false" outlineLevel="0" max="3089" min="3089" style="170" width="25"/>
    <col collapsed="false" customWidth="true" hidden="false" outlineLevel="0" max="3090" min="3090" style="170" width="13.66"/>
    <col collapsed="false" customWidth="true" hidden="false" outlineLevel="0" max="3104" min="3091" style="170" width="4.89"/>
    <col collapsed="false" customWidth="true" hidden="false" outlineLevel="0" max="3105" min="3105" style="170" width="12"/>
    <col collapsed="false" customWidth="false" hidden="false" outlineLevel="0" max="3339" min="3106" style="170" width="8.89"/>
    <col collapsed="false" customWidth="true" hidden="false" outlineLevel="0" max="3340" min="3340" style="170" width="4.22"/>
    <col collapsed="false" customWidth="true" hidden="false" outlineLevel="0" max="3341" min="3341" style="170" width="25"/>
    <col collapsed="false" customWidth="true" hidden="false" outlineLevel="0" max="3342" min="3342" style="170" width="41.66"/>
    <col collapsed="false" customWidth="true" hidden="false" outlineLevel="0" max="3343" min="3343" style="170" width="19.66"/>
    <col collapsed="false" customWidth="true" hidden="false" outlineLevel="0" max="3344" min="3344" style="170" width="33.89"/>
    <col collapsed="false" customWidth="true" hidden="false" outlineLevel="0" max="3345" min="3345" style="170" width="25"/>
    <col collapsed="false" customWidth="true" hidden="false" outlineLevel="0" max="3346" min="3346" style="170" width="13.66"/>
    <col collapsed="false" customWidth="true" hidden="false" outlineLevel="0" max="3360" min="3347" style="170" width="4.89"/>
    <col collapsed="false" customWidth="true" hidden="false" outlineLevel="0" max="3361" min="3361" style="170" width="12"/>
    <col collapsed="false" customWidth="false" hidden="false" outlineLevel="0" max="3595" min="3362" style="170" width="8.89"/>
    <col collapsed="false" customWidth="true" hidden="false" outlineLevel="0" max="3596" min="3596" style="170" width="4.22"/>
    <col collapsed="false" customWidth="true" hidden="false" outlineLevel="0" max="3597" min="3597" style="170" width="25"/>
    <col collapsed="false" customWidth="true" hidden="false" outlineLevel="0" max="3598" min="3598" style="170" width="41.66"/>
    <col collapsed="false" customWidth="true" hidden="false" outlineLevel="0" max="3599" min="3599" style="170" width="19.66"/>
    <col collapsed="false" customWidth="true" hidden="false" outlineLevel="0" max="3600" min="3600" style="170" width="33.89"/>
    <col collapsed="false" customWidth="true" hidden="false" outlineLevel="0" max="3601" min="3601" style="170" width="25"/>
    <col collapsed="false" customWidth="true" hidden="false" outlineLevel="0" max="3602" min="3602" style="170" width="13.66"/>
    <col collapsed="false" customWidth="true" hidden="false" outlineLevel="0" max="3616" min="3603" style="170" width="4.89"/>
    <col collapsed="false" customWidth="true" hidden="false" outlineLevel="0" max="3617" min="3617" style="170" width="12"/>
    <col collapsed="false" customWidth="false" hidden="false" outlineLevel="0" max="3851" min="3618" style="170" width="8.89"/>
    <col collapsed="false" customWidth="true" hidden="false" outlineLevel="0" max="3852" min="3852" style="170" width="4.22"/>
    <col collapsed="false" customWidth="true" hidden="false" outlineLevel="0" max="3853" min="3853" style="170" width="25"/>
    <col collapsed="false" customWidth="true" hidden="false" outlineLevel="0" max="3854" min="3854" style="170" width="41.66"/>
    <col collapsed="false" customWidth="true" hidden="false" outlineLevel="0" max="3855" min="3855" style="170" width="19.66"/>
    <col collapsed="false" customWidth="true" hidden="false" outlineLevel="0" max="3856" min="3856" style="170" width="33.89"/>
    <col collapsed="false" customWidth="true" hidden="false" outlineLevel="0" max="3857" min="3857" style="170" width="25"/>
    <col collapsed="false" customWidth="true" hidden="false" outlineLevel="0" max="3858" min="3858" style="170" width="13.66"/>
    <col collapsed="false" customWidth="true" hidden="false" outlineLevel="0" max="3872" min="3859" style="170" width="4.89"/>
    <col collapsed="false" customWidth="true" hidden="false" outlineLevel="0" max="3873" min="3873" style="170" width="12"/>
    <col collapsed="false" customWidth="false" hidden="false" outlineLevel="0" max="4107" min="3874" style="170" width="8.89"/>
    <col collapsed="false" customWidth="true" hidden="false" outlineLevel="0" max="4108" min="4108" style="170" width="4.22"/>
    <col collapsed="false" customWidth="true" hidden="false" outlineLevel="0" max="4109" min="4109" style="170" width="25"/>
    <col collapsed="false" customWidth="true" hidden="false" outlineLevel="0" max="4110" min="4110" style="170" width="41.66"/>
    <col collapsed="false" customWidth="true" hidden="false" outlineLevel="0" max="4111" min="4111" style="170" width="19.66"/>
    <col collapsed="false" customWidth="true" hidden="false" outlineLevel="0" max="4112" min="4112" style="170" width="33.89"/>
    <col collapsed="false" customWidth="true" hidden="false" outlineLevel="0" max="4113" min="4113" style="170" width="25"/>
    <col collapsed="false" customWidth="true" hidden="false" outlineLevel="0" max="4114" min="4114" style="170" width="13.66"/>
    <col collapsed="false" customWidth="true" hidden="false" outlineLevel="0" max="4128" min="4115" style="170" width="4.89"/>
    <col collapsed="false" customWidth="true" hidden="false" outlineLevel="0" max="4129" min="4129" style="170" width="12"/>
    <col collapsed="false" customWidth="false" hidden="false" outlineLevel="0" max="4363" min="4130" style="170" width="8.89"/>
    <col collapsed="false" customWidth="true" hidden="false" outlineLevel="0" max="4364" min="4364" style="170" width="4.22"/>
    <col collapsed="false" customWidth="true" hidden="false" outlineLevel="0" max="4365" min="4365" style="170" width="25"/>
    <col collapsed="false" customWidth="true" hidden="false" outlineLevel="0" max="4366" min="4366" style="170" width="41.66"/>
    <col collapsed="false" customWidth="true" hidden="false" outlineLevel="0" max="4367" min="4367" style="170" width="19.66"/>
    <col collapsed="false" customWidth="true" hidden="false" outlineLevel="0" max="4368" min="4368" style="170" width="33.89"/>
    <col collapsed="false" customWidth="true" hidden="false" outlineLevel="0" max="4369" min="4369" style="170" width="25"/>
    <col collapsed="false" customWidth="true" hidden="false" outlineLevel="0" max="4370" min="4370" style="170" width="13.66"/>
    <col collapsed="false" customWidth="true" hidden="false" outlineLevel="0" max="4384" min="4371" style="170" width="4.89"/>
    <col collapsed="false" customWidth="true" hidden="false" outlineLevel="0" max="4385" min="4385" style="170" width="12"/>
    <col collapsed="false" customWidth="false" hidden="false" outlineLevel="0" max="4619" min="4386" style="170" width="8.89"/>
    <col collapsed="false" customWidth="true" hidden="false" outlineLevel="0" max="4620" min="4620" style="170" width="4.22"/>
    <col collapsed="false" customWidth="true" hidden="false" outlineLevel="0" max="4621" min="4621" style="170" width="25"/>
    <col collapsed="false" customWidth="true" hidden="false" outlineLevel="0" max="4622" min="4622" style="170" width="41.66"/>
    <col collapsed="false" customWidth="true" hidden="false" outlineLevel="0" max="4623" min="4623" style="170" width="19.66"/>
    <col collapsed="false" customWidth="true" hidden="false" outlineLevel="0" max="4624" min="4624" style="170" width="33.89"/>
    <col collapsed="false" customWidth="true" hidden="false" outlineLevel="0" max="4625" min="4625" style="170" width="25"/>
    <col collapsed="false" customWidth="true" hidden="false" outlineLevel="0" max="4626" min="4626" style="170" width="13.66"/>
    <col collapsed="false" customWidth="true" hidden="false" outlineLevel="0" max="4640" min="4627" style="170" width="4.89"/>
    <col collapsed="false" customWidth="true" hidden="false" outlineLevel="0" max="4641" min="4641" style="170" width="12"/>
    <col collapsed="false" customWidth="false" hidden="false" outlineLevel="0" max="4875" min="4642" style="170" width="8.89"/>
    <col collapsed="false" customWidth="true" hidden="false" outlineLevel="0" max="4876" min="4876" style="170" width="4.22"/>
    <col collapsed="false" customWidth="true" hidden="false" outlineLevel="0" max="4877" min="4877" style="170" width="25"/>
    <col collapsed="false" customWidth="true" hidden="false" outlineLevel="0" max="4878" min="4878" style="170" width="41.66"/>
    <col collapsed="false" customWidth="true" hidden="false" outlineLevel="0" max="4879" min="4879" style="170" width="19.66"/>
    <col collapsed="false" customWidth="true" hidden="false" outlineLevel="0" max="4880" min="4880" style="170" width="33.89"/>
    <col collapsed="false" customWidth="true" hidden="false" outlineLevel="0" max="4881" min="4881" style="170" width="25"/>
    <col collapsed="false" customWidth="true" hidden="false" outlineLevel="0" max="4882" min="4882" style="170" width="13.66"/>
    <col collapsed="false" customWidth="true" hidden="false" outlineLevel="0" max="4896" min="4883" style="170" width="4.89"/>
    <col collapsed="false" customWidth="true" hidden="false" outlineLevel="0" max="4897" min="4897" style="170" width="12"/>
    <col collapsed="false" customWidth="false" hidden="false" outlineLevel="0" max="5131" min="4898" style="170" width="8.89"/>
    <col collapsed="false" customWidth="true" hidden="false" outlineLevel="0" max="5132" min="5132" style="170" width="4.22"/>
    <col collapsed="false" customWidth="true" hidden="false" outlineLevel="0" max="5133" min="5133" style="170" width="25"/>
    <col collapsed="false" customWidth="true" hidden="false" outlineLevel="0" max="5134" min="5134" style="170" width="41.66"/>
    <col collapsed="false" customWidth="true" hidden="false" outlineLevel="0" max="5135" min="5135" style="170" width="19.66"/>
    <col collapsed="false" customWidth="true" hidden="false" outlineLevel="0" max="5136" min="5136" style="170" width="33.89"/>
    <col collapsed="false" customWidth="true" hidden="false" outlineLevel="0" max="5137" min="5137" style="170" width="25"/>
    <col collapsed="false" customWidth="true" hidden="false" outlineLevel="0" max="5138" min="5138" style="170" width="13.66"/>
    <col collapsed="false" customWidth="true" hidden="false" outlineLevel="0" max="5152" min="5139" style="170" width="4.89"/>
    <col collapsed="false" customWidth="true" hidden="false" outlineLevel="0" max="5153" min="5153" style="170" width="12"/>
    <col collapsed="false" customWidth="false" hidden="false" outlineLevel="0" max="5387" min="5154" style="170" width="8.89"/>
    <col collapsed="false" customWidth="true" hidden="false" outlineLevel="0" max="5388" min="5388" style="170" width="4.22"/>
    <col collapsed="false" customWidth="true" hidden="false" outlineLevel="0" max="5389" min="5389" style="170" width="25"/>
    <col collapsed="false" customWidth="true" hidden="false" outlineLevel="0" max="5390" min="5390" style="170" width="41.66"/>
    <col collapsed="false" customWidth="true" hidden="false" outlineLevel="0" max="5391" min="5391" style="170" width="19.66"/>
    <col collapsed="false" customWidth="true" hidden="false" outlineLevel="0" max="5392" min="5392" style="170" width="33.89"/>
    <col collapsed="false" customWidth="true" hidden="false" outlineLevel="0" max="5393" min="5393" style="170" width="25"/>
    <col collapsed="false" customWidth="true" hidden="false" outlineLevel="0" max="5394" min="5394" style="170" width="13.66"/>
    <col collapsed="false" customWidth="true" hidden="false" outlineLevel="0" max="5408" min="5395" style="170" width="4.89"/>
    <col collapsed="false" customWidth="true" hidden="false" outlineLevel="0" max="5409" min="5409" style="170" width="12"/>
    <col collapsed="false" customWidth="false" hidden="false" outlineLevel="0" max="5643" min="5410" style="170" width="8.89"/>
    <col collapsed="false" customWidth="true" hidden="false" outlineLevel="0" max="5644" min="5644" style="170" width="4.22"/>
    <col collapsed="false" customWidth="true" hidden="false" outlineLevel="0" max="5645" min="5645" style="170" width="25"/>
    <col collapsed="false" customWidth="true" hidden="false" outlineLevel="0" max="5646" min="5646" style="170" width="41.66"/>
    <col collapsed="false" customWidth="true" hidden="false" outlineLevel="0" max="5647" min="5647" style="170" width="19.66"/>
    <col collapsed="false" customWidth="true" hidden="false" outlineLevel="0" max="5648" min="5648" style="170" width="33.89"/>
    <col collapsed="false" customWidth="true" hidden="false" outlineLevel="0" max="5649" min="5649" style="170" width="25"/>
    <col collapsed="false" customWidth="true" hidden="false" outlineLevel="0" max="5650" min="5650" style="170" width="13.66"/>
    <col collapsed="false" customWidth="true" hidden="false" outlineLevel="0" max="5664" min="5651" style="170" width="4.89"/>
    <col collapsed="false" customWidth="true" hidden="false" outlineLevel="0" max="5665" min="5665" style="170" width="12"/>
    <col collapsed="false" customWidth="false" hidden="false" outlineLevel="0" max="5899" min="5666" style="170" width="8.89"/>
    <col collapsed="false" customWidth="true" hidden="false" outlineLevel="0" max="5900" min="5900" style="170" width="4.22"/>
    <col collapsed="false" customWidth="true" hidden="false" outlineLevel="0" max="5901" min="5901" style="170" width="25"/>
    <col collapsed="false" customWidth="true" hidden="false" outlineLevel="0" max="5902" min="5902" style="170" width="41.66"/>
    <col collapsed="false" customWidth="true" hidden="false" outlineLevel="0" max="5903" min="5903" style="170" width="19.66"/>
    <col collapsed="false" customWidth="true" hidden="false" outlineLevel="0" max="5904" min="5904" style="170" width="33.89"/>
    <col collapsed="false" customWidth="true" hidden="false" outlineLevel="0" max="5905" min="5905" style="170" width="25"/>
    <col collapsed="false" customWidth="true" hidden="false" outlineLevel="0" max="5906" min="5906" style="170" width="13.66"/>
    <col collapsed="false" customWidth="true" hidden="false" outlineLevel="0" max="5920" min="5907" style="170" width="4.89"/>
    <col collapsed="false" customWidth="true" hidden="false" outlineLevel="0" max="5921" min="5921" style="170" width="12"/>
    <col collapsed="false" customWidth="false" hidden="false" outlineLevel="0" max="6155" min="5922" style="170" width="8.89"/>
    <col collapsed="false" customWidth="true" hidden="false" outlineLevel="0" max="6156" min="6156" style="170" width="4.22"/>
    <col collapsed="false" customWidth="true" hidden="false" outlineLevel="0" max="6157" min="6157" style="170" width="25"/>
    <col collapsed="false" customWidth="true" hidden="false" outlineLevel="0" max="6158" min="6158" style="170" width="41.66"/>
    <col collapsed="false" customWidth="true" hidden="false" outlineLevel="0" max="6159" min="6159" style="170" width="19.66"/>
    <col collapsed="false" customWidth="true" hidden="false" outlineLevel="0" max="6160" min="6160" style="170" width="33.89"/>
    <col collapsed="false" customWidth="true" hidden="false" outlineLevel="0" max="6161" min="6161" style="170" width="25"/>
    <col collapsed="false" customWidth="true" hidden="false" outlineLevel="0" max="6162" min="6162" style="170" width="13.66"/>
    <col collapsed="false" customWidth="true" hidden="false" outlineLevel="0" max="6176" min="6163" style="170" width="4.89"/>
    <col collapsed="false" customWidth="true" hidden="false" outlineLevel="0" max="6177" min="6177" style="170" width="12"/>
    <col collapsed="false" customWidth="false" hidden="false" outlineLevel="0" max="6411" min="6178" style="170" width="8.89"/>
    <col collapsed="false" customWidth="true" hidden="false" outlineLevel="0" max="6412" min="6412" style="170" width="4.22"/>
    <col collapsed="false" customWidth="true" hidden="false" outlineLevel="0" max="6413" min="6413" style="170" width="25"/>
    <col collapsed="false" customWidth="true" hidden="false" outlineLevel="0" max="6414" min="6414" style="170" width="41.66"/>
    <col collapsed="false" customWidth="true" hidden="false" outlineLevel="0" max="6415" min="6415" style="170" width="19.66"/>
    <col collapsed="false" customWidth="true" hidden="false" outlineLevel="0" max="6416" min="6416" style="170" width="33.89"/>
    <col collapsed="false" customWidth="true" hidden="false" outlineLevel="0" max="6417" min="6417" style="170" width="25"/>
    <col collapsed="false" customWidth="true" hidden="false" outlineLevel="0" max="6418" min="6418" style="170" width="13.66"/>
    <col collapsed="false" customWidth="true" hidden="false" outlineLevel="0" max="6432" min="6419" style="170" width="4.89"/>
    <col collapsed="false" customWidth="true" hidden="false" outlineLevel="0" max="6433" min="6433" style="170" width="12"/>
    <col collapsed="false" customWidth="false" hidden="false" outlineLevel="0" max="6667" min="6434" style="170" width="8.89"/>
    <col collapsed="false" customWidth="true" hidden="false" outlineLevel="0" max="6668" min="6668" style="170" width="4.22"/>
    <col collapsed="false" customWidth="true" hidden="false" outlineLevel="0" max="6669" min="6669" style="170" width="25"/>
    <col collapsed="false" customWidth="true" hidden="false" outlineLevel="0" max="6670" min="6670" style="170" width="41.66"/>
    <col collapsed="false" customWidth="true" hidden="false" outlineLevel="0" max="6671" min="6671" style="170" width="19.66"/>
    <col collapsed="false" customWidth="true" hidden="false" outlineLevel="0" max="6672" min="6672" style="170" width="33.89"/>
    <col collapsed="false" customWidth="true" hidden="false" outlineLevel="0" max="6673" min="6673" style="170" width="25"/>
    <col collapsed="false" customWidth="true" hidden="false" outlineLevel="0" max="6674" min="6674" style="170" width="13.66"/>
    <col collapsed="false" customWidth="true" hidden="false" outlineLevel="0" max="6688" min="6675" style="170" width="4.89"/>
    <col collapsed="false" customWidth="true" hidden="false" outlineLevel="0" max="6689" min="6689" style="170" width="12"/>
    <col collapsed="false" customWidth="false" hidden="false" outlineLevel="0" max="6923" min="6690" style="170" width="8.89"/>
    <col collapsed="false" customWidth="true" hidden="false" outlineLevel="0" max="6924" min="6924" style="170" width="4.22"/>
    <col collapsed="false" customWidth="true" hidden="false" outlineLevel="0" max="6925" min="6925" style="170" width="25"/>
    <col collapsed="false" customWidth="true" hidden="false" outlineLevel="0" max="6926" min="6926" style="170" width="41.66"/>
    <col collapsed="false" customWidth="true" hidden="false" outlineLevel="0" max="6927" min="6927" style="170" width="19.66"/>
    <col collapsed="false" customWidth="true" hidden="false" outlineLevel="0" max="6928" min="6928" style="170" width="33.89"/>
    <col collapsed="false" customWidth="true" hidden="false" outlineLevel="0" max="6929" min="6929" style="170" width="25"/>
    <col collapsed="false" customWidth="true" hidden="false" outlineLevel="0" max="6930" min="6930" style="170" width="13.66"/>
    <col collapsed="false" customWidth="true" hidden="false" outlineLevel="0" max="6944" min="6931" style="170" width="4.89"/>
    <col collapsed="false" customWidth="true" hidden="false" outlineLevel="0" max="6945" min="6945" style="170" width="12"/>
    <col collapsed="false" customWidth="false" hidden="false" outlineLevel="0" max="7179" min="6946" style="170" width="8.89"/>
    <col collapsed="false" customWidth="true" hidden="false" outlineLevel="0" max="7180" min="7180" style="170" width="4.22"/>
    <col collapsed="false" customWidth="true" hidden="false" outlineLevel="0" max="7181" min="7181" style="170" width="25"/>
    <col collapsed="false" customWidth="true" hidden="false" outlineLevel="0" max="7182" min="7182" style="170" width="41.66"/>
    <col collapsed="false" customWidth="true" hidden="false" outlineLevel="0" max="7183" min="7183" style="170" width="19.66"/>
    <col collapsed="false" customWidth="true" hidden="false" outlineLevel="0" max="7184" min="7184" style="170" width="33.89"/>
    <col collapsed="false" customWidth="true" hidden="false" outlineLevel="0" max="7185" min="7185" style="170" width="25"/>
    <col collapsed="false" customWidth="true" hidden="false" outlineLevel="0" max="7186" min="7186" style="170" width="13.66"/>
    <col collapsed="false" customWidth="true" hidden="false" outlineLevel="0" max="7200" min="7187" style="170" width="4.89"/>
    <col collapsed="false" customWidth="true" hidden="false" outlineLevel="0" max="7201" min="7201" style="170" width="12"/>
    <col collapsed="false" customWidth="false" hidden="false" outlineLevel="0" max="7435" min="7202" style="170" width="8.89"/>
    <col collapsed="false" customWidth="true" hidden="false" outlineLevel="0" max="7436" min="7436" style="170" width="4.22"/>
    <col collapsed="false" customWidth="true" hidden="false" outlineLevel="0" max="7437" min="7437" style="170" width="25"/>
    <col collapsed="false" customWidth="true" hidden="false" outlineLevel="0" max="7438" min="7438" style="170" width="41.66"/>
    <col collapsed="false" customWidth="true" hidden="false" outlineLevel="0" max="7439" min="7439" style="170" width="19.66"/>
    <col collapsed="false" customWidth="true" hidden="false" outlineLevel="0" max="7440" min="7440" style="170" width="33.89"/>
    <col collapsed="false" customWidth="true" hidden="false" outlineLevel="0" max="7441" min="7441" style="170" width="25"/>
    <col collapsed="false" customWidth="true" hidden="false" outlineLevel="0" max="7442" min="7442" style="170" width="13.66"/>
    <col collapsed="false" customWidth="true" hidden="false" outlineLevel="0" max="7456" min="7443" style="170" width="4.89"/>
    <col collapsed="false" customWidth="true" hidden="false" outlineLevel="0" max="7457" min="7457" style="170" width="12"/>
    <col collapsed="false" customWidth="false" hidden="false" outlineLevel="0" max="7691" min="7458" style="170" width="8.89"/>
    <col collapsed="false" customWidth="true" hidden="false" outlineLevel="0" max="7692" min="7692" style="170" width="4.22"/>
    <col collapsed="false" customWidth="true" hidden="false" outlineLevel="0" max="7693" min="7693" style="170" width="25"/>
    <col collapsed="false" customWidth="true" hidden="false" outlineLevel="0" max="7694" min="7694" style="170" width="41.66"/>
    <col collapsed="false" customWidth="true" hidden="false" outlineLevel="0" max="7695" min="7695" style="170" width="19.66"/>
    <col collapsed="false" customWidth="true" hidden="false" outlineLevel="0" max="7696" min="7696" style="170" width="33.89"/>
    <col collapsed="false" customWidth="true" hidden="false" outlineLevel="0" max="7697" min="7697" style="170" width="25"/>
    <col collapsed="false" customWidth="true" hidden="false" outlineLevel="0" max="7698" min="7698" style="170" width="13.66"/>
    <col collapsed="false" customWidth="true" hidden="false" outlineLevel="0" max="7712" min="7699" style="170" width="4.89"/>
    <col collapsed="false" customWidth="true" hidden="false" outlineLevel="0" max="7713" min="7713" style="170" width="12"/>
    <col collapsed="false" customWidth="false" hidden="false" outlineLevel="0" max="7947" min="7714" style="170" width="8.89"/>
    <col collapsed="false" customWidth="true" hidden="false" outlineLevel="0" max="7948" min="7948" style="170" width="4.22"/>
    <col collapsed="false" customWidth="true" hidden="false" outlineLevel="0" max="7949" min="7949" style="170" width="25"/>
    <col collapsed="false" customWidth="true" hidden="false" outlineLevel="0" max="7950" min="7950" style="170" width="41.66"/>
    <col collapsed="false" customWidth="true" hidden="false" outlineLevel="0" max="7951" min="7951" style="170" width="19.66"/>
    <col collapsed="false" customWidth="true" hidden="false" outlineLevel="0" max="7952" min="7952" style="170" width="33.89"/>
    <col collapsed="false" customWidth="true" hidden="false" outlineLevel="0" max="7953" min="7953" style="170" width="25"/>
    <col collapsed="false" customWidth="true" hidden="false" outlineLevel="0" max="7954" min="7954" style="170" width="13.66"/>
    <col collapsed="false" customWidth="true" hidden="false" outlineLevel="0" max="7968" min="7955" style="170" width="4.89"/>
    <col collapsed="false" customWidth="true" hidden="false" outlineLevel="0" max="7969" min="7969" style="170" width="12"/>
    <col collapsed="false" customWidth="false" hidden="false" outlineLevel="0" max="8203" min="7970" style="170" width="8.89"/>
    <col collapsed="false" customWidth="true" hidden="false" outlineLevel="0" max="8204" min="8204" style="170" width="4.22"/>
    <col collapsed="false" customWidth="true" hidden="false" outlineLevel="0" max="8205" min="8205" style="170" width="25"/>
    <col collapsed="false" customWidth="true" hidden="false" outlineLevel="0" max="8206" min="8206" style="170" width="41.66"/>
    <col collapsed="false" customWidth="true" hidden="false" outlineLevel="0" max="8207" min="8207" style="170" width="19.66"/>
    <col collapsed="false" customWidth="true" hidden="false" outlineLevel="0" max="8208" min="8208" style="170" width="33.89"/>
    <col collapsed="false" customWidth="true" hidden="false" outlineLevel="0" max="8209" min="8209" style="170" width="25"/>
    <col collapsed="false" customWidth="true" hidden="false" outlineLevel="0" max="8210" min="8210" style="170" width="13.66"/>
    <col collapsed="false" customWidth="true" hidden="false" outlineLevel="0" max="8224" min="8211" style="170" width="4.89"/>
    <col collapsed="false" customWidth="true" hidden="false" outlineLevel="0" max="8225" min="8225" style="170" width="12"/>
    <col collapsed="false" customWidth="false" hidden="false" outlineLevel="0" max="8459" min="8226" style="170" width="8.89"/>
    <col collapsed="false" customWidth="true" hidden="false" outlineLevel="0" max="8460" min="8460" style="170" width="4.22"/>
    <col collapsed="false" customWidth="true" hidden="false" outlineLevel="0" max="8461" min="8461" style="170" width="25"/>
    <col collapsed="false" customWidth="true" hidden="false" outlineLevel="0" max="8462" min="8462" style="170" width="41.66"/>
    <col collapsed="false" customWidth="true" hidden="false" outlineLevel="0" max="8463" min="8463" style="170" width="19.66"/>
    <col collapsed="false" customWidth="true" hidden="false" outlineLevel="0" max="8464" min="8464" style="170" width="33.89"/>
    <col collapsed="false" customWidth="true" hidden="false" outlineLevel="0" max="8465" min="8465" style="170" width="25"/>
    <col collapsed="false" customWidth="true" hidden="false" outlineLevel="0" max="8466" min="8466" style="170" width="13.66"/>
    <col collapsed="false" customWidth="true" hidden="false" outlineLevel="0" max="8480" min="8467" style="170" width="4.89"/>
    <col collapsed="false" customWidth="true" hidden="false" outlineLevel="0" max="8481" min="8481" style="170" width="12"/>
    <col collapsed="false" customWidth="false" hidden="false" outlineLevel="0" max="8715" min="8482" style="170" width="8.89"/>
    <col collapsed="false" customWidth="true" hidden="false" outlineLevel="0" max="8716" min="8716" style="170" width="4.22"/>
    <col collapsed="false" customWidth="true" hidden="false" outlineLevel="0" max="8717" min="8717" style="170" width="25"/>
    <col collapsed="false" customWidth="true" hidden="false" outlineLevel="0" max="8718" min="8718" style="170" width="41.66"/>
    <col collapsed="false" customWidth="true" hidden="false" outlineLevel="0" max="8719" min="8719" style="170" width="19.66"/>
    <col collapsed="false" customWidth="true" hidden="false" outlineLevel="0" max="8720" min="8720" style="170" width="33.89"/>
    <col collapsed="false" customWidth="true" hidden="false" outlineLevel="0" max="8721" min="8721" style="170" width="25"/>
    <col collapsed="false" customWidth="true" hidden="false" outlineLevel="0" max="8722" min="8722" style="170" width="13.66"/>
    <col collapsed="false" customWidth="true" hidden="false" outlineLevel="0" max="8736" min="8723" style="170" width="4.89"/>
    <col collapsed="false" customWidth="true" hidden="false" outlineLevel="0" max="8737" min="8737" style="170" width="12"/>
    <col collapsed="false" customWidth="false" hidden="false" outlineLevel="0" max="8971" min="8738" style="170" width="8.89"/>
    <col collapsed="false" customWidth="true" hidden="false" outlineLevel="0" max="8972" min="8972" style="170" width="4.22"/>
    <col collapsed="false" customWidth="true" hidden="false" outlineLevel="0" max="8973" min="8973" style="170" width="25"/>
    <col collapsed="false" customWidth="true" hidden="false" outlineLevel="0" max="8974" min="8974" style="170" width="41.66"/>
    <col collapsed="false" customWidth="true" hidden="false" outlineLevel="0" max="8975" min="8975" style="170" width="19.66"/>
    <col collapsed="false" customWidth="true" hidden="false" outlineLevel="0" max="8976" min="8976" style="170" width="33.89"/>
    <col collapsed="false" customWidth="true" hidden="false" outlineLevel="0" max="8977" min="8977" style="170" width="25"/>
    <col collapsed="false" customWidth="true" hidden="false" outlineLevel="0" max="8978" min="8978" style="170" width="13.66"/>
    <col collapsed="false" customWidth="true" hidden="false" outlineLevel="0" max="8992" min="8979" style="170" width="4.89"/>
    <col collapsed="false" customWidth="true" hidden="false" outlineLevel="0" max="8993" min="8993" style="170" width="12"/>
    <col collapsed="false" customWidth="false" hidden="false" outlineLevel="0" max="9227" min="8994" style="170" width="8.89"/>
    <col collapsed="false" customWidth="true" hidden="false" outlineLevel="0" max="9228" min="9228" style="170" width="4.22"/>
    <col collapsed="false" customWidth="true" hidden="false" outlineLevel="0" max="9229" min="9229" style="170" width="25"/>
    <col collapsed="false" customWidth="true" hidden="false" outlineLevel="0" max="9230" min="9230" style="170" width="41.66"/>
    <col collapsed="false" customWidth="true" hidden="false" outlineLevel="0" max="9231" min="9231" style="170" width="19.66"/>
    <col collapsed="false" customWidth="true" hidden="false" outlineLevel="0" max="9232" min="9232" style="170" width="33.89"/>
    <col collapsed="false" customWidth="true" hidden="false" outlineLevel="0" max="9233" min="9233" style="170" width="25"/>
    <col collapsed="false" customWidth="true" hidden="false" outlineLevel="0" max="9234" min="9234" style="170" width="13.66"/>
    <col collapsed="false" customWidth="true" hidden="false" outlineLevel="0" max="9248" min="9235" style="170" width="4.89"/>
    <col collapsed="false" customWidth="true" hidden="false" outlineLevel="0" max="9249" min="9249" style="170" width="12"/>
    <col collapsed="false" customWidth="false" hidden="false" outlineLevel="0" max="9483" min="9250" style="170" width="8.89"/>
    <col collapsed="false" customWidth="true" hidden="false" outlineLevel="0" max="9484" min="9484" style="170" width="4.22"/>
    <col collapsed="false" customWidth="true" hidden="false" outlineLevel="0" max="9485" min="9485" style="170" width="25"/>
    <col collapsed="false" customWidth="true" hidden="false" outlineLevel="0" max="9486" min="9486" style="170" width="41.66"/>
    <col collapsed="false" customWidth="true" hidden="false" outlineLevel="0" max="9487" min="9487" style="170" width="19.66"/>
    <col collapsed="false" customWidth="true" hidden="false" outlineLevel="0" max="9488" min="9488" style="170" width="33.89"/>
    <col collapsed="false" customWidth="true" hidden="false" outlineLevel="0" max="9489" min="9489" style="170" width="25"/>
    <col collapsed="false" customWidth="true" hidden="false" outlineLevel="0" max="9490" min="9490" style="170" width="13.66"/>
    <col collapsed="false" customWidth="true" hidden="false" outlineLevel="0" max="9504" min="9491" style="170" width="4.89"/>
    <col collapsed="false" customWidth="true" hidden="false" outlineLevel="0" max="9505" min="9505" style="170" width="12"/>
    <col collapsed="false" customWidth="false" hidden="false" outlineLevel="0" max="9739" min="9506" style="170" width="8.89"/>
    <col collapsed="false" customWidth="true" hidden="false" outlineLevel="0" max="9740" min="9740" style="170" width="4.22"/>
    <col collapsed="false" customWidth="true" hidden="false" outlineLevel="0" max="9741" min="9741" style="170" width="25"/>
    <col collapsed="false" customWidth="true" hidden="false" outlineLevel="0" max="9742" min="9742" style="170" width="41.66"/>
    <col collapsed="false" customWidth="true" hidden="false" outlineLevel="0" max="9743" min="9743" style="170" width="19.66"/>
    <col collapsed="false" customWidth="true" hidden="false" outlineLevel="0" max="9744" min="9744" style="170" width="33.89"/>
    <col collapsed="false" customWidth="true" hidden="false" outlineLevel="0" max="9745" min="9745" style="170" width="25"/>
    <col collapsed="false" customWidth="true" hidden="false" outlineLevel="0" max="9746" min="9746" style="170" width="13.66"/>
    <col collapsed="false" customWidth="true" hidden="false" outlineLevel="0" max="9760" min="9747" style="170" width="4.89"/>
    <col collapsed="false" customWidth="true" hidden="false" outlineLevel="0" max="9761" min="9761" style="170" width="12"/>
    <col collapsed="false" customWidth="false" hidden="false" outlineLevel="0" max="9995" min="9762" style="170" width="8.89"/>
    <col collapsed="false" customWidth="true" hidden="false" outlineLevel="0" max="9996" min="9996" style="170" width="4.22"/>
    <col collapsed="false" customWidth="true" hidden="false" outlineLevel="0" max="9997" min="9997" style="170" width="25"/>
    <col collapsed="false" customWidth="true" hidden="false" outlineLevel="0" max="9998" min="9998" style="170" width="41.66"/>
    <col collapsed="false" customWidth="true" hidden="false" outlineLevel="0" max="9999" min="9999" style="170" width="19.66"/>
    <col collapsed="false" customWidth="true" hidden="false" outlineLevel="0" max="10000" min="10000" style="170" width="33.89"/>
    <col collapsed="false" customWidth="true" hidden="false" outlineLevel="0" max="10001" min="10001" style="170" width="25"/>
    <col collapsed="false" customWidth="true" hidden="false" outlineLevel="0" max="10002" min="10002" style="170" width="13.66"/>
    <col collapsed="false" customWidth="true" hidden="false" outlineLevel="0" max="10016" min="10003" style="170" width="4.89"/>
    <col collapsed="false" customWidth="true" hidden="false" outlineLevel="0" max="10017" min="10017" style="170" width="12"/>
    <col collapsed="false" customWidth="false" hidden="false" outlineLevel="0" max="10251" min="10018" style="170" width="8.89"/>
    <col collapsed="false" customWidth="true" hidden="false" outlineLevel="0" max="10252" min="10252" style="170" width="4.22"/>
    <col collapsed="false" customWidth="true" hidden="false" outlineLevel="0" max="10253" min="10253" style="170" width="25"/>
    <col collapsed="false" customWidth="true" hidden="false" outlineLevel="0" max="10254" min="10254" style="170" width="41.66"/>
    <col collapsed="false" customWidth="true" hidden="false" outlineLevel="0" max="10255" min="10255" style="170" width="19.66"/>
    <col collapsed="false" customWidth="true" hidden="false" outlineLevel="0" max="10256" min="10256" style="170" width="33.89"/>
    <col collapsed="false" customWidth="true" hidden="false" outlineLevel="0" max="10257" min="10257" style="170" width="25"/>
    <col collapsed="false" customWidth="true" hidden="false" outlineLevel="0" max="10258" min="10258" style="170" width="13.66"/>
    <col collapsed="false" customWidth="true" hidden="false" outlineLevel="0" max="10272" min="10259" style="170" width="4.89"/>
    <col collapsed="false" customWidth="true" hidden="false" outlineLevel="0" max="10273" min="10273" style="170" width="12"/>
    <col collapsed="false" customWidth="false" hidden="false" outlineLevel="0" max="10507" min="10274" style="170" width="8.89"/>
    <col collapsed="false" customWidth="true" hidden="false" outlineLevel="0" max="10508" min="10508" style="170" width="4.22"/>
    <col collapsed="false" customWidth="true" hidden="false" outlineLevel="0" max="10509" min="10509" style="170" width="25"/>
    <col collapsed="false" customWidth="true" hidden="false" outlineLevel="0" max="10510" min="10510" style="170" width="41.66"/>
    <col collapsed="false" customWidth="true" hidden="false" outlineLevel="0" max="10511" min="10511" style="170" width="19.66"/>
    <col collapsed="false" customWidth="true" hidden="false" outlineLevel="0" max="10512" min="10512" style="170" width="33.89"/>
    <col collapsed="false" customWidth="true" hidden="false" outlineLevel="0" max="10513" min="10513" style="170" width="25"/>
    <col collapsed="false" customWidth="true" hidden="false" outlineLevel="0" max="10514" min="10514" style="170" width="13.66"/>
    <col collapsed="false" customWidth="true" hidden="false" outlineLevel="0" max="10528" min="10515" style="170" width="4.89"/>
    <col collapsed="false" customWidth="true" hidden="false" outlineLevel="0" max="10529" min="10529" style="170" width="12"/>
    <col collapsed="false" customWidth="false" hidden="false" outlineLevel="0" max="10763" min="10530" style="170" width="8.89"/>
    <col collapsed="false" customWidth="true" hidden="false" outlineLevel="0" max="10764" min="10764" style="170" width="4.22"/>
    <col collapsed="false" customWidth="true" hidden="false" outlineLevel="0" max="10765" min="10765" style="170" width="25"/>
    <col collapsed="false" customWidth="true" hidden="false" outlineLevel="0" max="10766" min="10766" style="170" width="41.66"/>
    <col collapsed="false" customWidth="true" hidden="false" outlineLevel="0" max="10767" min="10767" style="170" width="19.66"/>
    <col collapsed="false" customWidth="true" hidden="false" outlineLevel="0" max="10768" min="10768" style="170" width="33.89"/>
    <col collapsed="false" customWidth="true" hidden="false" outlineLevel="0" max="10769" min="10769" style="170" width="25"/>
    <col collapsed="false" customWidth="true" hidden="false" outlineLevel="0" max="10770" min="10770" style="170" width="13.66"/>
    <col collapsed="false" customWidth="true" hidden="false" outlineLevel="0" max="10784" min="10771" style="170" width="4.89"/>
    <col collapsed="false" customWidth="true" hidden="false" outlineLevel="0" max="10785" min="10785" style="170" width="12"/>
    <col collapsed="false" customWidth="false" hidden="false" outlineLevel="0" max="11019" min="10786" style="170" width="8.89"/>
    <col collapsed="false" customWidth="true" hidden="false" outlineLevel="0" max="11020" min="11020" style="170" width="4.22"/>
    <col collapsed="false" customWidth="true" hidden="false" outlineLevel="0" max="11021" min="11021" style="170" width="25"/>
    <col collapsed="false" customWidth="true" hidden="false" outlineLevel="0" max="11022" min="11022" style="170" width="41.66"/>
    <col collapsed="false" customWidth="true" hidden="false" outlineLevel="0" max="11023" min="11023" style="170" width="19.66"/>
    <col collapsed="false" customWidth="true" hidden="false" outlineLevel="0" max="11024" min="11024" style="170" width="33.89"/>
    <col collapsed="false" customWidth="true" hidden="false" outlineLevel="0" max="11025" min="11025" style="170" width="25"/>
    <col collapsed="false" customWidth="true" hidden="false" outlineLevel="0" max="11026" min="11026" style="170" width="13.66"/>
    <col collapsed="false" customWidth="true" hidden="false" outlineLevel="0" max="11040" min="11027" style="170" width="4.89"/>
    <col collapsed="false" customWidth="true" hidden="false" outlineLevel="0" max="11041" min="11041" style="170" width="12"/>
    <col collapsed="false" customWidth="false" hidden="false" outlineLevel="0" max="11275" min="11042" style="170" width="8.89"/>
    <col collapsed="false" customWidth="true" hidden="false" outlineLevel="0" max="11276" min="11276" style="170" width="4.22"/>
    <col collapsed="false" customWidth="true" hidden="false" outlineLevel="0" max="11277" min="11277" style="170" width="25"/>
    <col collapsed="false" customWidth="true" hidden="false" outlineLevel="0" max="11278" min="11278" style="170" width="41.66"/>
    <col collapsed="false" customWidth="true" hidden="false" outlineLevel="0" max="11279" min="11279" style="170" width="19.66"/>
    <col collapsed="false" customWidth="true" hidden="false" outlineLevel="0" max="11280" min="11280" style="170" width="33.89"/>
    <col collapsed="false" customWidth="true" hidden="false" outlineLevel="0" max="11281" min="11281" style="170" width="25"/>
    <col collapsed="false" customWidth="true" hidden="false" outlineLevel="0" max="11282" min="11282" style="170" width="13.66"/>
    <col collapsed="false" customWidth="true" hidden="false" outlineLevel="0" max="11296" min="11283" style="170" width="4.89"/>
    <col collapsed="false" customWidth="true" hidden="false" outlineLevel="0" max="11297" min="11297" style="170" width="12"/>
    <col collapsed="false" customWidth="false" hidden="false" outlineLevel="0" max="11531" min="11298" style="170" width="8.89"/>
    <col collapsed="false" customWidth="true" hidden="false" outlineLevel="0" max="11532" min="11532" style="170" width="4.22"/>
    <col collapsed="false" customWidth="true" hidden="false" outlineLevel="0" max="11533" min="11533" style="170" width="25"/>
    <col collapsed="false" customWidth="true" hidden="false" outlineLevel="0" max="11534" min="11534" style="170" width="41.66"/>
    <col collapsed="false" customWidth="true" hidden="false" outlineLevel="0" max="11535" min="11535" style="170" width="19.66"/>
    <col collapsed="false" customWidth="true" hidden="false" outlineLevel="0" max="11536" min="11536" style="170" width="33.89"/>
    <col collapsed="false" customWidth="true" hidden="false" outlineLevel="0" max="11537" min="11537" style="170" width="25"/>
    <col collapsed="false" customWidth="true" hidden="false" outlineLevel="0" max="11538" min="11538" style="170" width="13.66"/>
    <col collapsed="false" customWidth="true" hidden="false" outlineLevel="0" max="11552" min="11539" style="170" width="4.89"/>
    <col collapsed="false" customWidth="true" hidden="false" outlineLevel="0" max="11553" min="11553" style="170" width="12"/>
    <col collapsed="false" customWidth="false" hidden="false" outlineLevel="0" max="11787" min="11554" style="170" width="8.89"/>
    <col collapsed="false" customWidth="true" hidden="false" outlineLevel="0" max="11788" min="11788" style="170" width="4.22"/>
    <col collapsed="false" customWidth="true" hidden="false" outlineLevel="0" max="11789" min="11789" style="170" width="25"/>
    <col collapsed="false" customWidth="true" hidden="false" outlineLevel="0" max="11790" min="11790" style="170" width="41.66"/>
    <col collapsed="false" customWidth="true" hidden="false" outlineLevel="0" max="11791" min="11791" style="170" width="19.66"/>
    <col collapsed="false" customWidth="true" hidden="false" outlineLevel="0" max="11792" min="11792" style="170" width="33.89"/>
    <col collapsed="false" customWidth="true" hidden="false" outlineLevel="0" max="11793" min="11793" style="170" width="25"/>
    <col collapsed="false" customWidth="true" hidden="false" outlineLevel="0" max="11794" min="11794" style="170" width="13.66"/>
    <col collapsed="false" customWidth="true" hidden="false" outlineLevel="0" max="11808" min="11795" style="170" width="4.89"/>
    <col collapsed="false" customWidth="true" hidden="false" outlineLevel="0" max="11809" min="11809" style="170" width="12"/>
    <col collapsed="false" customWidth="false" hidden="false" outlineLevel="0" max="12043" min="11810" style="170" width="8.89"/>
    <col collapsed="false" customWidth="true" hidden="false" outlineLevel="0" max="12044" min="12044" style="170" width="4.22"/>
    <col collapsed="false" customWidth="true" hidden="false" outlineLevel="0" max="12045" min="12045" style="170" width="25"/>
    <col collapsed="false" customWidth="true" hidden="false" outlineLevel="0" max="12046" min="12046" style="170" width="41.66"/>
    <col collapsed="false" customWidth="true" hidden="false" outlineLevel="0" max="12047" min="12047" style="170" width="19.66"/>
    <col collapsed="false" customWidth="true" hidden="false" outlineLevel="0" max="12048" min="12048" style="170" width="33.89"/>
    <col collapsed="false" customWidth="true" hidden="false" outlineLevel="0" max="12049" min="12049" style="170" width="25"/>
    <col collapsed="false" customWidth="true" hidden="false" outlineLevel="0" max="12050" min="12050" style="170" width="13.66"/>
    <col collapsed="false" customWidth="true" hidden="false" outlineLevel="0" max="12064" min="12051" style="170" width="4.89"/>
    <col collapsed="false" customWidth="true" hidden="false" outlineLevel="0" max="12065" min="12065" style="170" width="12"/>
    <col collapsed="false" customWidth="false" hidden="false" outlineLevel="0" max="12299" min="12066" style="170" width="8.89"/>
    <col collapsed="false" customWidth="true" hidden="false" outlineLevel="0" max="12300" min="12300" style="170" width="4.22"/>
    <col collapsed="false" customWidth="true" hidden="false" outlineLevel="0" max="12301" min="12301" style="170" width="25"/>
    <col collapsed="false" customWidth="true" hidden="false" outlineLevel="0" max="12302" min="12302" style="170" width="41.66"/>
    <col collapsed="false" customWidth="true" hidden="false" outlineLevel="0" max="12303" min="12303" style="170" width="19.66"/>
    <col collapsed="false" customWidth="true" hidden="false" outlineLevel="0" max="12304" min="12304" style="170" width="33.89"/>
    <col collapsed="false" customWidth="true" hidden="false" outlineLevel="0" max="12305" min="12305" style="170" width="25"/>
    <col collapsed="false" customWidth="true" hidden="false" outlineLevel="0" max="12306" min="12306" style="170" width="13.66"/>
    <col collapsed="false" customWidth="true" hidden="false" outlineLevel="0" max="12320" min="12307" style="170" width="4.89"/>
    <col collapsed="false" customWidth="true" hidden="false" outlineLevel="0" max="12321" min="12321" style="170" width="12"/>
    <col collapsed="false" customWidth="false" hidden="false" outlineLevel="0" max="12555" min="12322" style="170" width="8.89"/>
    <col collapsed="false" customWidth="true" hidden="false" outlineLevel="0" max="12556" min="12556" style="170" width="4.22"/>
    <col collapsed="false" customWidth="true" hidden="false" outlineLevel="0" max="12557" min="12557" style="170" width="25"/>
    <col collapsed="false" customWidth="true" hidden="false" outlineLevel="0" max="12558" min="12558" style="170" width="41.66"/>
    <col collapsed="false" customWidth="true" hidden="false" outlineLevel="0" max="12559" min="12559" style="170" width="19.66"/>
    <col collapsed="false" customWidth="true" hidden="false" outlineLevel="0" max="12560" min="12560" style="170" width="33.89"/>
    <col collapsed="false" customWidth="true" hidden="false" outlineLevel="0" max="12561" min="12561" style="170" width="25"/>
    <col collapsed="false" customWidth="true" hidden="false" outlineLevel="0" max="12562" min="12562" style="170" width="13.66"/>
    <col collapsed="false" customWidth="true" hidden="false" outlineLevel="0" max="12576" min="12563" style="170" width="4.89"/>
    <col collapsed="false" customWidth="true" hidden="false" outlineLevel="0" max="12577" min="12577" style="170" width="12"/>
    <col collapsed="false" customWidth="false" hidden="false" outlineLevel="0" max="12811" min="12578" style="170" width="8.89"/>
    <col collapsed="false" customWidth="true" hidden="false" outlineLevel="0" max="12812" min="12812" style="170" width="4.22"/>
    <col collapsed="false" customWidth="true" hidden="false" outlineLevel="0" max="12813" min="12813" style="170" width="25"/>
    <col collapsed="false" customWidth="true" hidden="false" outlineLevel="0" max="12814" min="12814" style="170" width="41.66"/>
    <col collapsed="false" customWidth="true" hidden="false" outlineLevel="0" max="12815" min="12815" style="170" width="19.66"/>
    <col collapsed="false" customWidth="true" hidden="false" outlineLevel="0" max="12816" min="12816" style="170" width="33.89"/>
    <col collapsed="false" customWidth="true" hidden="false" outlineLevel="0" max="12817" min="12817" style="170" width="25"/>
    <col collapsed="false" customWidth="true" hidden="false" outlineLevel="0" max="12818" min="12818" style="170" width="13.66"/>
    <col collapsed="false" customWidth="true" hidden="false" outlineLevel="0" max="12832" min="12819" style="170" width="4.89"/>
    <col collapsed="false" customWidth="true" hidden="false" outlineLevel="0" max="12833" min="12833" style="170" width="12"/>
    <col collapsed="false" customWidth="false" hidden="false" outlineLevel="0" max="13067" min="12834" style="170" width="8.89"/>
    <col collapsed="false" customWidth="true" hidden="false" outlineLevel="0" max="13068" min="13068" style="170" width="4.22"/>
    <col collapsed="false" customWidth="true" hidden="false" outlineLevel="0" max="13069" min="13069" style="170" width="25"/>
    <col collapsed="false" customWidth="true" hidden="false" outlineLevel="0" max="13070" min="13070" style="170" width="41.66"/>
    <col collapsed="false" customWidth="true" hidden="false" outlineLevel="0" max="13071" min="13071" style="170" width="19.66"/>
    <col collapsed="false" customWidth="true" hidden="false" outlineLevel="0" max="13072" min="13072" style="170" width="33.89"/>
    <col collapsed="false" customWidth="true" hidden="false" outlineLevel="0" max="13073" min="13073" style="170" width="25"/>
    <col collapsed="false" customWidth="true" hidden="false" outlineLevel="0" max="13074" min="13074" style="170" width="13.66"/>
    <col collapsed="false" customWidth="true" hidden="false" outlineLevel="0" max="13088" min="13075" style="170" width="4.89"/>
    <col collapsed="false" customWidth="true" hidden="false" outlineLevel="0" max="13089" min="13089" style="170" width="12"/>
    <col collapsed="false" customWidth="false" hidden="false" outlineLevel="0" max="13323" min="13090" style="170" width="8.89"/>
    <col collapsed="false" customWidth="true" hidden="false" outlineLevel="0" max="13324" min="13324" style="170" width="4.22"/>
    <col collapsed="false" customWidth="true" hidden="false" outlineLevel="0" max="13325" min="13325" style="170" width="25"/>
    <col collapsed="false" customWidth="true" hidden="false" outlineLevel="0" max="13326" min="13326" style="170" width="41.66"/>
    <col collapsed="false" customWidth="true" hidden="false" outlineLevel="0" max="13327" min="13327" style="170" width="19.66"/>
    <col collapsed="false" customWidth="true" hidden="false" outlineLevel="0" max="13328" min="13328" style="170" width="33.89"/>
    <col collapsed="false" customWidth="true" hidden="false" outlineLevel="0" max="13329" min="13329" style="170" width="25"/>
    <col collapsed="false" customWidth="true" hidden="false" outlineLevel="0" max="13330" min="13330" style="170" width="13.66"/>
    <col collapsed="false" customWidth="true" hidden="false" outlineLevel="0" max="13344" min="13331" style="170" width="4.89"/>
    <col collapsed="false" customWidth="true" hidden="false" outlineLevel="0" max="13345" min="13345" style="170" width="12"/>
    <col collapsed="false" customWidth="false" hidden="false" outlineLevel="0" max="13579" min="13346" style="170" width="8.89"/>
    <col collapsed="false" customWidth="true" hidden="false" outlineLevel="0" max="13580" min="13580" style="170" width="4.22"/>
    <col collapsed="false" customWidth="true" hidden="false" outlineLevel="0" max="13581" min="13581" style="170" width="25"/>
    <col collapsed="false" customWidth="true" hidden="false" outlineLevel="0" max="13582" min="13582" style="170" width="41.66"/>
    <col collapsed="false" customWidth="true" hidden="false" outlineLevel="0" max="13583" min="13583" style="170" width="19.66"/>
    <col collapsed="false" customWidth="true" hidden="false" outlineLevel="0" max="13584" min="13584" style="170" width="33.89"/>
    <col collapsed="false" customWidth="true" hidden="false" outlineLevel="0" max="13585" min="13585" style="170" width="25"/>
    <col collapsed="false" customWidth="true" hidden="false" outlineLevel="0" max="13586" min="13586" style="170" width="13.66"/>
    <col collapsed="false" customWidth="true" hidden="false" outlineLevel="0" max="13600" min="13587" style="170" width="4.89"/>
    <col collapsed="false" customWidth="true" hidden="false" outlineLevel="0" max="13601" min="13601" style="170" width="12"/>
    <col collapsed="false" customWidth="false" hidden="false" outlineLevel="0" max="13835" min="13602" style="170" width="8.89"/>
    <col collapsed="false" customWidth="true" hidden="false" outlineLevel="0" max="13836" min="13836" style="170" width="4.22"/>
    <col collapsed="false" customWidth="true" hidden="false" outlineLevel="0" max="13837" min="13837" style="170" width="25"/>
    <col collapsed="false" customWidth="true" hidden="false" outlineLevel="0" max="13838" min="13838" style="170" width="41.66"/>
    <col collapsed="false" customWidth="true" hidden="false" outlineLevel="0" max="13839" min="13839" style="170" width="19.66"/>
    <col collapsed="false" customWidth="true" hidden="false" outlineLevel="0" max="13840" min="13840" style="170" width="33.89"/>
    <col collapsed="false" customWidth="true" hidden="false" outlineLevel="0" max="13841" min="13841" style="170" width="25"/>
    <col collapsed="false" customWidth="true" hidden="false" outlineLevel="0" max="13842" min="13842" style="170" width="13.66"/>
    <col collapsed="false" customWidth="true" hidden="false" outlineLevel="0" max="13856" min="13843" style="170" width="4.89"/>
    <col collapsed="false" customWidth="true" hidden="false" outlineLevel="0" max="13857" min="13857" style="170" width="12"/>
    <col collapsed="false" customWidth="false" hidden="false" outlineLevel="0" max="14091" min="13858" style="170" width="8.89"/>
    <col collapsed="false" customWidth="true" hidden="false" outlineLevel="0" max="14092" min="14092" style="170" width="4.22"/>
    <col collapsed="false" customWidth="true" hidden="false" outlineLevel="0" max="14093" min="14093" style="170" width="25"/>
    <col collapsed="false" customWidth="true" hidden="false" outlineLevel="0" max="14094" min="14094" style="170" width="41.66"/>
    <col collapsed="false" customWidth="true" hidden="false" outlineLevel="0" max="14095" min="14095" style="170" width="19.66"/>
    <col collapsed="false" customWidth="true" hidden="false" outlineLevel="0" max="14096" min="14096" style="170" width="33.89"/>
    <col collapsed="false" customWidth="true" hidden="false" outlineLevel="0" max="14097" min="14097" style="170" width="25"/>
    <col collapsed="false" customWidth="true" hidden="false" outlineLevel="0" max="14098" min="14098" style="170" width="13.66"/>
    <col collapsed="false" customWidth="true" hidden="false" outlineLevel="0" max="14112" min="14099" style="170" width="4.89"/>
    <col collapsed="false" customWidth="true" hidden="false" outlineLevel="0" max="14113" min="14113" style="170" width="12"/>
    <col collapsed="false" customWidth="false" hidden="false" outlineLevel="0" max="14347" min="14114" style="170" width="8.89"/>
    <col collapsed="false" customWidth="true" hidden="false" outlineLevel="0" max="14348" min="14348" style="170" width="4.22"/>
    <col collapsed="false" customWidth="true" hidden="false" outlineLevel="0" max="14349" min="14349" style="170" width="25"/>
    <col collapsed="false" customWidth="true" hidden="false" outlineLevel="0" max="14350" min="14350" style="170" width="41.66"/>
    <col collapsed="false" customWidth="true" hidden="false" outlineLevel="0" max="14351" min="14351" style="170" width="19.66"/>
    <col collapsed="false" customWidth="true" hidden="false" outlineLevel="0" max="14352" min="14352" style="170" width="33.89"/>
    <col collapsed="false" customWidth="true" hidden="false" outlineLevel="0" max="14353" min="14353" style="170" width="25"/>
    <col collapsed="false" customWidth="true" hidden="false" outlineLevel="0" max="14354" min="14354" style="170" width="13.66"/>
    <col collapsed="false" customWidth="true" hidden="false" outlineLevel="0" max="14368" min="14355" style="170" width="4.89"/>
    <col collapsed="false" customWidth="true" hidden="false" outlineLevel="0" max="14369" min="14369" style="170" width="12"/>
    <col collapsed="false" customWidth="false" hidden="false" outlineLevel="0" max="14603" min="14370" style="170" width="8.89"/>
    <col collapsed="false" customWidth="true" hidden="false" outlineLevel="0" max="14604" min="14604" style="170" width="4.22"/>
    <col collapsed="false" customWidth="true" hidden="false" outlineLevel="0" max="14605" min="14605" style="170" width="25"/>
    <col collapsed="false" customWidth="true" hidden="false" outlineLevel="0" max="14606" min="14606" style="170" width="41.66"/>
    <col collapsed="false" customWidth="true" hidden="false" outlineLevel="0" max="14607" min="14607" style="170" width="19.66"/>
    <col collapsed="false" customWidth="true" hidden="false" outlineLevel="0" max="14608" min="14608" style="170" width="33.89"/>
    <col collapsed="false" customWidth="true" hidden="false" outlineLevel="0" max="14609" min="14609" style="170" width="25"/>
    <col collapsed="false" customWidth="true" hidden="false" outlineLevel="0" max="14610" min="14610" style="170" width="13.66"/>
    <col collapsed="false" customWidth="true" hidden="false" outlineLevel="0" max="14624" min="14611" style="170" width="4.89"/>
    <col collapsed="false" customWidth="true" hidden="false" outlineLevel="0" max="14625" min="14625" style="170" width="12"/>
    <col collapsed="false" customWidth="false" hidden="false" outlineLevel="0" max="14859" min="14626" style="170" width="8.89"/>
    <col collapsed="false" customWidth="true" hidden="false" outlineLevel="0" max="14860" min="14860" style="170" width="4.22"/>
    <col collapsed="false" customWidth="true" hidden="false" outlineLevel="0" max="14861" min="14861" style="170" width="25"/>
    <col collapsed="false" customWidth="true" hidden="false" outlineLevel="0" max="14862" min="14862" style="170" width="41.66"/>
    <col collapsed="false" customWidth="true" hidden="false" outlineLevel="0" max="14863" min="14863" style="170" width="19.66"/>
    <col collapsed="false" customWidth="true" hidden="false" outlineLevel="0" max="14864" min="14864" style="170" width="33.89"/>
    <col collapsed="false" customWidth="true" hidden="false" outlineLevel="0" max="14865" min="14865" style="170" width="25"/>
    <col collapsed="false" customWidth="true" hidden="false" outlineLevel="0" max="14866" min="14866" style="170" width="13.66"/>
    <col collapsed="false" customWidth="true" hidden="false" outlineLevel="0" max="14880" min="14867" style="170" width="4.89"/>
    <col collapsed="false" customWidth="true" hidden="false" outlineLevel="0" max="14881" min="14881" style="170" width="12"/>
    <col collapsed="false" customWidth="false" hidden="false" outlineLevel="0" max="15115" min="14882" style="170" width="8.89"/>
    <col collapsed="false" customWidth="true" hidden="false" outlineLevel="0" max="15116" min="15116" style="170" width="4.22"/>
    <col collapsed="false" customWidth="true" hidden="false" outlineLevel="0" max="15117" min="15117" style="170" width="25"/>
    <col collapsed="false" customWidth="true" hidden="false" outlineLevel="0" max="15118" min="15118" style="170" width="41.66"/>
    <col collapsed="false" customWidth="true" hidden="false" outlineLevel="0" max="15119" min="15119" style="170" width="19.66"/>
    <col collapsed="false" customWidth="true" hidden="false" outlineLevel="0" max="15120" min="15120" style="170" width="33.89"/>
    <col collapsed="false" customWidth="true" hidden="false" outlineLevel="0" max="15121" min="15121" style="170" width="25"/>
    <col collapsed="false" customWidth="true" hidden="false" outlineLevel="0" max="15122" min="15122" style="170" width="13.66"/>
    <col collapsed="false" customWidth="true" hidden="false" outlineLevel="0" max="15136" min="15123" style="170" width="4.89"/>
    <col collapsed="false" customWidth="true" hidden="false" outlineLevel="0" max="15137" min="15137" style="170" width="12"/>
    <col collapsed="false" customWidth="false" hidden="false" outlineLevel="0" max="15371" min="15138" style="170" width="8.89"/>
    <col collapsed="false" customWidth="true" hidden="false" outlineLevel="0" max="15372" min="15372" style="170" width="4.22"/>
    <col collapsed="false" customWidth="true" hidden="false" outlineLevel="0" max="15373" min="15373" style="170" width="25"/>
    <col collapsed="false" customWidth="true" hidden="false" outlineLevel="0" max="15374" min="15374" style="170" width="41.66"/>
    <col collapsed="false" customWidth="true" hidden="false" outlineLevel="0" max="15375" min="15375" style="170" width="19.66"/>
    <col collapsed="false" customWidth="true" hidden="false" outlineLevel="0" max="15376" min="15376" style="170" width="33.89"/>
    <col collapsed="false" customWidth="true" hidden="false" outlineLevel="0" max="15377" min="15377" style="170" width="25"/>
    <col collapsed="false" customWidth="true" hidden="false" outlineLevel="0" max="15378" min="15378" style="170" width="13.66"/>
    <col collapsed="false" customWidth="true" hidden="false" outlineLevel="0" max="15392" min="15379" style="170" width="4.89"/>
    <col collapsed="false" customWidth="true" hidden="false" outlineLevel="0" max="15393" min="15393" style="170" width="12"/>
    <col collapsed="false" customWidth="false" hidden="false" outlineLevel="0" max="15627" min="15394" style="170" width="8.89"/>
    <col collapsed="false" customWidth="true" hidden="false" outlineLevel="0" max="15628" min="15628" style="170" width="4.22"/>
    <col collapsed="false" customWidth="true" hidden="false" outlineLevel="0" max="15629" min="15629" style="170" width="25"/>
    <col collapsed="false" customWidth="true" hidden="false" outlineLevel="0" max="15630" min="15630" style="170" width="41.66"/>
    <col collapsed="false" customWidth="true" hidden="false" outlineLevel="0" max="15631" min="15631" style="170" width="19.66"/>
    <col collapsed="false" customWidth="true" hidden="false" outlineLevel="0" max="15632" min="15632" style="170" width="33.89"/>
    <col collapsed="false" customWidth="true" hidden="false" outlineLevel="0" max="15633" min="15633" style="170" width="25"/>
    <col collapsed="false" customWidth="true" hidden="false" outlineLevel="0" max="15634" min="15634" style="170" width="13.66"/>
    <col collapsed="false" customWidth="true" hidden="false" outlineLevel="0" max="15648" min="15635" style="170" width="4.89"/>
    <col collapsed="false" customWidth="true" hidden="false" outlineLevel="0" max="15649" min="15649" style="170" width="12"/>
    <col collapsed="false" customWidth="false" hidden="false" outlineLevel="0" max="15883" min="15650" style="170" width="8.89"/>
    <col collapsed="false" customWidth="true" hidden="false" outlineLevel="0" max="15884" min="15884" style="170" width="4.22"/>
    <col collapsed="false" customWidth="true" hidden="false" outlineLevel="0" max="15885" min="15885" style="170" width="25"/>
    <col collapsed="false" customWidth="true" hidden="false" outlineLevel="0" max="15886" min="15886" style="170" width="41.66"/>
    <col collapsed="false" customWidth="true" hidden="false" outlineLevel="0" max="15887" min="15887" style="170" width="19.66"/>
    <col collapsed="false" customWidth="true" hidden="false" outlineLevel="0" max="15888" min="15888" style="170" width="33.89"/>
    <col collapsed="false" customWidth="true" hidden="false" outlineLevel="0" max="15889" min="15889" style="170" width="25"/>
    <col collapsed="false" customWidth="true" hidden="false" outlineLevel="0" max="15890" min="15890" style="170" width="13.66"/>
    <col collapsed="false" customWidth="true" hidden="false" outlineLevel="0" max="15904" min="15891" style="170" width="4.89"/>
    <col collapsed="false" customWidth="true" hidden="false" outlineLevel="0" max="15905" min="15905" style="170" width="12"/>
    <col collapsed="false" customWidth="false" hidden="false" outlineLevel="0" max="16139" min="15906" style="170" width="8.89"/>
    <col collapsed="false" customWidth="true" hidden="false" outlineLevel="0" max="16140" min="16140" style="170" width="4.22"/>
    <col collapsed="false" customWidth="true" hidden="false" outlineLevel="0" max="16141" min="16141" style="170" width="25"/>
    <col collapsed="false" customWidth="true" hidden="false" outlineLevel="0" max="16142" min="16142" style="170" width="41.66"/>
    <col collapsed="false" customWidth="true" hidden="false" outlineLevel="0" max="16143" min="16143" style="170" width="19.66"/>
    <col collapsed="false" customWidth="true" hidden="false" outlineLevel="0" max="16144" min="16144" style="170" width="33.89"/>
    <col collapsed="false" customWidth="true" hidden="false" outlineLevel="0" max="16145" min="16145" style="170" width="25"/>
    <col collapsed="false" customWidth="true" hidden="false" outlineLevel="0" max="16146" min="16146" style="170" width="13.66"/>
    <col collapsed="false" customWidth="true" hidden="false" outlineLevel="0" max="16160" min="16147" style="170" width="4.89"/>
    <col collapsed="false" customWidth="true" hidden="false" outlineLevel="0" max="16161" min="16161" style="170" width="12"/>
    <col collapsed="false" customWidth="false" hidden="false" outlineLevel="0" max="16384" min="16162" style="170" width="8.89"/>
  </cols>
  <sheetData>
    <row r="1" s="87" customFormat="true" ht="20.25" hidden="false" customHeight="true" outlineLevel="0" collapsed="false">
      <c r="A1" s="94"/>
      <c r="B1" s="94"/>
      <c r="G1" s="171"/>
    </row>
    <row r="2" s="87" customFormat="true" ht="20.25" hidden="false" customHeight="true" outlineLevel="0" collapsed="false">
      <c r="A2" s="172" t="s">
        <v>162</v>
      </c>
      <c r="B2" s="172"/>
      <c r="G2" s="171"/>
    </row>
    <row r="3" s="87" customFormat="true" ht="20.25" hidden="false" customHeight="true" outlineLevel="0" collapsed="false">
      <c r="A3" s="173" t="s">
        <v>163</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87" customFormat="true" ht="20.25" hidden="false" customHeight="true" outlineLevel="0" collapsed="false">
      <c r="A4" s="94"/>
      <c r="B4" s="94"/>
      <c r="G4" s="171"/>
    </row>
    <row r="5" s="87" customFormat="true" ht="30" hidden="false" customHeight="true" outlineLevel="0" collapsed="false">
      <c r="A5" s="94"/>
      <c r="B5" s="94"/>
      <c r="G5" s="171"/>
      <c r="J5" s="94"/>
      <c r="K5" s="94"/>
      <c r="L5" s="94"/>
      <c r="M5" s="94"/>
      <c r="N5" s="94"/>
      <c r="O5" s="94"/>
      <c r="P5" s="94"/>
      <c r="Q5" s="94"/>
      <c r="R5" s="94"/>
      <c r="S5" s="89" t="s">
        <v>164</v>
      </c>
      <c r="T5" s="89"/>
      <c r="U5" s="89"/>
      <c r="V5" s="89"/>
      <c r="W5" s="174"/>
      <c r="X5" s="175"/>
      <c r="Y5" s="175"/>
      <c r="Z5" s="175"/>
      <c r="AA5" s="175"/>
      <c r="AB5" s="175"/>
      <c r="AC5" s="175"/>
      <c r="AD5" s="175"/>
      <c r="AE5" s="175"/>
      <c r="AF5" s="176"/>
    </row>
    <row r="6" s="87" customFormat="true" ht="20.25" hidden="false" customHeight="true" outlineLevel="0" collapsed="false">
      <c r="A6" s="94"/>
      <c r="B6" s="94"/>
      <c r="G6" s="171"/>
    </row>
    <row r="7" s="87" customFormat="true" ht="18" hidden="false" customHeight="true" outlineLevel="0" collapsed="false">
      <c r="A7" s="89" t="s">
        <v>165</v>
      </c>
      <c r="B7" s="89"/>
      <c r="C7" s="89"/>
      <c r="D7" s="89" t="s">
        <v>17</v>
      </c>
      <c r="E7" s="89"/>
      <c r="F7" s="177" t="s">
        <v>166</v>
      </c>
      <c r="G7" s="177"/>
      <c r="H7" s="89" t="s">
        <v>167</v>
      </c>
      <c r="I7" s="89"/>
      <c r="J7" s="89"/>
      <c r="K7" s="89"/>
      <c r="L7" s="89"/>
      <c r="M7" s="89"/>
      <c r="N7" s="89"/>
      <c r="O7" s="89"/>
      <c r="P7" s="89"/>
      <c r="Q7" s="89"/>
      <c r="R7" s="89"/>
      <c r="S7" s="89"/>
      <c r="T7" s="89"/>
      <c r="U7" s="89"/>
      <c r="V7" s="89"/>
      <c r="W7" s="89"/>
      <c r="X7" s="89"/>
      <c r="Y7" s="89" t="s">
        <v>168</v>
      </c>
      <c r="Z7" s="89"/>
      <c r="AA7" s="89"/>
      <c r="AB7" s="89"/>
      <c r="AC7" s="89" t="s">
        <v>169</v>
      </c>
      <c r="AD7" s="89"/>
      <c r="AE7" s="89"/>
      <c r="AF7" s="89"/>
    </row>
    <row r="8" s="87" customFormat="true" ht="18.75" hidden="false" customHeight="true" outlineLevel="0" collapsed="false">
      <c r="A8" s="89" t="s">
        <v>170</v>
      </c>
      <c r="B8" s="89"/>
      <c r="C8" s="89"/>
      <c r="D8" s="178"/>
      <c r="E8" s="179"/>
      <c r="F8" s="180"/>
      <c r="G8" s="181"/>
      <c r="H8" s="182" t="s">
        <v>171</v>
      </c>
      <c r="I8" s="183" t="s">
        <v>8</v>
      </c>
      <c r="J8" s="184" t="s">
        <v>172</v>
      </c>
      <c r="K8" s="103"/>
      <c r="L8" s="103"/>
      <c r="M8" s="183" t="s">
        <v>8</v>
      </c>
      <c r="N8" s="184" t="s">
        <v>173</v>
      </c>
      <c r="O8" s="103"/>
      <c r="P8" s="103"/>
      <c r="Q8" s="183" t="s">
        <v>8</v>
      </c>
      <c r="R8" s="184" t="s">
        <v>174</v>
      </c>
      <c r="S8" s="103"/>
      <c r="T8" s="103"/>
      <c r="U8" s="183" t="s">
        <v>8</v>
      </c>
      <c r="V8" s="184" t="s">
        <v>175</v>
      </c>
      <c r="W8" s="103"/>
      <c r="X8" s="185"/>
      <c r="Y8" s="186"/>
      <c r="Z8" s="186"/>
      <c r="AA8" s="186"/>
      <c r="AB8" s="186"/>
      <c r="AC8" s="186"/>
      <c r="AD8" s="186"/>
      <c r="AE8" s="186"/>
      <c r="AF8" s="186"/>
    </row>
    <row r="9" s="87" customFormat="true" ht="18.75" hidden="false" customHeight="true" outlineLevel="0" collapsed="false">
      <c r="A9" s="89"/>
      <c r="B9" s="89"/>
      <c r="C9" s="89"/>
      <c r="D9" s="187"/>
      <c r="E9" s="188"/>
      <c r="F9" s="189"/>
      <c r="G9" s="190"/>
      <c r="H9" s="182"/>
      <c r="I9" s="191" t="s">
        <v>8</v>
      </c>
      <c r="J9" s="192" t="s">
        <v>176</v>
      </c>
      <c r="K9" s="193"/>
      <c r="L9" s="193"/>
      <c r="M9" s="194" t="s">
        <v>8</v>
      </c>
      <c r="N9" s="192" t="s">
        <v>177</v>
      </c>
      <c r="O9" s="193"/>
      <c r="P9" s="193"/>
      <c r="Q9" s="194" t="s">
        <v>8</v>
      </c>
      <c r="R9" s="192" t="s">
        <v>178</v>
      </c>
      <c r="S9" s="193"/>
      <c r="T9" s="193"/>
      <c r="U9" s="194" t="s">
        <v>8</v>
      </c>
      <c r="V9" s="192" t="s">
        <v>179</v>
      </c>
      <c r="W9" s="193"/>
      <c r="X9" s="195"/>
      <c r="Y9" s="186"/>
      <c r="Z9" s="186"/>
      <c r="AA9" s="186"/>
      <c r="AB9" s="186"/>
      <c r="AC9" s="186"/>
      <c r="AD9" s="186"/>
      <c r="AE9" s="186"/>
      <c r="AF9" s="186"/>
    </row>
    <row r="10" s="87" customFormat="true" ht="18.75" hidden="false" customHeight="true" outlineLevel="0" collapsed="false">
      <c r="A10" s="196"/>
      <c r="B10" s="197"/>
      <c r="C10" s="198"/>
      <c r="D10" s="199"/>
      <c r="E10" s="185"/>
      <c r="F10" s="199"/>
      <c r="G10" s="200"/>
      <c r="H10" s="201" t="s">
        <v>180</v>
      </c>
      <c r="I10" s="202" t="s">
        <v>8</v>
      </c>
      <c r="J10" s="203" t="s">
        <v>181</v>
      </c>
      <c r="K10" s="204"/>
      <c r="L10" s="205"/>
      <c r="M10" s="206" t="s">
        <v>8</v>
      </c>
      <c r="N10" s="203" t="s">
        <v>182</v>
      </c>
      <c r="O10" s="206"/>
      <c r="P10" s="203"/>
      <c r="Q10" s="207"/>
      <c r="R10" s="207"/>
      <c r="S10" s="207"/>
      <c r="T10" s="207"/>
      <c r="U10" s="207"/>
      <c r="V10" s="207"/>
      <c r="W10" s="207"/>
      <c r="X10" s="208"/>
      <c r="Y10" s="183" t="s">
        <v>8</v>
      </c>
      <c r="Z10" s="184" t="s">
        <v>183</v>
      </c>
      <c r="AA10" s="184"/>
      <c r="AB10" s="209"/>
      <c r="AC10" s="183" t="s">
        <v>8</v>
      </c>
      <c r="AD10" s="184" t="s">
        <v>183</v>
      </c>
      <c r="AE10" s="184"/>
      <c r="AF10" s="209"/>
      <c r="AG10" s="210"/>
    </row>
    <row r="11" s="87" customFormat="true" ht="18.75" hidden="false" customHeight="true" outlineLevel="0" collapsed="false">
      <c r="A11" s="211"/>
      <c r="B11" s="212"/>
      <c r="C11" s="213"/>
      <c r="D11" s="214"/>
      <c r="E11" s="215"/>
      <c r="F11" s="214"/>
      <c r="G11" s="216"/>
      <c r="H11" s="284" t="s">
        <v>23</v>
      </c>
      <c r="I11" s="285" t="s">
        <v>8</v>
      </c>
      <c r="J11" s="286" t="s">
        <v>181</v>
      </c>
      <c r="K11" s="287"/>
      <c r="L11" s="288"/>
      <c r="M11" s="289" t="s">
        <v>8</v>
      </c>
      <c r="N11" s="286" t="s">
        <v>182</v>
      </c>
      <c r="O11" s="289"/>
      <c r="P11" s="286"/>
      <c r="Q11" s="290"/>
      <c r="R11" s="290"/>
      <c r="S11" s="290"/>
      <c r="T11" s="290"/>
      <c r="U11" s="290"/>
      <c r="V11" s="290"/>
      <c r="W11" s="290"/>
      <c r="X11" s="291"/>
      <c r="Y11" s="183"/>
      <c r="Z11" s="86"/>
      <c r="AA11" s="86"/>
      <c r="AB11" s="225"/>
      <c r="AC11" s="183"/>
      <c r="AD11" s="86"/>
      <c r="AE11" s="86"/>
      <c r="AF11" s="225"/>
      <c r="AG11" s="210"/>
    </row>
    <row r="12" s="87" customFormat="true" ht="18.75" hidden="false" customHeight="true" outlineLevel="0" collapsed="false">
      <c r="A12" s="211"/>
      <c r="B12" s="212"/>
      <c r="C12" s="213"/>
      <c r="D12" s="214"/>
      <c r="E12" s="215"/>
      <c r="F12" s="214"/>
      <c r="G12" s="216"/>
      <c r="H12" s="226" t="s">
        <v>53</v>
      </c>
      <c r="I12" s="227" t="s">
        <v>8</v>
      </c>
      <c r="J12" s="228" t="s">
        <v>184</v>
      </c>
      <c r="K12" s="229"/>
      <c r="L12" s="227" t="s">
        <v>8</v>
      </c>
      <c r="M12" s="228" t="s">
        <v>185</v>
      </c>
      <c r="N12" s="228"/>
      <c r="O12" s="228"/>
      <c r="P12" s="228"/>
      <c r="Q12" s="228"/>
      <c r="R12" s="228"/>
      <c r="S12" s="228"/>
      <c r="T12" s="228"/>
      <c r="U12" s="228"/>
      <c r="V12" s="228"/>
      <c r="W12" s="228"/>
      <c r="X12" s="230"/>
      <c r="Y12" s="183" t="s">
        <v>8</v>
      </c>
      <c r="Z12" s="86" t="s">
        <v>186</v>
      </c>
      <c r="AA12" s="231"/>
      <c r="AB12" s="225"/>
      <c r="AC12" s="183" t="s">
        <v>8</v>
      </c>
      <c r="AD12" s="86" t="s">
        <v>186</v>
      </c>
      <c r="AE12" s="231"/>
      <c r="AF12" s="225"/>
    </row>
    <row r="13" s="87" customFormat="true" ht="18.75" hidden="false" customHeight="true" outlineLevel="0" collapsed="false">
      <c r="A13" s="211"/>
      <c r="B13" s="212"/>
      <c r="C13" s="213"/>
      <c r="D13" s="214"/>
      <c r="E13" s="215"/>
      <c r="F13" s="214"/>
      <c r="G13" s="216"/>
      <c r="H13" s="232" t="s">
        <v>187</v>
      </c>
      <c r="I13" s="233" t="s">
        <v>8</v>
      </c>
      <c r="J13" s="234" t="s">
        <v>188</v>
      </c>
      <c r="K13" s="234"/>
      <c r="L13" s="234"/>
      <c r="M13" s="233" t="s">
        <v>8</v>
      </c>
      <c r="N13" s="234" t="s">
        <v>189</v>
      </c>
      <c r="O13" s="234"/>
      <c r="P13" s="234"/>
      <c r="Q13" s="235"/>
      <c r="R13" s="235"/>
      <c r="S13" s="235"/>
      <c r="T13" s="235"/>
      <c r="U13" s="235"/>
      <c r="V13" s="235"/>
      <c r="W13" s="235"/>
      <c r="X13" s="236"/>
      <c r="Y13" s="183"/>
      <c r="Z13" s="86"/>
      <c r="AA13" s="231"/>
      <c r="AB13" s="225"/>
      <c r="AC13" s="183"/>
      <c r="AD13" s="86"/>
      <c r="AE13" s="231"/>
      <c r="AF13" s="225"/>
    </row>
    <row r="14" s="87" customFormat="true" ht="18.75" hidden="false" customHeight="true" outlineLevel="0" collapsed="false">
      <c r="A14" s="211"/>
      <c r="B14" s="212"/>
      <c r="C14" s="213"/>
      <c r="D14" s="214"/>
      <c r="E14" s="215"/>
      <c r="F14" s="214"/>
      <c r="G14" s="216"/>
      <c r="H14" s="232"/>
      <c r="I14" s="233"/>
      <c r="J14" s="234"/>
      <c r="K14" s="234"/>
      <c r="L14" s="234"/>
      <c r="M14" s="233"/>
      <c r="N14" s="234"/>
      <c r="O14" s="234"/>
      <c r="P14" s="234"/>
      <c r="Q14" s="237"/>
      <c r="R14" s="237"/>
      <c r="S14" s="237"/>
      <c r="T14" s="237"/>
      <c r="U14" s="237"/>
      <c r="V14" s="237"/>
      <c r="W14" s="237"/>
      <c r="X14" s="238"/>
      <c r="Y14" s="239"/>
      <c r="Z14" s="231"/>
      <c r="AA14" s="231"/>
      <c r="AB14" s="225"/>
      <c r="AC14" s="239"/>
      <c r="AD14" s="231"/>
      <c r="AE14" s="231"/>
      <c r="AF14" s="225"/>
    </row>
    <row r="15" s="87" customFormat="true" ht="18.75" hidden="false" customHeight="true" outlineLevel="0" collapsed="false">
      <c r="A15" s="211"/>
      <c r="B15" s="212"/>
      <c r="C15" s="213"/>
      <c r="D15" s="214"/>
      <c r="E15" s="215"/>
      <c r="F15" s="214"/>
      <c r="G15" s="216"/>
      <c r="H15" s="232" t="s">
        <v>190</v>
      </c>
      <c r="I15" s="233" t="s">
        <v>8</v>
      </c>
      <c r="J15" s="234" t="s">
        <v>188</v>
      </c>
      <c r="K15" s="234"/>
      <c r="L15" s="234"/>
      <c r="M15" s="233" t="s">
        <v>8</v>
      </c>
      <c r="N15" s="234" t="s">
        <v>189</v>
      </c>
      <c r="O15" s="234"/>
      <c r="P15" s="234"/>
      <c r="Q15" s="235"/>
      <c r="R15" s="235"/>
      <c r="S15" s="235"/>
      <c r="T15" s="235"/>
      <c r="U15" s="235"/>
      <c r="V15" s="235"/>
      <c r="W15" s="235"/>
      <c r="X15" s="236"/>
      <c r="Y15" s="239"/>
      <c r="Z15" s="231"/>
      <c r="AA15" s="231"/>
      <c r="AB15" s="225"/>
      <c r="AC15" s="239"/>
      <c r="AD15" s="231"/>
      <c r="AE15" s="231"/>
      <c r="AF15" s="225"/>
      <c r="AG15" s="210"/>
    </row>
    <row r="16" s="87" customFormat="true" ht="18.75" hidden="false" customHeight="true" outlineLevel="0" collapsed="false">
      <c r="A16" s="211"/>
      <c r="B16" s="212"/>
      <c r="C16" s="213"/>
      <c r="D16" s="214"/>
      <c r="E16" s="215"/>
      <c r="F16" s="214"/>
      <c r="G16" s="216"/>
      <c r="H16" s="232"/>
      <c r="I16" s="233"/>
      <c r="J16" s="234"/>
      <c r="K16" s="234"/>
      <c r="L16" s="234"/>
      <c r="M16" s="233"/>
      <c r="N16" s="234"/>
      <c r="O16" s="234"/>
      <c r="P16" s="234"/>
      <c r="Q16" s="237"/>
      <c r="R16" s="237"/>
      <c r="S16" s="237"/>
      <c r="T16" s="237"/>
      <c r="U16" s="237"/>
      <c r="V16" s="237"/>
      <c r="W16" s="237"/>
      <c r="X16" s="238"/>
      <c r="Y16" s="239"/>
      <c r="Z16" s="231"/>
      <c r="AA16" s="231"/>
      <c r="AB16" s="225"/>
      <c r="AC16" s="239"/>
      <c r="AD16" s="231"/>
      <c r="AE16" s="231"/>
      <c r="AF16" s="225"/>
      <c r="AG16" s="210"/>
    </row>
    <row r="17" s="87" customFormat="true" ht="18.75" hidden="false" customHeight="true" outlineLevel="0" collapsed="false">
      <c r="A17" s="211"/>
      <c r="B17" s="212"/>
      <c r="C17" s="213"/>
      <c r="D17" s="214"/>
      <c r="E17" s="215"/>
      <c r="F17" s="214"/>
      <c r="G17" s="216"/>
      <c r="H17" s="240" t="s">
        <v>28</v>
      </c>
      <c r="I17" s="202" t="s">
        <v>8</v>
      </c>
      <c r="J17" s="203" t="s">
        <v>184</v>
      </c>
      <c r="K17" s="204"/>
      <c r="L17" s="206" t="s">
        <v>8</v>
      </c>
      <c r="M17" s="203" t="s">
        <v>191</v>
      </c>
      <c r="N17" s="203"/>
      <c r="O17" s="241" t="s">
        <v>8</v>
      </c>
      <c r="P17" s="242" t="s">
        <v>192</v>
      </c>
      <c r="Q17" s="203"/>
      <c r="R17" s="203"/>
      <c r="S17" s="204"/>
      <c r="T17" s="204"/>
      <c r="U17" s="204"/>
      <c r="V17" s="204"/>
      <c r="W17" s="204"/>
      <c r="X17" s="243"/>
      <c r="Y17" s="239"/>
      <c r="Z17" s="231"/>
      <c r="AA17" s="231"/>
      <c r="AB17" s="225"/>
      <c r="AC17" s="239"/>
      <c r="AD17" s="231"/>
      <c r="AE17" s="231"/>
      <c r="AF17" s="225"/>
    </row>
    <row r="18" s="87" customFormat="true" ht="18.75" hidden="false" customHeight="true" outlineLevel="0" collapsed="false">
      <c r="A18" s="244" t="s">
        <v>8</v>
      </c>
      <c r="B18" s="212" t="n">
        <v>76</v>
      </c>
      <c r="C18" s="213" t="s">
        <v>193</v>
      </c>
      <c r="D18" s="244" t="s">
        <v>8</v>
      </c>
      <c r="E18" s="215" t="s">
        <v>194</v>
      </c>
      <c r="F18" s="214"/>
      <c r="G18" s="216"/>
      <c r="H18" s="240" t="s">
        <v>30</v>
      </c>
      <c r="I18" s="202" t="s">
        <v>8</v>
      </c>
      <c r="J18" s="203" t="s">
        <v>195</v>
      </c>
      <c r="K18" s="204"/>
      <c r="L18" s="205"/>
      <c r="M18" s="227" t="s">
        <v>8</v>
      </c>
      <c r="N18" s="203" t="s">
        <v>196</v>
      </c>
      <c r="O18" s="207"/>
      <c r="P18" s="207"/>
      <c r="Q18" s="204"/>
      <c r="R18" s="204"/>
      <c r="S18" s="204"/>
      <c r="T18" s="204"/>
      <c r="U18" s="204"/>
      <c r="V18" s="204"/>
      <c r="W18" s="204"/>
      <c r="X18" s="243"/>
      <c r="Y18" s="239"/>
      <c r="Z18" s="231"/>
      <c r="AA18" s="231"/>
      <c r="AB18" s="225"/>
      <c r="AC18" s="239"/>
      <c r="AD18" s="231"/>
      <c r="AE18" s="231"/>
      <c r="AF18" s="225"/>
    </row>
    <row r="19" s="87" customFormat="true" ht="18.75" hidden="false" customHeight="true" outlineLevel="0" collapsed="false">
      <c r="A19" s="211"/>
      <c r="B19" s="212"/>
      <c r="C19" s="213" t="s">
        <v>197</v>
      </c>
      <c r="D19" s="244" t="s">
        <v>8</v>
      </c>
      <c r="E19" s="215" t="s">
        <v>198</v>
      </c>
      <c r="F19" s="214"/>
      <c r="G19" s="216"/>
      <c r="H19" s="240" t="s">
        <v>31</v>
      </c>
      <c r="I19" s="202" t="s">
        <v>8</v>
      </c>
      <c r="J19" s="203" t="s">
        <v>184</v>
      </c>
      <c r="K19" s="204"/>
      <c r="L19" s="206" t="s">
        <v>8</v>
      </c>
      <c r="M19" s="203" t="s">
        <v>185</v>
      </c>
      <c r="N19" s="203"/>
      <c r="O19" s="204"/>
      <c r="P19" s="204"/>
      <c r="Q19" s="204"/>
      <c r="R19" s="204"/>
      <c r="S19" s="204"/>
      <c r="T19" s="204"/>
      <c r="U19" s="204"/>
      <c r="V19" s="204"/>
      <c r="W19" s="204"/>
      <c r="X19" s="243"/>
      <c r="Y19" s="239"/>
      <c r="Z19" s="231"/>
      <c r="AA19" s="231"/>
      <c r="AB19" s="225"/>
      <c r="AC19" s="239"/>
      <c r="AD19" s="231"/>
      <c r="AE19" s="231"/>
      <c r="AF19" s="225"/>
    </row>
    <row r="20" s="87" customFormat="true" ht="18.75" hidden="false" customHeight="true" outlineLevel="0" collapsed="false">
      <c r="A20" s="211"/>
      <c r="B20" s="212"/>
      <c r="C20" s="213"/>
      <c r="D20" s="214"/>
      <c r="E20" s="215"/>
      <c r="F20" s="214"/>
      <c r="G20" s="216"/>
      <c r="H20" s="240" t="s">
        <v>199</v>
      </c>
      <c r="I20" s="202" t="s">
        <v>8</v>
      </c>
      <c r="J20" s="203" t="s">
        <v>184</v>
      </c>
      <c r="K20" s="204"/>
      <c r="L20" s="206" t="s">
        <v>8</v>
      </c>
      <c r="M20" s="203" t="s">
        <v>191</v>
      </c>
      <c r="N20" s="203"/>
      <c r="O20" s="241" t="s">
        <v>8</v>
      </c>
      <c r="P20" s="242" t="s">
        <v>192</v>
      </c>
      <c r="Q20" s="203"/>
      <c r="R20" s="203"/>
      <c r="S20" s="204"/>
      <c r="T20" s="203"/>
      <c r="U20" s="204"/>
      <c r="V20" s="204"/>
      <c r="W20" s="204"/>
      <c r="X20" s="243"/>
      <c r="Y20" s="239"/>
      <c r="Z20" s="231"/>
      <c r="AA20" s="231"/>
      <c r="AB20" s="225"/>
      <c r="AC20" s="239"/>
      <c r="AD20" s="231"/>
      <c r="AE20" s="231"/>
      <c r="AF20" s="225"/>
    </row>
    <row r="21" s="87" customFormat="true" ht="18.75" hidden="false" customHeight="true" outlineLevel="0" collapsed="false">
      <c r="A21" s="211"/>
      <c r="B21" s="212"/>
      <c r="C21" s="213"/>
      <c r="D21" s="214"/>
      <c r="E21" s="215"/>
      <c r="F21" s="214"/>
      <c r="G21" s="216"/>
      <c r="H21" s="245" t="s">
        <v>34</v>
      </c>
      <c r="I21" s="246" t="s">
        <v>8</v>
      </c>
      <c r="J21" s="203" t="s">
        <v>184</v>
      </c>
      <c r="K21" s="203"/>
      <c r="L21" s="206" t="s">
        <v>8</v>
      </c>
      <c r="M21" s="203" t="s">
        <v>200</v>
      </c>
      <c r="N21" s="203"/>
      <c r="O21" s="206" t="s">
        <v>8</v>
      </c>
      <c r="P21" s="203" t="s">
        <v>201</v>
      </c>
      <c r="Q21" s="207"/>
      <c r="R21" s="204"/>
      <c r="S21" s="204"/>
      <c r="T21" s="204"/>
      <c r="U21" s="204"/>
      <c r="V21" s="204"/>
      <c r="W21" s="204"/>
      <c r="X21" s="243"/>
      <c r="Y21" s="239"/>
      <c r="Z21" s="231"/>
      <c r="AA21" s="231"/>
      <c r="AB21" s="225"/>
      <c r="AC21" s="239"/>
      <c r="AD21" s="231"/>
      <c r="AE21" s="231"/>
      <c r="AF21" s="225"/>
    </row>
    <row r="22" s="87" customFormat="true" ht="18.75" hidden="false" customHeight="true" outlineLevel="0" collapsed="false">
      <c r="A22" s="211"/>
      <c r="B22" s="212"/>
      <c r="C22" s="213"/>
      <c r="D22" s="214"/>
      <c r="E22" s="215"/>
      <c r="F22" s="214"/>
      <c r="G22" s="216"/>
      <c r="H22" s="247" t="s">
        <v>40</v>
      </c>
      <c r="I22" s="202" t="s">
        <v>8</v>
      </c>
      <c r="J22" s="203" t="s">
        <v>184</v>
      </c>
      <c r="K22" s="203"/>
      <c r="L22" s="206" t="s">
        <v>8</v>
      </c>
      <c r="M22" s="203" t="s">
        <v>185</v>
      </c>
      <c r="N22" s="203"/>
      <c r="O22" s="207"/>
      <c r="P22" s="203"/>
      <c r="Q22" s="207"/>
      <c r="R22" s="207"/>
      <c r="S22" s="207"/>
      <c r="T22" s="207"/>
      <c r="U22" s="207"/>
      <c r="V22" s="207"/>
      <c r="W22" s="207"/>
      <c r="X22" s="208"/>
      <c r="Y22" s="239"/>
      <c r="Z22" s="231"/>
      <c r="AA22" s="231"/>
      <c r="AB22" s="225"/>
      <c r="AC22" s="239"/>
      <c r="AD22" s="231"/>
      <c r="AE22" s="231"/>
      <c r="AF22" s="225"/>
    </row>
    <row r="23" s="87" customFormat="true" ht="18.75" hidden="false" customHeight="true" outlineLevel="0" collapsed="false">
      <c r="A23" s="211"/>
      <c r="B23" s="212"/>
      <c r="C23" s="213"/>
      <c r="D23" s="214"/>
      <c r="E23" s="215"/>
      <c r="F23" s="214"/>
      <c r="G23" s="216"/>
      <c r="H23" s="240" t="s">
        <v>202</v>
      </c>
      <c r="I23" s="202" t="s">
        <v>8</v>
      </c>
      <c r="J23" s="203" t="s">
        <v>184</v>
      </c>
      <c r="K23" s="203"/>
      <c r="L23" s="206" t="s">
        <v>8</v>
      </c>
      <c r="M23" s="203" t="s">
        <v>203</v>
      </c>
      <c r="N23" s="203"/>
      <c r="O23" s="206" t="s">
        <v>8</v>
      </c>
      <c r="P23" s="203" t="s">
        <v>204</v>
      </c>
      <c r="Q23" s="234"/>
      <c r="R23" s="206" t="s">
        <v>8</v>
      </c>
      <c r="S23" s="203" t="s">
        <v>205</v>
      </c>
      <c r="T23" s="203"/>
      <c r="U23" s="203"/>
      <c r="V23" s="203"/>
      <c r="W23" s="203"/>
      <c r="X23" s="248"/>
      <c r="Y23" s="239"/>
      <c r="Z23" s="231"/>
      <c r="AA23" s="231"/>
      <c r="AB23" s="225"/>
      <c r="AC23" s="239"/>
      <c r="AD23" s="231"/>
      <c r="AE23" s="231"/>
      <c r="AF23" s="225"/>
    </row>
    <row r="24" s="87" customFormat="true" ht="18.75" hidden="false" customHeight="true" outlineLevel="0" collapsed="false">
      <c r="A24" s="211"/>
      <c r="B24" s="212"/>
      <c r="C24" s="213"/>
      <c r="D24" s="214"/>
      <c r="E24" s="215"/>
      <c r="F24" s="214"/>
      <c r="G24" s="216"/>
      <c r="H24" s="249" t="s">
        <v>57</v>
      </c>
      <c r="I24" s="250" t="s">
        <v>8</v>
      </c>
      <c r="J24" s="251" t="s">
        <v>184</v>
      </c>
      <c r="K24" s="251"/>
      <c r="L24" s="252" t="s">
        <v>8</v>
      </c>
      <c r="M24" s="251" t="s">
        <v>224</v>
      </c>
      <c r="N24" s="253"/>
      <c r="O24" s="292" t="s">
        <v>8</v>
      </c>
      <c r="P24" s="293" t="s">
        <v>225</v>
      </c>
      <c r="Q24" s="251"/>
      <c r="R24" s="252"/>
      <c r="S24" s="294"/>
      <c r="T24" s="294"/>
      <c r="U24" s="252"/>
      <c r="V24" s="251"/>
      <c r="W24" s="256"/>
      <c r="X24" s="257"/>
      <c r="Y24" s="239"/>
      <c r="Z24" s="295"/>
      <c r="AA24" s="295"/>
      <c r="AB24" s="225"/>
      <c r="AC24" s="239"/>
      <c r="AD24" s="295"/>
      <c r="AE24" s="295"/>
      <c r="AF24" s="225"/>
    </row>
    <row r="25" s="87" customFormat="true" ht="18.75" hidden="false" customHeight="true" outlineLevel="0" collapsed="false">
      <c r="A25" s="267"/>
      <c r="B25" s="268"/>
      <c r="C25" s="269"/>
      <c r="D25" s="270"/>
      <c r="E25" s="195"/>
      <c r="F25" s="270"/>
      <c r="G25" s="271"/>
      <c r="H25" s="249"/>
      <c r="I25" s="296" t="s">
        <v>8</v>
      </c>
      <c r="J25" s="297" t="s">
        <v>226</v>
      </c>
      <c r="K25" s="274"/>
      <c r="L25" s="298" t="s">
        <v>8</v>
      </c>
      <c r="M25" s="299" t="s">
        <v>227</v>
      </c>
      <c r="N25" s="273"/>
      <c r="O25" s="300" t="s">
        <v>8</v>
      </c>
      <c r="P25" s="297" t="s">
        <v>208</v>
      </c>
      <c r="Q25" s="301"/>
      <c r="R25" s="300" t="s">
        <v>8</v>
      </c>
      <c r="S25" s="297" t="s">
        <v>209</v>
      </c>
      <c r="T25" s="302"/>
      <c r="U25" s="276"/>
      <c r="V25" s="273"/>
      <c r="W25" s="279"/>
      <c r="X25" s="280"/>
      <c r="Y25" s="281"/>
      <c r="Z25" s="282"/>
      <c r="AA25" s="282"/>
      <c r="AB25" s="283"/>
      <c r="AC25" s="281"/>
      <c r="AD25" s="282"/>
      <c r="AE25" s="282"/>
      <c r="AF25" s="283"/>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dataValidations count="1">
    <dataValidation allowBlank="true" errorStyle="stop" operator="between" showDropDown="false" showErrorMessage="true" showInputMessage="true" sqref="I8:I10 M8:M10 Q8:Q9 U8:U9 O10:O11 Y10:Y13 AC10:AC13 I12:I22 L12 M13:M16 L17 O17 A18 D18:D19 M18 L19:L25 O20:O21 I23 O23:O25 R23:R25 U24:U25"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38"/>
  <sheetViews>
    <sheetView showFormulas="false" showGridLines="true" showRowColHeaders="true" showZeros="true" rightToLeft="false" tabSelected="false" showOutlineSymbols="true" defaultGridColor="true" view="normal" topLeftCell="A1" colorId="64" zoomScale="100" zoomScaleNormal="100" zoomScalePageLayoutView="80" workbookViewId="0">
      <selection pane="topLeft" activeCell="B5" activeCellId="0" sqref="B5"/>
    </sheetView>
  </sheetViews>
  <sheetFormatPr defaultColWidth="9.00390625" defaultRowHeight="20.25" customHeight="true" zeroHeight="false" outlineLevelRow="0" outlineLevelCol="0"/>
  <cols>
    <col collapsed="false" customWidth="true" hidden="false" outlineLevel="0" max="1" min="1" style="303" width="2.33"/>
    <col collapsed="false" customWidth="true" hidden="false" outlineLevel="0" max="2" min="2" style="304" width="25"/>
    <col collapsed="false" customWidth="true" hidden="false" outlineLevel="0" max="3" min="3" style="304" width="41.78"/>
    <col collapsed="false" customWidth="true" hidden="false" outlineLevel="0" max="4" min="4" style="304" width="15.22"/>
    <col collapsed="false" customWidth="true" hidden="false" outlineLevel="0" max="5" min="5" style="304" width="44.22"/>
    <col collapsed="false" customWidth="true" hidden="false" outlineLevel="0" max="6" min="6" style="304" width="42"/>
    <col collapsed="false" customWidth="true" hidden="false" outlineLevel="0" max="7" min="7" style="304" width="58"/>
    <col collapsed="false" customWidth="false" hidden="false" outlineLevel="0" max="16384" min="8" style="304" width="9"/>
  </cols>
  <sheetData>
    <row r="1" s="308" customFormat="true" ht="20.25" hidden="false" customHeight="true" outlineLevel="0" collapsed="false">
      <c r="A1" s="305"/>
      <c r="B1" s="306" t="s">
        <v>228</v>
      </c>
      <c r="C1" s="307"/>
      <c r="D1" s="307"/>
      <c r="E1" s="307"/>
      <c r="F1" s="307"/>
      <c r="G1" s="307"/>
    </row>
    <row r="2" customFormat="false" ht="18.75" hidden="false" customHeight="true" outlineLevel="0" collapsed="false">
      <c r="A2" s="309"/>
      <c r="B2" s="310"/>
      <c r="C2" s="310"/>
      <c r="D2" s="311"/>
      <c r="E2" s="311"/>
      <c r="F2" s="311"/>
      <c r="G2" s="312"/>
    </row>
    <row r="3" customFormat="false" ht="31.5" hidden="false" customHeight="true" outlineLevel="0" collapsed="false">
      <c r="A3" s="313"/>
      <c r="B3" s="314" t="s">
        <v>229</v>
      </c>
      <c r="C3" s="314"/>
      <c r="D3" s="314"/>
      <c r="E3" s="314"/>
      <c r="F3" s="314"/>
      <c r="G3" s="314"/>
    </row>
    <row r="4" customFormat="false" ht="20.25" hidden="false" customHeight="true" outlineLevel="0" collapsed="false">
      <c r="A4" s="313"/>
      <c r="B4" s="315" t="s">
        <v>230</v>
      </c>
      <c r="C4" s="316"/>
      <c r="D4" s="316"/>
      <c r="E4" s="316"/>
      <c r="F4" s="316"/>
      <c r="G4" s="316"/>
    </row>
    <row r="5" customFormat="false" ht="20.25" hidden="false" customHeight="true" outlineLevel="0" collapsed="false">
      <c r="A5" s="313"/>
      <c r="B5" s="315" t="s">
        <v>231</v>
      </c>
      <c r="C5" s="316"/>
      <c r="D5" s="316"/>
      <c r="E5" s="316"/>
      <c r="F5" s="316"/>
      <c r="G5" s="316"/>
    </row>
    <row r="6" customFormat="false" ht="20.25" hidden="false" customHeight="true" outlineLevel="0" collapsed="false">
      <c r="A6" s="317"/>
      <c r="B6" s="315" t="s">
        <v>232</v>
      </c>
      <c r="C6" s="317"/>
      <c r="D6" s="317"/>
      <c r="E6" s="317"/>
      <c r="F6" s="317"/>
      <c r="G6" s="317"/>
    </row>
    <row r="7" customFormat="false" ht="20.25" hidden="false" customHeight="true" outlineLevel="0" collapsed="false">
      <c r="A7" s="317"/>
      <c r="B7" s="315" t="s">
        <v>233</v>
      </c>
      <c r="C7" s="317"/>
      <c r="D7" s="317"/>
      <c r="E7" s="317"/>
      <c r="F7" s="317"/>
      <c r="G7" s="317"/>
    </row>
    <row r="8" customFormat="false" ht="20.25" hidden="false" customHeight="true" outlineLevel="0" collapsed="false">
      <c r="A8" s="317"/>
      <c r="B8" s="315" t="s">
        <v>234</v>
      </c>
      <c r="C8" s="317"/>
      <c r="D8" s="317"/>
      <c r="E8" s="317"/>
      <c r="F8" s="317"/>
      <c r="G8" s="317"/>
    </row>
    <row r="9" customFormat="false" ht="20.25" hidden="false" customHeight="true" outlineLevel="0" collapsed="false">
      <c r="A9" s="317"/>
      <c r="B9" s="315" t="s">
        <v>235</v>
      </c>
      <c r="C9" s="317"/>
      <c r="D9" s="317"/>
      <c r="E9" s="317"/>
      <c r="F9" s="317"/>
      <c r="G9" s="317"/>
    </row>
    <row r="10" customFormat="false" ht="50.25" hidden="false" customHeight="true" outlineLevel="0" collapsed="false">
      <c r="A10" s="317"/>
      <c r="B10" s="318" t="s">
        <v>236</v>
      </c>
      <c r="C10" s="318"/>
      <c r="D10" s="318"/>
      <c r="E10" s="318"/>
      <c r="F10" s="318"/>
      <c r="G10" s="318"/>
    </row>
    <row r="11" s="319" customFormat="true" ht="21" hidden="false" customHeight="true" outlineLevel="0" collapsed="false">
      <c r="A11" s="317"/>
      <c r="B11" s="318" t="s">
        <v>237</v>
      </c>
      <c r="C11" s="318"/>
      <c r="D11" s="318"/>
      <c r="E11" s="318"/>
      <c r="F11" s="318"/>
      <c r="G11" s="318"/>
    </row>
    <row r="12" customFormat="false" ht="20.25" hidden="false" customHeight="true" outlineLevel="0" collapsed="false">
      <c r="A12" s="317"/>
      <c r="B12" s="315" t="s">
        <v>238</v>
      </c>
      <c r="C12" s="317"/>
      <c r="D12" s="317"/>
      <c r="E12" s="317"/>
      <c r="F12" s="317"/>
      <c r="G12" s="317"/>
    </row>
    <row r="13" customFormat="false" ht="20.25" hidden="false" customHeight="true" outlineLevel="0" collapsed="false">
      <c r="A13" s="317"/>
      <c r="B13" s="315" t="s">
        <v>239</v>
      </c>
      <c r="C13" s="317"/>
      <c r="D13" s="317"/>
      <c r="E13" s="317"/>
      <c r="F13" s="317"/>
      <c r="G13" s="317"/>
    </row>
    <row r="14" customFormat="false" ht="20.25" hidden="false" customHeight="true" outlineLevel="0" collapsed="false">
      <c r="A14" s="317"/>
      <c r="B14" s="315" t="s">
        <v>240</v>
      </c>
      <c r="C14" s="317"/>
      <c r="D14" s="317"/>
      <c r="E14" s="317"/>
      <c r="F14" s="317"/>
      <c r="G14" s="317"/>
    </row>
    <row r="15" customFormat="false" ht="20.25" hidden="false" customHeight="true" outlineLevel="0" collapsed="false">
      <c r="A15" s="317"/>
      <c r="B15" s="315" t="s">
        <v>241</v>
      </c>
      <c r="C15" s="317"/>
      <c r="D15" s="317"/>
      <c r="E15" s="317"/>
      <c r="F15" s="317"/>
      <c r="G15" s="317"/>
    </row>
    <row r="16" customFormat="false" ht="20.25" hidden="false" customHeight="true" outlineLevel="0" collapsed="false">
      <c r="A16" s="317"/>
      <c r="B16" s="315" t="s">
        <v>242</v>
      </c>
      <c r="C16" s="317"/>
      <c r="D16" s="317"/>
      <c r="E16" s="317"/>
      <c r="F16" s="317"/>
      <c r="G16" s="317"/>
    </row>
    <row r="17" customFormat="false" ht="20.25" hidden="false" customHeight="true" outlineLevel="0" collapsed="false">
      <c r="A17" s="317"/>
      <c r="B17" s="315" t="s">
        <v>243</v>
      </c>
      <c r="C17" s="317"/>
      <c r="D17" s="317"/>
      <c r="E17" s="317"/>
      <c r="F17" s="317"/>
      <c r="G17" s="317"/>
    </row>
    <row r="18" customFormat="false" ht="20.25" hidden="false" customHeight="true" outlineLevel="0" collapsed="false">
      <c r="A18" s="317"/>
      <c r="B18" s="315" t="s">
        <v>244</v>
      </c>
      <c r="C18" s="317"/>
      <c r="D18" s="317"/>
      <c r="E18" s="317"/>
      <c r="F18" s="317"/>
      <c r="G18" s="317"/>
    </row>
    <row r="19" customFormat="false" ht="45" hidden="false" customHeight="true" outlineLevel="0" collapsed="false">
      <c r="A19" s="317"/>
      <c r="B19" s="318" t="s">
        <v>245</v>
      </c>
      <c r="C19" s="318"/>
      <c r="D19" s="318"/>
      <c r="E19" s="318"/>
      <c r="F19" s="318"/>
      <c r="G19" s="318"/>
    </row>
    <row r="20" customFormat="false" ht="20.25" hidden="false" customHeight="true" outlineLevel="0" collapsed="false">
      <c r="A20" s="317"/>
      <c r="B20" s="315" t="s">
        <v>246</v>
      </c>
      <c r="C20" s="317"/>
      <c r="D20" s="317"/>
      <c r="E20" s="317"/>
      <c r="F20" s="315"/>
      <c r="G20" s="315"/>
    </row>
    <row r="21" s="322" customFormat="true" ht="19.5" hidden="false" customHeight="true" outlineLevel="0" collapsed="false">
      <c r="A21" s="320"/>
      <c r="B21" s="315" t="s">
        <v>247</v>
      </c>
      <c r="C21" s="321"/>
      <c r="D21" s="321"/>
      <c r="E21" s="321"/>
      <c r="F21" s="321"/>
      <c r="G21" s="321"/>
    </row>
    <row r="22" s="322" customFormat="true" ht="19.5" hidden="false" customHeight="true" outlineLevel="0" collapsed="false">
      <c r="A22" s="320"/>
      <c r="B22" s="315" t="s">
        <v>248</v>
      </c>
      <c r="C22" s="321"/>
      <c r="D22" s="321"/>
      <c r="E22" s="321"/>
      <c r="F22" s="321"/>
      <c r="G22" s="321"/>
    </row>
    <row r="23" s="322" customFormat="true" ht="19.5" hidden="false" customHeight="true" outlineLevel="0" collapsed="false">
      <c r="A23" s="320"/>
      <c r="B23" s="315" t="s">
        <v>249</v>
      </c>
      <c r="C23" s="321"/>
      <c r="D23" s="321"/>
      <c r="E23" s="321"/>
      <c r="F23" s="321"/>
      <c r="G23" s="321"/>
    </row>
    <row r="24" s="322" customFormat="true" ht="19.5" hidden="false" customHeight="true" outlineLevel="0" collapsed="false">
      <c r="A24" s="320"/>
      <c r="B24" s="315" t="s">
        <v>250</v>
      </c>
      <c r="C24" s="321"/>
      <c r="D24" s="321"/>
      <c r="E24" s="321"/>
      <c r="F24" s="321"/>
      <c r="G24" s="321"/>
    </row>
    <row r="25" s="322" customFormat="true" ht="19.5" hidden="false" customHeight="true" outlineLevel="0" collapsed="false">
      <c r="A25" s="320"/>
      <c r="B25" s="315" t="s">
        <v>251</v>
      </c>
      <c r="C25" s="321"/>
      <c r="D25" s="321"/>
      <c r="E25" s="321"/>
      <c r="F25" s="321"/>
      <c r="G25" s="321"/>
    </row>
    <row r="26" s="322" customFormat="true" ht="19.5" hidden="false" customHeight="true" outlineLevel="0" collapsed="false">
      <c r="A26" s="320"/>
      <c r="B26" s="315" t="s">
        <v>252</v>
      </c>
      <c r="C26" s="321"/>
      <c r="D26" s="321"/>
      <c r="E26" s="321"/>
      <c r="F26" s="321"/>
      <c r="G26" s="321"/>
    </row>
    <row r="27" s="322" customFormat="true" ht="19.5" hidden="false" customHeight="true" outlineLevel="0" collapsed="false">
      <c r="A27" s="320"/>
      <c r="B27" s="315" t="s">
        <v>253</v>
      </c>
      <c r="C27" s="321"/>
      <c r="D27" s="321"/>
      <c r="E27" s="321"/>
      <c r="F27" s="321"/>
      <c r="G27" s="321"/>
    </row>
    <row r="28" s="322" customFormat="true" ht="20.25" hidden="false" customHeight="true" outlineLevel="0" collapsed="false">
      <c r="A28" s="320"/>
      <c r="B28" s="315" t="s">
        <v>254</v>
      </c>
      <c r="C28" s="321"/>
      <c r="D28" s="321"/>
      <c r="E28" s="321"/>
      <c r="F28" s="321"/>
      <c r="G28" s="321"/>
    </row>
    <row r="29" customFormat="false" ht="20.25" hidden="false" customHeight="true" outlineLevel="0" collapsed="false">
      <c r="A29" s="311"/>
      <c r="B29" s="315" t="s">
        <v>255</v>
      </c>
      <c r="C29" s="317"/>
      <c r="D29" s="317"/>
      <c r="E29" s="317"/>
      <c r="F29" s="317"/>
      <c r="G29" s="317"/>
    </row>
    <row r="30" customFormat="false" ht="19.5" hidden="false" customHeight="true" outlineLevel="0" collapsed="false">
      <c r="A30" s="311"/>
      <c r="B30" s="315" t="s">
        <v>256</v>
      </c>
      <c r="C30" s="317"/>
      <c r="D30" s="317"/>
      <c r="E30" s="317"/>
      <c r="F30" s="317"/>
      <c r="G30" s="317"/>
    </row>
    <row r="31" s="324" customFormat="true" ht="20.25" hidden="false" customHeight="true" outlineLevel="0" collapsed="false">
      <c r="A31" s="323"/>
      <c r="B31" s="318" t="s">
        <v>257</v>
      </c>
      <c r="C31" s="318"/>
      <c r="D31" s="318"/>
      <c r="E31" s="318"/>
      <c r="F31" s="318"/>
      <c r="G31" s="318"/>
    </row>
    <row r="32" s="324" customFormat="true" ht="20.25" hidden="false" customHeight="true" outlineLevel="0" collapsed="false">
      <c r="A32" s="323"/>
      <c r="B32" s="315" t="s">
        <v>258</v>
      </c>
      <c r="C32" s="321"/>
      <c r="D32" s="321"/>
      <c r="E32" s="321"/>
      <c r="F32" s="323"/>
      <c r="G32" s="323"/>
    </row>
    <row r="33" s="324" customFormat="true" ht="20.25" hidden="false" customHeight="true" outlineLevel="0" collapsed="false">
      <c r="A33" s="323"/>
      <c r="B33" s="315" t="s">
        <v>259</v>
      </c>
      <c r="C33" s="321"/>
      <c r="D33" s="321"/>
      <c r="E33" s="321"/>
      <c r="F33" s="323"/>
      <c r="G33" s="323"/>
    </row>
    <row r="34" s="324" customFormat="true" ht="20.25" hidden="false" customHeight="true" outlineLevel="0" collapsed="false">
      <c r="A34" s="323"/>
      <c r="B34" s="315" t="s">
        <v>260</v>
      </c>
      <c r="C34" s="321"/>
      <c r="D34" s="321"/>
      <c r="E34" s="321"/>
      <c r="F34" s="323"/>
      <c r="G34" s="323"/>
    </row>
    <row r="35" s="324" customFormat="true" ht="20.25" hidden="false" customHeight="true" outlineLevel="0" collapsed="false">
      <c r="A35" s="323"/>
      <c r="B35" s="318" t="s">
        <v>261</v>
      </c>
      <c r="C35" s="318"/>
      <c r="D35" s="318"/>
      <c r="E35" s="318"/>
      <c r="F35" s="318"/>
      <c r="G35" s="318"/>
    </row>
    <row r="36" customFormat="false" ht="20.25" hidden="false" customHeight="true" outlineLevel="0" collapsed="false">
      <c r="A36" s="309"/>
      <c r="B36" s="318" t="s">
        <v>262</v>
      </c>
      <c r="C36" s="318"/>
      <c r="D36" s="318"/>
      <c r="E36" s="318"/>
      <c r="F36" s="318"/>
      <c r="G36" s="318"/>
    </row>
    <row r="37" customFormat="false" ht="20.25" hidden="false" customHeight="true" outlineLevel="0" collapsed="false">
      <c r="A37" s="309"/>
      <c r="B37" s="318" t="s">
        <v>263</v>
      </c>
      <c r="C37" s="318"/>
      <c r="D37" s="318"/>
      <c r="E37" s="318"/>
      <c r="F37" s="318"/>
      <c r="G37" s="318"/>
    </row>
    <row r="38" s="325" customFormat="true" ht="20.25" hidden="false" customHeight="true" outlineLevel="0" collapsed="false">
      <c r="A38" s="323"/>
      <c r="B38" s="318" t="s">
        <v>264</v>
      </c>
      <c r="C38" s="318"/>
      <c r="D38" s="318"/>
      <c r="E38" s="318"/>
      <c r="F38" s="318"/>
      <c r="G38" s="318"/>
    </row>
    <row r="39" s="308" customFormat="true" ht="20.25" hidden="false" customHeight="true" outlineLevel="0" collapsed="false">
      <c r="A39" s="305"/>
      <c r="B39" s="315" t="s">
        <v>265</v>
      </c>
      <c r="C39" s="317"/>
      <c r="D39" s="317"/>
      <c r="E39" s="317"/>
      <c r="F39" s="307"/>
      <c r="G39" s="307"/>
    </row>
    <row r="40" customFormat="false" ht="20.25" hidden="false" customHeight="true" outlineLevel="0" collapsed="false">
      <c r="A40" s="313"/>
      <c r="B40" s="311"/>
      <c r="C40" s="311"/>
      <c r="D40" s="311"/>
      <c r="E40" s="311"/>
      <c r="F40" s="316"/>
      <c r="G40" s="316"/>
    </row>
    <row r="41" customFormat="false" ht="20.25" hidden="false" customHeight="true" outlineLevel="0" collapsed="false">
      <c r="A41" s="309"/>
      <c r="B41" s="306" t="s">
        <v>266</v>
      </c>
      <c r="C41" s="307"/>
      <c r="D41" s="307"/>
      <c r="E41" s="307"/>
      <c r="F41" s="311"/>
      <c r="G41" s="311"/>
    </row>
    <row r="42" customFormat="false" ht="20.25" hidden="false" customHeight="true" outlineLevel="0" collapsed="false">
      <c r="A42" s="309"/>
      <c r="B42" s="311"/>
      <c r="C42" s="311"/>
      <c r="D42" s="311"/>
      <c r="E42" s="311"/>
      <c r="F42" s="311"/>
      <c r="G42" s="311"/>
    </row>
    <row r="43" customFormat="false" ht="20.25" hidden="false" customHeight="true" outlineLevel="0" collapsed="false">
      <c r="A43" s="309"/>
      <c r="B43" s="315" t="s">
        <v>267</v>
      </c>
      <c r="C43" s="316"/>
      <c r="D43" s="316"/>
      <c r="E43" s="316"/>
      <c r="F43" s="311"/>
      <c r="G43" s="311"/>
    </row>
    <row r="44" customFormat="false" ht="20.25" hidden="false" customHeight="true" outlineLevel="0" collapsed="false">
      <c r="A44" s="309"/>
      <c r="B44" s="311"/>
      <c r="C44" s="311"/>
      <c r="D44" s="311"/>
      <c r="E44" s="311"/>
      <c r="F44" s="311"/>
      <c r="G44" s="311"/>
    </row>
    <row r="45" customFormat="false" ht="20.25" hidden="false" customHeight="true" outlineLevel="0" collapsed="false">
      <c r="A45" s="309"/>
      <c r="B45" s="311"/>
      <c r="C45" s="311"/>
      <c r="D45" s="311"/>
      <c r="E45" s="311"/>
      <c r="F45" s="311"/>
      <c r="G45" s="311"/>
    </row>
    <row r="46" customFormat="false" ht="20.25" hidden="false" customHeight="true" outlineLevel="0" collapsed="false">
      <c r="A46" s="309"/>
      <c r="B46" s="311"/>
      <c r="C46" s="311"/>
      <c r="D46" s="311"/>
      <c r="E46" s="311"/>
      <c r="F46" s="311"/>
      <c r="G46" s="311"/>
    </row>
    <row r="47" customFormat="false" ht="20.25" hidden="false" customHeight="true" outlineLevel="0" collapsed="false">
      <c r="A47" s="309"/>
      <c r="B47" s="311"/>
      <c r="C47" s="311"/>
      <c r="D47" s="311"/>
      <c r="E47" s="311"/>
      <c r="F47" s="311"/>
      <c r="G47" s="311"/>
    </row>
    <row r="48" customFormat="false" ht="20.25" hidden="false" customHeight="true" outlineLevel="0" collapsed="false">
      <c r="A48" s="309"/>
      <c r="B48" s="311"/>
      <c r="C48" s="311"/>
      <c r="D48" s="311"/>
      <c r="E48" s="311"/>
      <c r="F48" s="311"/>
      <c r="G48" s="311"/>
    </row>
    <row r="49" customFormat="false" ht="20.25" hidden="false" customHeight="true" outlineLevel="0" collapsed="false">
      <c r="A49" s="309"/>
      <c r="B49" s="311"/>
      <c r="C49" s="311"/>
      <c r="D49" s="311"/>
      <c r="E49" s="311"/>
      <c r="F49" s="311"/>
      <c r="G49" s="311"/>
    </row>
    <row r="50" customFormat="false" ht="20.25" hidden="false" customHeight="true" outlineLevel="0" collapsed="false">
      <c r="A50" s="309"/>
      <c r="B50" s="311"/>
      <c r="C50" s="311"/>
      <c r="D50" s="311"/>
      <c r="E50" s="311"/>
      <c r="F50" s="311"/>
      <c r="G50" s="311"/>
    </row>
    <row r="51" customFormat="false" ht="20.25" hidden="false" customHeight="true" outlineLevel="0" collapsed="false">
      <c r="A51" s="309"/>
      <c r="B51" s="311"/>
      <c r="C51" s="311"/>
      <c r="D51" s="311"/>
      <c r="E51" s="311"/>
      <c r="F51" s="311"/>
      <c r="G51" s="311"/>
    </row>
    <row r="52" customFormat="false" ht="20.25" hidden="false" customHeight="true" outlineLevel="0" collapsed="false">
      <c r="A52" s="309"/>
      <c r="B52" s="311"/>
      <c r="C52" s="311"/>
      <c r="D52" s="311"/>
      <c r="E52" s="311"/>
      <c r="F52" s="311"/>
      <c r="G52" s="311"/>
    </row>
    <row r="53" customFormat="false" ht="20.25" hidden="false" customHeight="true" outlineLevel="0" collapsed="false">
      <c r="A53" s="309"/>
      <c r="B53" s="311"/>
      <c r="C53" s="311"/>
      <c r="D53" s="311"/>
      <c r="E53" s="311"/>
      <c r="F53" s="311"/>
      <c r="G53" s="311"/>
    </row>
    <row r="54" customFormat="false" ht="20.25" hidden="false" customHeight="true" outlineLevel="0" collapsed="false">
      <c r="A54" s="309"/>
      <c r="B54" s="311"/>
      <c r="C54" s="311"/>
      <c r="D54" s="311"/>
      <c r="E54" s="311"/>
      <c r="F54" s="311"/>
      <c r="G54" s="311"/>
    </row>
    <row r="55" customFormat="false" ht="20.25" hidden="false" customHeight="true" outlineLevel="0" collapsed="false">
      <c r="A55" s="309"/>
      <c r="B55" s="311"/>
      <c r="C55" s="311"/>
      <c r="D55" s="311"/>
      <c r="E55" s="311"/>
      <c r="F55" s="311"/>
      <c r="G55" s="311"/>
    </row>
    <row r="56" customFormat="false" ht="20.25" hidden="false" customHeight="true" outlineLevel="0" collapsed="false">
      <c r="A56" s="309"/>
      <c r="B56" s="311"/>
      <c r="C56" s="311"/>
      <c r="D56" s="311"/>
      <c r="E56" s="311"/>
      <c r="F56" s="311"/>
      <c r="G56" s="311"/>
    </row>
    <row r="57" customFormat="false" ht="20.25" hidden="false" customHeight="true" outlineLevel="0" collapsed="false">
      <c r="A57" s="309"/>
      <c r="B57" s="311"/>
      <c r="C57" s="311"/>
      <c r="D57" s="311"/>
      <c r="E57" s="311"/>
      <c r="F57" s="311"/>
      <c r="G57" s="311"/>
    </row>
    <row r="58" customFormat="false" ht="20.25" hidden="false" customHeight="true" outlineLevel="0" collapsed="false">
      <c r="A58" s="309"/>
      <c r="B58" s="311"/>
      <c r="C58" s="311"/>
      <c r="D58" s="311"/>
      <c r="E58" s="311"/>
      <c r="F58" s="311"/>
      <c r="G58" s="311"/>
    </row>
    <row r="59" customFormat="false" ht="20.25" hidden="false" customHeight="true" outlineLevel="0" collapsed="false">
      <c r="A59" s="309"/>
      <c r="B59" s="311"/>
      <c r="C59" s="311"/>
      <c r="D59" s="311"/>
      <c r="E59" s="311"/>
      <c r="F59" s="311"/>
      <c r="G59" s="311"/>
    </row>
    <row r="60" customFormat="false" ht="20.25" hidden="false" customHeight="true" outlineLevel="0" collapsed="false">
      <c r="A60" s="309"/>
      <c r="B60" s="311"/>
      <c r="C60" s="311"/>
      <c r="D60" s="311"/>
      <c r="E60" s="311"/>
      <c r="F60" s="311"/>
      <c r="G60" s="311"/>
    </row>
    <row r="61" customFormat="false" ht="20.25" hidden="false" customHeight="true" outlineLevel="0" collapsed="false">
      <c r="A61" s="309"/>
      <c r="B61" s="311"/>
      <c r="C61" s="311"/>
      <c r="D61" s="311"/>
      <c r="E61" s="311"/>
      <c r="F61" s="311"/>
      <c r="G61" s="311"/>
    </row>
    <row r="62" customFormat="false" ht="20.25" hidden="false" customHeight="true" outlineLevel="0" collapsed="false">
      <c r="A62" s="309"/>
      <c r="B62" s="311"/>
      <c r="C62" s="311"/>
      <c r="D62" s="311"/>
      <c r="E62" s="311"/>
      <c r="F62" s="311"/>
      <c r="G62" s="311"/>
    </row>
    <row r="63" customFormat="false" ht="20.25" hidden="false" customHeight="true" outlineLevel="0" collapsed="false">
      <c r="A63" s="309"/>
      <c r="B63" s="311"/>
      <c r="C63" s="311"/>
      <c r="D63" s="311"/>
      <c r="E63" s="311"/>
      <c r="F63" s="311"/>
      <c r="G63" s="311"/>
    </row>
    <row r="64" customFormat="false" ht="20.25" hidden="false" customHeight="true" outlineLevel="0" collapsed="false">
      <c r="A64" s="309"/>
      <c r="B64" s="311"/>
      <c r="C64" s="311"/>
      <c r="D64" s="311"/>
      <c r="E64" s="311"/>
      <c r="F64" s="311"/>
      <c r="G64" s="311"/>
    </row>
    <row r="65" customFormat="false" ht="20.25" hidden="false" customHeight="true" outlineLevel="0" collapsed="false">
      <c r="A65" s="309"/>
      <c r="B65" s="311"/>
      <c r="C65" s="311"/>
      <c r="D65" s="311"/>
      <c r="E65" s="311"/>
      <c r="F65" s="311"/>
      <c r="G65" s="311"/>
    </row>
    <row r="66" customFormat="false" ht="20.25" hidden="false" customHeight="true" outlineLevel="0" collapsed="false">
      <c r="A66" s="309"/>
      <c r="B66" s="311"/>
      <c r="C66" s="311"/>
      <c r="D66" s="311"/>
      <c r="E66" s="311"/>
      <c r="F66" s="311"/>
      <c r="G66" s="311"/>
    </row>
    <row r="67" customFormat="false" ht="20.25" hidden="false" customHeight="true" outlineLevel="0" collapsed="false">
      <c r="A67" s="309"/>
      <c r="B67" s="311"/>
      <c r="C67" s="311"/>
      <c r="D67" s="311"/>
      <c r="E67" s="311"/>
      <c r="F67" s="311"/>
      <c r="G67" s="311"/>
    </row>
    <row r="68" customFormat="false" ht="20.25" hidden="false" customHeight="true" outlineLevel="0" collapsed="false">
      <c r="A68" s="309"/>
      <c r="B68" s="311"/>
      <c r="C68" s="311"/>
      <c r="D68" s="311"/>
      <c r="E68" s="311"/>
      <c r="F68" s="311"/>
      <c r="G68" s="311"/>
    </row>
    <row r="69" customFormat="false" ht="20.25" hidden="false" customHeight="true" outlineLevel="0" collapsed="false">
      <c r="A69" s="309"/>
      <c r="B69" s="311"/>
      <c r="C69" s="311"/>
      <c r="D69" s="311"/>
      <c r="E69" s="311"/>
      <c r="F69" s="311"/>
      <c r="G69" s="311"/>
    </row>
    <row r="70" customFormat="false" ht="20.25" hidden="false" customHeight="true" outlineLevel="0" collapsed="false">
      <c r="A70" s="309"/>
      <c r="B70" s="311"/>
      <c r="C70" s="311"/>
      <c r="D70" s="311"/>
      <c r="E70" s="311"/>
      <c r="F70" s="311"/>
      <c r="G70" s="311"/>
    </row>
    <row r="71" customFormat="false" ht="20.25" hidden="false" customHeight="true" outlineLevel="0" collapsed="false">
      <c r="A71" s="309"/>
      <c r="B71" s="311"/>
      <c r="C71" s="311"/>
      <c r="D71" s="311"/>
      <c r="E71" s="311"/>
      <c r="F71" s="311"/>
      <c r="G71" s="311"/>
    </row>
    <row r="72" customFormat="false" ht="20.25" hidden="false" customHeight="true" outlineLevel="0" collapsed="false">
      <c r="A72" s="309"/>
      <c r="B72" s="311"/>
      <c r="C72" s="311"/>
      <c r="D72" s="311"/>
      <c r="E72" s="311"/>
      <c r="F72" s="311"/>
      <c r="G72" s="311"/>
    </row>
    <row r="73" customFormat="false" ht="20.25" hidden="false" customHeight="true" outlineLevel="0" collapsed="false">
      <c r="A73" s="309"/>
      <c r="B73" s="311"/>
      <c r="C73" s="311"/>
      <c r="D73" s="311"/>
      <c r="E73" s="311"/>
      <c r="F73" s="311"/>
      <c r="G73" s="311"/>
    </row>
    <row r="74" customFormat="false" ht="20.25" hidden="false" customHeight="true" outlineLevel="0" collapsed="false">
      <c r="A74" s="309"/>
      <c r="B74" s="311"/>
      <c r="C74" s="311"/>
      <c r="D74" s="311"/>
      <c r="E74" s="311"/>
      <c r="F74" s="311"/>
      <c r="G74" s="311"/>
    </row>
    <row r="75" customFormat="false" ht="20.25" hidden="false" customHeight="true" outlineLevel="0" collapsed="false">
      <c r="A75" s="309"/>
      <c r="B75" s="311"/>
      <c r="C75" s="311"/>
      <c r="D75" s="311"/>
      <c r="E75" s="311"/>
      <c r="F75" s="311"/>
      <c r="G75" s="311"/>
    </row>
    <row r="76" customFormat="false" ht="20.25" hidden="false" customHeight="true" outlineLevel="0" collapsed="false">
      <c r="A76" s="309"/>
      <c r="B76" s="311"/>
      <c r="C76" s="311"/>
      <c r="D76" s="311"/>
      <c r="E76" s="311"/>
      <c r="F76" s="311"/>
      <c r="G76" s="311"/>
    </row>
    <row r="77" customFormat="false" ht="20.25" hidden="false" customHeight="true" outlineLevel="0" collapsed="false">
      <c r="A77" s="309"/>
      <c r="B77" s="311"/>
      <c r="C77" s="311"/>
      <c r="D77" s="311"/>
      <c r="E77" s="311"/>
      <c r="F77" s="311"/>
      <c r="G77" s="311"/>
    </row>
    <row r="78" customFormat="false" ht="20.25" hidden="false" customHeight="true" outlineLevel="0" collapsed="false">
      <c r="A78" s="309"/>
      <c r="B78" s="311"/>
      <c r="C78" s="311"/>
      <c r="D78" s="311"/>
      <c r="E78" s="311"/>
      <c r="F78" s="311"/>
      <c r="G78" s="311"/>
    </row>
    <row r="79" customFormat="false" ht="20.25" hidden="false" customHeight="true" outlineLevel="0" collapsed="false">
      <c r="A79" s="309"/>
      <c r="B79" s="311"/>
      <c r="C79" s="311"/>
      <c r="D79" s="311"/>
      <c r="E79" s="311"/>
      <c r="F79" s="311"/>
      <c r="G79" s="311"/>
    </row>
    <row r="80" customFormat="false" ht="20.25" hidden="false" customHeight="true" outlineLevel="0" collapsed="false">
      <c r="A80" s="309"/>
      <c r="B80" s="311"/>
      <c r="C80" s="311"/>
      <c r="D80" s="311"/>
      <c r="E80" s="311"/>
      <c r="F80" s="311"/>
      <c r="G80" s="311"/>
    </row>
    <row r="81" customFormat="false" ht="20.25" hidden="false" customHeight="true" outlineLevel="0" collapsed="false">
      <c r="A81" s="309"/>
      <c r="B81" s="311"/>
      <c r="C81" s="311"/>
      <c r="D81" s="311"/>
      <c r="E81" s="311"/>
      <c r="F81" s="311"/>
      <c r="G81" s="311"/>
    </row>
    <row r="82" customFormat="false" ht="20.25" hidden="false" customHeight="true" outlineLevel="0" collapsed="false">
      <c r="A82" s="309"/>
      <c r="B82" s="311"/>
      <c r="C82" s="311"/>
      <c r="D82" s="311"/>
      <c r="E82" s="311"/>
      <c r="F82" s="311"/>
      <c r="G82" s="311"/>
    </row>
    <row r="83" customFormat="false" ht="20.25" hidden="false" customHeight="true" outlineLevel="0" collapsed="false">
      <c r="A83" s="309"/>
      <c r="B83" s="311"/>
      <c r="C83" s="311"/>
      <c r="D83" s="311"/>
      <c r="E83" s="311"/>
      <c r="F83" s="311"/>
      <c r="G83" s="311"/>
    </row>
    <row r="84" customFormat="false" ht="20.25" hidden="false" customHeight="true" outlineLevel="0" collapsed="false">
      <c r="A84" s="309"/>
      <c r="B84" s="311"/>
      <c r="C84" s="311"/>
      <c r="D84" s="311"/>
      <c r="E84" s="311"/>
      <c r="F84" s="311"/>
      <c r="G84" s="311"/>
    </row>
    <row r="85" customFormat="false" ht="20.25" hidden="false" customHeight="true" outlineLevel="0" collapsed="false">
      <c r="A85" s="309"/>
      <c r="B85" s="311"/>
      <c r="C85" s="311"/>
      <c r="D85" s="311"/>
      <c r="E85" s="311"/>
      <c r="F85" s="311"/>
      <c r="G85" s="311"/>
    </row>
    <row r="86" customFormat="false" ht="20.25" hidden="false" customHeight="true" outlineLevel="0" collapsed="false">
      <c r="A86" s="309"/>
      <c r="B86" s="311"/>
      <c r="C86" s="311"/>
      <c r="D86" s="311"/>
      <c r="E86" s="311"/>
      <c r="F86" s="311"/>
      <c r="G86" s="311"/>
    </row>
    <row r="87" customFormat="false" ht="20.25" hidden="false" customHeight="true" outlineLevel="0" collapsed="false">
      <c r="A87" s="309"/>
      <c r="B87" s="311"/>
      <c r="C87" s="311"/>
      <c r="D87" s="311"/>
      <c r="E87" s="311"/>
      <c r="F87" s="311"/>
      <c r="G87" s="311"/>
    </row>
    <row r="88" customFormat="false" ht="20.25" hidden="false" customHeight="true" outlineLevel="0" collapsed="false">
      <c r="A88" s="309"/>
      <c r="B88" s="311"/>
      <c r="C88" s="311"/>
      <c r="D88" s="311"/>
      <c r="E88" s="311"/>
      <c r="F88" s="311"/>
      <c r="G88" s="311"/>
    </row>
    <row r="89" customFormat="false" ht="20.25" hidden="false" customHeight="true" outlineLevel="0" collapsed="false">
      <c r="A89" s="309"/>
      <c r="B89" s="311"/>
      <c r="C89" s="311"/>
      <c r="D89" s="311"/>
      <c r="E89" s="311"/>
      <c r="F89" s="311"/>
      <c r="G89" s="311"/>
    </row>
    <row r="90" customFormat="false" ht="20.25" hidden="false" customHeight="true" outlineLevel="0" collapsed="false">
      <c r="A90" s="309"/>
      <c r="B90" s="311"/>
      <c r="C90" s="311"/>
      <c r="D90" s="311"/>
      <c r="E90" s="311"/>
      <c r="F90" s="311"/>
      <c r="G90" s="311"/>
    </row>
    <row r="91" customFormat="false" ht="20.25" hidden="false" customHeight="true" outlineLevel="0" collapsed="false">
      <c r="A91" s="309"/>
      <c r="B91" s="311"/>
      <c r="C91" s="311"/>
      <c r="D91" s="311"/>
      <c r="E91" s="311"/>
      <c r="F91" s="311"/>
      <c r="G91" s="311"/>
    </row>
    <row r="92" customFormat="false" ht="20.25" hidden="false" customHeight="true" outlineLevel="0" collapsed="false">
      <c r="A92" s="309"/>
      <c r="B92" s="311"/>
      <c r="C92" s="311"/>
      <c r="D92" s="311"/>
      <c r="E92" s="311"/>
      <c r="F92" s="311"/>
      <c r="G92" s="311"/>
    </row>
    <row r="93" customFormat="false" ht="20.25" hidden="false" customHeight="true" outlineLevel="0" collapsed="false">
      <c r="A93" s="309"/>
      <c r="B93" s="311"/>
      <c r="C93" s="311"/>
      <c r="D93" s="311"/>
      <c r="E93" s="311"/>
      <c r="F93" s="311"/>
      <c r="G93" s="311"/>
    </row>
    <row r="94" customFormat="false" ht="20.25" hidden="false" customHeight="true" outlineLevel="0" collapsed="false">
      <c r="A94" s="309"/>
      <c r="B94" s="311"/>
      <c r="C94" s="311"/>
      <c r="D94" s="311"/>
      <c r="E94" s="311"/>
      <c r="F94" s="311"/>
      <c r="G94" s="311"/>
    </row>
    <row r="95" customFormat="false" ht="20.25" hidden="false" customHeight="true" outlineLevel="0" collapsed="false">
      <c r="A95" s="309"/>
      <c r="B95" s="311"/>
      <c r="C95" s="311"/>
      <c r="D95" s="311"/>
      <c r="E95" s="311"/>
      <c r="F95" s="311"/>
      <c r="G95" s="311"/>
    </row>
    <row r="96" customFormat="false" ht="20.25" hidden="false" customHeight="true" outlineLevel="0" collapsed="false">
      <c r="A96" s="309"/>
      <c r="B96" s="311"/>
      <c r="C96" s="311"/>
      <c r="D96" s="311"/>
      <c r="E96" s="311"/>
      <c r="F96" s="311"/>
      <c r="G96" s="311"/>
    </row>
    <row r="97" customFormat="false" ht="20.25" hidden="false" customHeight="true" outlineLevel="0" collapsed="false">
      <c r="A97" s="309"/>
      <c r="B97" s="311"/>
      <c r="C97" s="311"/>
      <c r="D97" s="311"/>
      <c r="E97" s="311"/>
      <c r="F97" s="311"/>
      <c r="G97" s="311"/>
    </row>
    <row r="98" customFormat="false" ht="20.25" hidden="false" customHeight="true" outlineLevel="0" collapsed="false">
      <c r="A98" s="309"/>
      <c r="B98" s="311"/>
      <c r="C98" s="311"/>
      <c r="D98" s="311"/>
      <c r="E98" s="311"/>
      <c r="F98" s="311"/>
      <c r="G98" s="311"/>
    </row>
    <row r="99" customFormat="false" ht="20.25" hidden="false" customHeight="true" outlineLevel="0" collapsed="false">
      <c r="A99" s="309"/>
      <c r="B99" s="311"/>
      <c r="C99" s="311"/>
      <c r="D99" s="311"/>
      <c r="E99" s="311"/>
      <c r="F99" s="311"/>
      <c r="G99" s="311"/>
    </row>
    <row r="100" customFormat="false" ht="20.25" hidden="false" customHeight="true" outlineLevel="0" collapsed="false">
      <c r="A100" s="309"/>
      <c r="B100" s="311"/>
      <c r="C100" s="311"/>
      <c r="D100" s="311"/>
      <c r="E100" s="311"/>
      <c r="F100" s="311"/>
      <c r="G100" s="311"/>
    </row>
    <row r="101" customFormat="false" ht="20.25" hidden="false" customHeight="true" outlineLevel="0" collapsed="false">
      <c r="A101" s="309"/>
      <c r="B101" s="311"/>
      <c r="C101" s="311"/>
      <c r="D101" s="311"/>
      <c r="E101" s="311"/>
      <c r="F101" s="311"/>
      <c r="G101" s="311"/>
    </row>
    <row r="102" customFormat="false" ht="20.25" hidden="false" customHeight="true" outlineLevel="0" collapsed="false">
      <c r="A102" s="309"/>
      <c r="B102" s="311"/>
      <c r="C102" s="311"/>
      <c r="D102" s="311"/>
      <c r="E102" s="311"/>
      <c r="F102" s="311"/>
      <c r="G102" s="311"/>
    </row>
    <row r="103" customFormat="false" ht="20.25" hidden="false" customHeight="true" outlineLevel="0" collapsed="false">
      <c r="A103" s="309"/>
      <c r="B103" s="311"/>
      <c r="C103" s="311"/>
      <c r="D103" s="311"/>
      <c r="E103" s="311"/>
      <c r="F103" s="311"/>
      <c r="G103" s="311"/>
    </row>
    <row r="104" customFormat="false" ht="20.25" hidden="false" customHeight="true" outlineLevel="0" collapsed="false">
      <c r="A104" s="309"/>
      <c r="B104" s="311"/>
      <c r="C104" s="311"/>
      <c r="D104" s="311"/>
      <c r="E104" s="311"/>
      <c r="F104" s="311"/>
      <c r="G104" s="311"/>
    </row>
    <row r="105" customFormat="false" ht="20.25" hidden="false" customHeight="true" outlineLevel="0" collapsed="false">
      <c r="A105" s="309"/>
      <c r="B105" s="311"/>
      <c r="C105" s="311"/>
      <c r="D105" s="311"/>
      <c r="E105" s="311"/>
      <c r="F105" s="311"/>
      <c r="G105" s="311"/>
    </row>
    <row r="106" customFormat="false" ht="20.25" hidden="false" customHeight="true" outlineLevel="0" collapsed="false">
      <c r="A106" s="309"/>
      <c r="B106" s="311"/>
      <c r="C106" s="311"/>
      <c r="D106" s="311"/>
      <c r="E106" s="311"/>
      <c r="F106" s="311"/>
      <c r="G106" s="311"/>
    </row>
    <row r="107" customFormat="false" ht="20.25" hidden="false" customHeight="true" outlineLevel="0" collapsed="false">
      <c r="A107" s="309"/>
      <c r="B107" s="311"/>
      <c r="C107" s="311"/>
      <c r="D107" s="311"/>
      <c r="E107" s="311"/>
      <c r="F107" s="311"/>
      <c r="G107" s="311"/>
    </row>
    <row r="108" customFormat="false" ht="20.25" hidden="false" customHeight="true" outlineLevel="0" collapsed="false">
      <c r="A108" s="309"/>
      <c r="B108" s="311"/>
      <c r="C108" s="311"/>
      <c r="D108" s="311"/>
      <c r="E108" s="311"/>
      <c r="F108" s="311"/>
      <c r="G108" s="311"/>
    </row>
    <row r="109" customFormat="false" ht="20.25" hidden="false" customHeight="true" outlineLevel="0" collapsed="false">
      <c r="A109" s="309"/>
      <c r="B109" s="311"/>
      <c r="C109" s="311"/>
      <c r="D109" s="311"/>
      <c r="E109" s="311"/>
      <c r="F109" s="311"/>
      <c r="G109" s="311"/>
    </row>
    <row r="110" customFormat="false" ht="20.25" hidden="false" customHeight="true" outlineLevel="0" collapsed="false">
      <c r="A110" s="309"/>
      <c r="B110" s="311"/>
      <c r="C110" s="311"/>
      <c r="D110" s="311"/>
      <c r="E110" s="311"/>
      <c r="F110" s="311"/>
      <c r="G110" s="311"/>
    </row>
    <row r="111" customFormat="false" ht="20.25" hidden="false" customHeight="true" outlineLevel="0" collapsed="false">
      <c r="A111" s="309"/>
      <c r="B111" s="311"/>
      <c r="C111" s="311"/>
      <c r="D111" s="311"/>
      <c r="E111" s="311"/>
      <c r="F111" s="311"/>
      <c r="G111" s="311"/>
    </row>
    <row r="112" customFormat="false" ht="20.25" hidden="false" customHeight="true" outlineLevel="0" collapsed="false">
      <c r="A112" s="309"/>
      <c r="B112" s="311"/>
      <c r="C112" s="311"/>
      <c r="D112" s="311"/>
      <c r="E112" s="311"/>
      <c r="F112" s="311"/>
      <c r="G112" s="311"/>
    </row>
    <row r="113" customFormat="false" ht="20.25" hidden="false" customHeight="true" outlineLevel="0" collapsed="false">
      <c r="A113" s="309"/>
      <c r="B113" s="311"/>
      <c r="C113" s="311"/>
      <c r="D113" s="311"/>
      <c r="E113" s="311"/>
      <c r="F113" s="311"/>
      <c r="G113" s="311"/>
    </row>
    <row r="114" customFormat="false" ht="20.25" hidden="false" customHeight="true" outlineLevel="0" collapsed="false">
      <c r="A114" s="309"/>
      <c r="B114" s="311"/>
      <c r="C114" s="311"/>
      <c r="D114" s="311"/>
      <c r="E114" s="311"/>
      <c r="F114" s="311"/>
      <c r="G114" s="311"/>
    </row>
    <row r="115" customFormat="false" ht="20.25" hidden="false" customHeight="true" outlineLevel="0" collapsed="false">
      <c r="A115" s="309"/>
      <c r="B115" s="311"/>
      <c r="C115" s="311"/>
      <c r="D115" s="311"/>
      <c r="E115" s="311"/>
      <c r="F115" s="311"/>
      <c r="G115" s="311"/>
    </row>
    <row r="116" customFormat="false" ht="20.25" hidden="false" customHeight="true" outlineLevel="0" collapsed="false">
      <c r="A116" s="309"/>
      <c r="B116" s="311"/>
      <c r="C116" s="311"/>
      <c r="D116" s="311"/>
      <c r="E116" s="311"/>
      <c r="F116" s="311"/>
      <c r="G116" s="311"/>
    </row>
    <row r="117" customFormat="false" ht="20.25" hidden="false" customHeight="true" outlineLevel="0" collapsed="false">
      <c r="A117" s="309"/>
      <c r="B117" s="311"/>
      <c r="C117" s="311"/>
      <c r="D117" s="311"/>
      <c r="E117" s="311"/>
      <c r="F117" s="311"/>
      <c r="G117" s="311"/>
    </row>
    <row r="118" customFormat="false" ht="20.25" hidden="false" customHeight="true" outlineLevel="0" collapsed="false">
      <c r="A118" s="309"/>
      <c r="B118" s="311"/>
      <c r="C118" s="311"/>
      <c r="D118" s="311"/>
      <c r="E118" s="311"/>
      <c r="F118" s="311"/>
      <c r="G118" s="311"/>
    </row>
    <row r="119" customFormat="false" ht="20.25" hidden="false" customHeight="true" outlineLevel="0" collapsed="false">
      <c r="A119" s="309"/>
      <c r="B119" s="311"/>
      <c r="C119" s="311"/>
      <c r="D119" s="311"/>
      <c r="E119" s="311"/>
      <c r="F119" s="311"/>
      <c r="G119" s="311"/>
    </row>
    <row r="120" customFormat="false" ht="20.25" hidden="false" customHeight="true" outlineLevel="0" collapsed="false">
      <c r="A120" s="309"/>
      <c r="B120" s="311"/>
      <c r="C120" s="311"/>
      <c r="D120" s="311"/>
      <c r="E120" s="311"/>
      <c r="F120" s="311"/>
      <c r="G120" s="311"/>
    </row>
    <row r="121" customFormat="false" ht="20.25" hidden="false" customHeight="true" outlineLevel="0" collapsed="false">
      <c r="A121" s="309"/>
      <c r="B121" s="311"/>
      <c r="C121" s="311"/>
      <c r="D121" s="311"/>
      <c r="E121" s="311"/>
      <c r="F121" s="311"/>
      <c r="G121" s="311"/>
    </row>
    <row r="122" customFormat="false" ht="20.25" hidden="false" customHeight="true" outlineLevel="0" collapsed="false">
      <c r="A122" s="309"/>
      <c r="B122" s="311"/>
      <c r="C122" s="311"/>
      <c r="D122" s="311"/>
      <c r="E122" s="311"/>
      <c r="F122" s="311"/>
      <c r="G122" s="311"/>
    </row>
    <row r="123" customFormat="false" ht="20.25" hidden="false" customHeight="true" outlineLevel="0" collapsed="false">
      <c r="A123" s="309"/>
      <c r="B123" s="311"/>
      <c r="C123" s="311"/>
      <c r="D123" s="311"/>
      <c r="E123" s="311"/>
      <c r="F123" s="311"/>
      <c r="G123" s="311"/>
    </row>
    <row r="124" customFormat="false" ht="20.25" hidden="false" customHeight="true" outlineLevel="0" collapsed="false">
      <c r="A124" s="309"/>
      <c r="B124" s="311"/>
      <c r="C124" s="311"/>
      <c r="D124" s="311"/>
      <c r="E124" s="311"/>
      <c r="F124" s="311"/>
      <c r="G124" s="311"/>
    </row>
    <row r="125" customFormat="false" ht="20.25" hidden="false" customHeight="true" outlineLevel="0" collapsed="false">
      <c r="A125" s="309"/>
      <c r="B125" s="311"/>
      <c r="C125" s="311"/>
      <c r="D125" s="311"/>
      <c r="E125" s="311"/>
      <c r="F125" s="311"/>
      <c r="G125" s="311"/>
    </row>
    <row r="126" customFormat="false" ht="20.25" hidden="false" customHeight="true" outlineLevel="0" collapsed="false">
      <c r="A126" s="309"/>
      <c r="B126" s="311"/>
      <c r="C126" s="311"/>
      <c r="D126" s="311"/>
      <c r="E126" s="311"/>
      <c r="F126" s="311"/>
      <c r="G126" s="311"/>
    </row>
    <row r="127" customFormat="false" ht="20.25" hidden="false" customHeight="true" outlineLevel="0" collapsed="false">
      <c r="A127" s="309"/>
      <c r="B127" s="311"/>
      <c r="C127" s="311"/>
      <c r="D127" s="311"/>
      <c r="E127" s="311"/>
      <c r="F127" s="311"/>
      <c r="G127" s="311"/>
    </row>
    <row r="128" customFormat="false" ht="20.25" hidden="false" customHeight="true" outlineLevel="0" collapsed="false">
      <c r="A128" s="309"/>
      <c r="B128" s="311"/>
      <c r="C128" s="311"/>
      <c r="D128" s="311"/>
      <c r="E128" s="311"/>
      <c r="F128" s="311"/>
      <c r="G128" s="311"/>
    </row>
    <row r="129" customFormat="false" ht="20.25" hidden="false" customHeight="true" outlineLevel="0" collapsed="false">
      <c r="A129" s="309"/>
      <c r="B129" s="311"/>
      <c r="C129" s="311"/>
      <c r="D129" s="311"/>
      <c r="E129" s="311"/>
      <c r="F129" s="311"/>
      <c r="G129" s="311"/>
    </row>
    <row r="130" customFormat="false" ht="20.25" hidden="false" customHeight="true" outlineLevel="0" collapsed="false">
      <c r="A130" s="309"/>
      <c r="B130" s="311"/>
      <c r="C130" s="311"/>
      <c r="D130" s="311"/>
      <c r="E130" s="311"/>
      <c r="F130" s="311"/>
      <c r="G130" s="311"/>
    </row>
    <row r="131" customFormat="false" ht="20.25" hidden="false" customHeight="true" outlineLevel="0" collapsed="false">
      <c r="A131" s="309"/>
      <c r="B131" s="311"/>
      <c r="C131" s="311"/>
      <c r="D131" s="311"/>
      <c r="E131" s="311"/>
      <c r="F131" s="311"/>
      <c r="G131" s="311"/>
    </row>
    <row r="132" customFormat="false" ht="20.25" hidden="false" customHeight="true" outlineLevel="0" collapsed="false">
      <c r="A132" s="309"/>
      <c r="B132" s="311"/>
      <c r="C132" s="311"/>
      <c r="D132" s="311"/>
      <c r="E132" s="311"/>
      <c r="F132" s="311"/>
      <c r="G132" s="311"/>
    </row>
    <row r="133" customFormat="false" ht="20.25" hidden="false" customHeight="true" outlineLevel="0" collapsed="false">
      <c r="A133" s="309"/>
      <c r="B133" s="311"/>
      <c r="C133" s="311"/>
      <c r="D133" s="311"/>
      <c r="E133" s="311"/>
      <c r="F133" s="311"/>
      <c r="G133" s="311"/>
    </row>
    <row r="134" customFormat="false" ht="20.25" hidden="false" customHeight="true" outlineLevel="0" collapsed="false">
      <c r="A134" s="309"/>
      <c r="B134" s="311"/>
      <c r="C134" s="311"/>
      <c r="D134" s="311"/>
      <c r="E134" s="311"/>
      <c r="F134" s="311"/>
      <c r="G134" s="311"/>
    </row>
    <row r="135" customFormat="false" ht="20.25" hidden="false" customHeight="true" outlineLevel="0" collapsed="false">
      <c r="A135" s="309"/>
      <c r="B135" s="311"/>
      <c r="C135" s="311"/>
      <c r="D135" s="311"/>
      <c r="E135" s="311"/>
      <c r="F135" s="311"/>
      <c r="G135" s="311"/>
    </row>
    <row r="136" customFormat="false" ht="20.25" hidden="false" customHeight="true" outlineLevel="0" collapsed="false">
      <c r="A136" s="309"/>
      <c r="B136" s="311"/>
      <c r="C136" s="311"/>
      <c r="D136" s="311"/>
      <c r="E136" s="311"/>
      <c r="F136" s="311"/>
      <c r="G136" s="311"/>
    </row>
    <row r="137" customFormat="false" ht="20.25" hidden="false" customHeight="true" outlineLevel="0" collapsed="false">
      <c r="A137" s="309"/>
      <c r="B137" s="311"/>
      <c r="C137" s="311"/>
      <c r="D137" s="311"/>
      <c r="E137" s="311"/>
      <c r="F137" s="311"/>
      <c r="G137" s="311"/>
    </row>
    <row r="138" customFormat="false" ht="20.25" hidden="false" customHeight="true" outlineLevel="0" collapsed="false">
      <c r="A138" s="309"/>
      <c r="B138" s="311"/>
      <c r="C138" s="311"/>
      <c r="D138" s="311"/>
      <c r="E138" s="311"/>
      <c r="F138" s="311"/>
      <c r="G138" s="311"/>
    </row>
    <row r="139" customFormat="false" ht="20.25" hidden="false" customHeight="true" outlineLevel="0" collapsed="false">
      <c r="A139" s="309"/>
      <c r="B139" s="311"/>
      <c r="C139" s="311"/>
      <c r="D139" s="311"/>
      <c r="E139" s="311"/>
      <c r="F139" s="311"/>
      <c r="G139" s="311"/>
    </row>
    <row r="140" customFormat="false" ht="20.25" hidden="false" customHeight="true" outlineLevel="0" collapsed="false">
      <c r="A140" s="309"/>
      <c r="B140" s="311"/>
      <c r="C140" s="311"/>
      <c r="D140" s="311"/>
      <c r="E140" s="311"/>
      <c r="F140" s="311"/>
      <c r="G140" s="311"/>
    </row>
    <row r="141" customFormat="false" ht="20.25" hidden="false" customHeight="true" outlineLevel="0" collapsed="false">
      <c r="A141" s="309"/>
      <c r="B141" s="311"/>
      <c r="C141" s="311"/>
      <c r="D141" s="311"/>
      <c r="E141" s="311"/>
      <c r="F141" s="311"/>
      <c r="G141" s="311"/>
    </row>
    <row r="142" customFormat="false" ht="20.25" hidden="false" customHeight="true" outlineLevel="0" collapsed="false">
      <c r="A142" s="309"/>
      <c r="B142" s="311"/>
      <c r="C142" s="311"/>
      <c r="D142" s="311"/>
      <c r="E142" s="311"/>
      <c r="F142" s="311"/>
      <c r="G142" s="311"/>
    </row>
    <row r="143" customFormat="false" ht="20.25" hidden="false" customHeight="true" outlineLevel="0" collapsed="false">
      <c r="A143" s="309"/>
      <c r="B143" s="311"/>
      <c r="C143" s="311"/>
      <c r="D143" s="311"/>
      <c r="E143" s="311"/>
      <c r="F143" s="311"/>
      <c r="G143" s="311"/>
    </row>
    <row r="144" customFormat="false" ht="20.25" hidden="false" customHeight="true" outlineLevel="0" collapsed="false">
      <c r="A144" s="309"/>
      <c r="B144" s="311"/>
      <c r="C144" s="311"/>
      <c r="D144" s="311"/>
      <c r="E144" s="311"/>
      <c r="F144" s="311"/>
      <c r="G144" s="311"/>
    </row>
    <row r="145" customFormat="false" ht="20.25" hidden="false" customHeight="true" outlineLevel="0" collapsed="false">
      <c r="A145" s="309"/>
      <c r="B145" s="311"/>
      <c r="C145" s="311"/>
      <c r="D145" s="311"/>
      <c r="E145" s="311"/>
      <c r="F145" s="311"/>
      <c r="G145" s="311"/>
    </row>
    <row r="146" customFormat="false" ht="20.25" hidden="false" customHeight="true" outlineLevel="0" collapsed="false">
      <c r="A146" s="309"/>
      <c r="B146" s="311"/>
      <c r="C146" s="311"/>
      <c r="D146" s="311"/>
      <c r="E146" s="311"/>
      <c r="F146" s="311"/>
      <c r="G146" s="311"/>
    </row>
    <row r="147" customFormat="false" ht="20.25" hidden="false" customHeight="true" outlineLevel="0" collapsed="false">
      <c r="A147" s="309"/>
      <c r="B147" s="311"/>
      <c r="C147" s="311"/>
      <c r="D147" s="311"/>
      <c r="E147" s="311"/>
      <c r="F147" s="311"/>
      <c r="G147" s="311"/>
    </row>
    <row r="148" customFormat="false" ht="20.25" hidden="false" customHeight="true" outlineLevel="0" collapsed="false">
      <c r="A148" s="309"/>
      <c r="B148" s="311"/>
      <c r="C148" s="311"/>
      <c r="D148" s="311"/>
      <c r="E148" s="311"/>
      <c r="F148" s="311"/>
      <c r="G148" s="311"/>
    </row>
    <row r="149" customFormat="false" ht="20.25" hidden="false" customHeight="true" outlineLevel="0" collapsed="false">
      <c r="A149" s="309"/>
      <c r="B149" s="311"/>
      <c r="C149" s="311"/>
      <c r="D149" s="311"/>
      <c r="E149" s="311"/>
      <c r="F149" s="311"/>
      <c r="G149" s="311"/>
    </row>
    <row r="150" customFormat="false" ht="20.25" hidden="false" customHeight="true" outlineLevel="0" collapsed="false">
      <c r="A150" s="309"/>
      <c r="B150" s="311"/>
      <c r="C150" s="311"/>
      <c r="D150" s="311"/>
      <c r="E150" s="311"/>
      <c r="F150" s="311"/>
      <c r="G150" s="311"/>
    </row>
    <row r="151" customFormat="false" ht="20.25" hidden="false" customHeight="true" outlineLevel="0" collapsed="false">
      <c r="A151" s="309"/>
      <c r="B151" s="311"/>
      <c r="C151" s="311"/>
      <c r="D151" s="311"/>
      <c r="E151" s="311"/>
      <c r="F151" s="311"/>
      <c r="G151" s="311"/>
    </row>
    <row r="152" customFormat="false" ht="20.25" hidden="false" customHeight="true" outlineLevel="0" collapsed="false">
      <c r="A152" s="309"/>
      <c r="B152" s="311"/>
      <c r="C152" s="311"/>
      <c r="D152" s="311"/>
      <c r="E152" s="311"/>
      <c r="F152" s="311"/>
      <c r="G152" s="311"/>
    </row>
    <row r="153" customFormat="false" ht="20.25" hidden="false" customHeight="true" outlineLevel="0" collapsed="false">
      <c r="A153" s="309"/>
      <c r="B153" s="311"/>
      <c r="C153" s="311"/>
      <c r="D153" s="311"/>
      <c r="E153" s="311"/>
      <c r="F153" s="311"/>
      <c r="G153" s="311"/>
    </row>
    <row r="154" customFormat="false" ht="20.25" hidden="false" customHeight="true" outlineLevel="0" collapsed="false">
      <c r="A154" s="309"/>
      <c r="B154" s="311"/>
      <c r="C154" s="311"/>
      <c r="D154" s="311"/>
      <c r="E154" s="311"/>
      <c r="F154" s="311"/>
      <c r="G154" s="311"/>
    </row>
    <row r="155" customFormat="false" ht="20.25" hidden="false" customHeight="true" outlineLevel="0" collapsed="false">
      <c r="A155" s="309"/>
      <c r="B155" s="311"/>
      <c r="C155" s="311"/>
      <c r="D155" s="311"/>
      <c r="E155" s="311"/>
      <c r="F155" s="311"/>
      <c r="G155" s="311"/>
    </row>
    <row r="156" customFormat="false" ht="20.25" hidden="false" customHeight="true" outlineLevel="0" collapsed="false">
      <c r="A156" s="309"/>
      <c r="B156" s="311"/>
      <c r="C156" s="311"/>
      <c r="D156" s="311"/>
      <c r="E156" s="311"/>
      <c r="F156" s="311"/>
      <c r="G156" s="311"/>
    </row>
    <row r="157" customFormat="false" ht="20.25" hidden="false" customHeight="true" outlineLevel="0" collapsed="false">
      <c r="A157" s="309"/>
      <c r="B157" s="311"/>
      <c r="C157" s="311"/>
      <c r="D157" s="311"/>
      <c r="E157" s="311"/>
      <c r="F157" s="311"/>
      <c r="G157" s="311"/>
    </row>
    <row r="158" customFormat="false" ht="20.25" hidden="false" customHeight="true" outlineLevel="0" collapsed="false">
      <c r="A158" s="309"/>
      <c r="B158" s="311"/>
      <c r="C158" s="311"/>
      <c r="D158" s="311"/>
      <c r="E158" s="311"/>
      <c r="F158" s="311"/>
      <c r="G158" s="311"/>
    </row>
    <row r="159" customFormat="false" ht="20.25" hidden="false" customHeight="true" outlineLevel="0" collapsed="false">
      <c r="A159" s="309"/>
      <c r="B159" s="311"/>
      <c r="C159" s="311"/>
      <c r="D159" s="311"/>
      <c r="E159" s="311"/>
      <c r="F159" s="311"/>
      <c r="G159" s="311"/>
    </row>
    <row r="160" customFormat="false" ht="20.25" hidden="false" customHeight="true" outlineLevel="0" collapsed="false">
      <c r="A160" s="309"/>
      <c r="B160" s="311"/>
      <c r="C160" s="311"/>
      <c r="D160" s="311"/>
      <c r="E160" s="311"/>
      <c r="F160" s="311"/>
      <c r="G160" s="311"/>
    </row>
    <row r="161" customFormat="false" ht="20.25" hidden="false" customHeight="true" outlineLevel="0" collapsed="false">
      <c r="A161" s="309"/>
      <c r="B161" s="311"/>
      <c r="C161" s="311"/>
      <c r="D161" s="311"/>
      <c r="E161" s="311"/>
      <c r="F161" s="311"/>
      <c r="G161" s="311"/>
    </row>
    <row r="162" customFormat="false" ht="20.25" hidden="false" customHeight="true" outlineLevel="0" collapsed="false">
      <c r="A162" s="309"/>
      <c r="B162" s="311"/>
      <c r="C162" s="311"/>
      <c r="D162" s="311"/>
      <c r="E162" s="311"/>
      <c r="F162" s="311"/>
      <c r="G162" s="311"/>
    </row>
    <row r="163" customFormat="false" ht="20.25" hidden="false" customHeight="true" outlineLevel="0" collapsed="false">
      <c r="A163" s="309"/>
      <c r="B163" s="311"/>
      <c r="C163" s="311"/>
      <c r="D163" s="311"/>
      <c r="E163" s="311"/>
      <c r="F163" s="311"/>
      <c r="G163" s="311"/>
    </row>
    <row r="164" customFormat="false" ht="20.25" hidden="false" customHeight="true" outlineLevel="0" collapsed="false">
      <c r="A164" s="309"/>
      <c r="B164" s="311"/>
      <c r="C164" s="311"/>
      <c r="D164" s="311"/>
      <c r="E164" s="311"/>
      <c r="F164" s="311"/>
      <c r="G164" s="311"/>
    </row>
    <row r="165" customFormat="false" ht="20.25" hidden="false" customHeight="true" outlineLevel="0" collapsed="false">
      <c r="A165" s="309"/>
      <c r="B165" s="311"/>
      <c r="C165" s="311"/>
      <c r="D165" s="311"/>
      <c r="E165" s="311"/>
      <c r="F165" s="311"/>
      <c r="G165" s="311"/>
    </row>
    <row r="166" customFormat="false" ht="20.25" hidden="false" customHeight="true" outlineLevel="0" collapsed="false">
      <c r="A166" s="309"/>
      <c r="B166" s="311"/>
      <c r="C166" s="311"/>
      <c r="D166" s="311"/>
      <c r="E166" s="311"/>
      <c r="F166" s="311"/>
      <c r="G166" s="311"/>
    </row>
    <row r="167" customFormat="false" ht="20.25" hidden="false" customHeight="true" outlineLevel="0" collapsed="false">
      <c r="A167" s="309"/>
      <c r="B167" s="311"/>
      <c r="C167" s="311"/>
      <c r="D167" s="311"/>
      <c r="E167" s="311"/>
      <c r="F167" s="311"/>
      <c r="G167" s="311"/>
    </row>
    <row r="168" customFormat="false" ht="20.25" hidden="false" customHeight="true" outlineLevel="0" collapsed="false">
      <c r="A168" s="309"/>
      <c r="B168" s="311"/>
      <c r="C168" s="311"/>
      <c r="D168" s="311"/>
      <c r="E168" s="311"/>
      <c r="F168" s="311"/>
      <c r="G168" s="311"/>
    </row>
    <row r="169" customFormat="false" ht="20.25" hidden="false" customHeight="true" outlineLevel="0" collapsed="false">
      <c r="A169" s="309"/>
      <c r="B169" s="311"/>
      <c r="C169" s="311"/>
      <c r="D169" s="311"/>
      <c r="E169" s="311"/>
      <c r="F169" s="311"/>
      <c r="G169" s="311"/>
    </row>
    <row r="170" customFormat="false" ht="20.25" hidden="false" customHeight="true" outlineLevel="0" collapsed="false">
      <c r="A170" s="309"/>
      <c r="B170" s="311"/>
      <c r="C170" s="311"/>
      <c r="D170" s="311"/>
      <c r="E170" s="311"/>
      <c r="F170" s="311"/>
      <c r="G170" s="311"/>
    </row>
    <row r="171" customFormat="false" ht="20.25" hidden="false" customHeight="true" outlineLevel="0" collapsed="false">
      <c r="A171" s="309"/>
      <c r="B171" s="311"/>
      <c r="C171" s="311"/>
      <c r="D171" s="311"/>
      <c r="E171" s="311"/>
      <c r="F171" s="311"/>
      <c r="G171" s="311"/>
    </row>
    <row r="172" customFormat="false" ht="20.25" hidden="false" customHeight="true" outlineLevel="0" collapsed="false">
      <c r="A172" s="309"/>
      <c r="B172" s="311"/>
      <c r="C172" s="311"/>
      <c r="D172" s="311"/>
      <c r="E172" s="311"/>
      <c r="F172" s="311"/>
      <c r="G172" s="311"/>
    </row>
    <row r="173" customFormat="false" ht="20.25" hidden="false" customHeight="true" outlineLevel="0" collapsed="false">
      <c r="A173" s="309"/>
      <c r="B173" s="311"/>
      <c r="C173" s="311"/>
      <c r="D173" s="311"/>
      <c r="E173" s="311"/>
      <c r="F173" s="311"/>
      <c r="G173" s="311"/>
    </row>
    <row r="174" customFormat="false" ht="20.25" hidden="false" customHeight="true" outlineLevel="0" collapsed="false">
      <c r="A174" s="309"/>
      <c r="B174" s="311"/>
      <c r="C174" s="311"/>
      <c r="D174" s="311"/>
      <c r="E174" s="311"/>
      <c r="F174" s="311"/>
      <c r="G174" s="311"/>
    </row>
    <row r="175" customFormat="false" ht="20.25" hidden="false" customHeight="true" outlineLevel="0" collapsed="false">
      <c r="A175" s="309"/>
      <c r="B175" s="311"/>
      <c r="C175" s="311"/>
      <c r="D175" s="311"/>
      <c r="E175" s="311"/>
      <c r="F175" s="311"/>
      <c r="G175" s="311"/>
    </row>
    <row r="176" customFormat="false" ht="20.25" hidden="false" customHeight="true" outlineLevel="0" collapsed="false">
      <c r="A176" s="309"/>
      <c r="B176" s="311"/>
      <c r="C176" s="311"/>
      <c r="D176" s="311"/>
      <c r="E176" s="311"/>
      <c r="F176" s="311"/>
      <c r="G176" s="311"/>
    </row>
    <row r="177" customFormat="false" ht="20.25" hidden="false" customHeight="true" outlineLevel="0" collapsed="false">
      <c r="A177" s="309"/>
      <c r="B177" s="311"/>
      <c r="C177" s="311"/>
      <c r="D177" s="311"/>
      <c r="E177" s="311"/>
      <c r="F177" s="311"/>
      <c r="G177" s="311"/>
    </row>
    <row r="178" customFormat="false" ht="20.25" hidden="false" customHeight="true" outlineLevel="0" collapsed="false">
      <c r="A178" s="309"/>
      <c r="B178" s="311"/>
      <c r="C178" s="311"/>
      <c r="D178" s="311"/>
      <c r="E178" s="311"/>
      <c r="F178" s="311"/>
      <c r="G178" s="311"/>
    </row>
    <row r="179" customFormat="false" ht="20.25" hidden="false" customHeight="true" outlineLevel="0" collapsed="false">
      <c r="A179" s="309"/>
      <c r="B179" s="311"/>
      <c r="C179" s="311"/>
      <c r="D179" s="311"/>
      <c r="E179" s="311"/>
      <c r="F179" s="311"/>
      <c r="G179" s="311"/>
    </row>
    <row r="180" customFormat="false" ht="20.25" hidden="false" customHeight="true" outlineLevel="0" collapsed="false">
      <c r="A180" s="309"/>
      <c r="B180" s="311"/>
      <c r="C180" s="311"/>
      <c r="D180" s="311"/>
      <c r="E180" s="311"/>
      <c r="F180" s="311"/>
      <c r="G180" s="311"/>
    </row>
    <row r="181" customFormat="false" ht="20.25" hidden="false" customHeight="true" outlineLevel="0" collapsed="false">
      <c r="A181" s="309"/>
      <c r="B181" s="311"/>
      <c r="C181" s="311"/>
      <c r="D181" s="311"/>
      <c r="E181" s="311"/>
      <c r="F181" s="311"/>
      <c r="G181" s="311"/>
    </row>
    <row r="182" customFormat="false" ht="20.25" hidden="false" customHeight="true" outlineLevel="0" collapsed="false">
      <c r="A182" s="309"/>
      <c r="B182" s="311"/>
      <c r="C182" s="311"/>
      <c r="D182" s="311"/>
      <c r="E182" s="311"/>
      <c r="F182" s="311"/>
      <c r="G182" s="311"/>
    </row>
    <row r="183" customFormat="false" ht="20.25" hidden="false" customHeight="true" outlineLevel="0" collapsed="false">
      <c r="A183" s="309"/>
      <c r="B183" s="311"/>
      <c r="C183" s="311"/>
      <c r="D183" s="311"/>
      <c r="E183" s="311"/>
      <c r="F183" s="311"/>
      <c r="G183" s="311"/>
    </row>
    <row r="184" customFormat="false" ht="20.25" hidden="false" customHeight="true" outlineLevel="0" collapsed="false">
      <c r="A184" s="309"/>
      <c r="B184" s="311"/>
      <c r="C184" s="311"/>
      <c r="D184" s="311"/>
      <c r="E184" s="311"/>
      <c r="F184" s="311"/>
      <c r="G184" s="311"/>
    </row>
    <row r="185" customFormat="false" ht="20.25" hidden="false" customHeight="true" outlineLevel="0" collapsed="false">
      <c r="A185" s="309"/>
      <c r="B185" s="311"/>
      <c r="C185" s="311"/>
      <c r="D185" s="311"/>
      <c r="E185" s="311"/>
      <c r="F185" s="311"/>
      <c r="G185" s="311"/>
    </row>
    <row r="186" customFormat="false" ht="20.25" hidden="false" customHeight="true" outlineLevel="0" collapsed="false">
      <c r="A186" s="309"/>
      <c r="B186" s="311"/>
      <c r="C186" s="311"/>
      <c r="D186" s="311"/>
      <c r="E186" s="311"/>
      <c r="F186" s="311"/>
      <c r="G186" s="311"/>
    </row>
    <row r="187" customFormat="false" ht="20.25" hidden="false" customHeight="true" outlineLevel="0" collapsed="false">
      <c r="A187" s="309"/>
      <c r="B187" s="311"/>
      <c r="C187" s="311"/>
      <c r="D187" s="311"/>
      <c r="E187" s="311"/>
      <c r="F187" s="311"/>
      <c r="G187" s="311"/>
    </row>
    <row r="188" customFormat="false" ht="20.25" hidden="false" customHeight="true" outlineLevel="0" collapsed="false">
      <c r="A188" s="309"/>
      <c r="B188" s="311"/>
      <c r="C188" s="311"/>
      <c r="D188" s="311"/>
      <c r="E188" s="311"/>
      <c r="F188" s="311"/>
      <c r="G188" s="311"/>
    </row>
    <row r="189" customFormat="false" ht="20.25" hidden="false" customHeight="true" outlineLevel="0" collapsed="false">
      <c r="A189" s="309"/>
      <c r="B189" s="311"/>
      <c r="C189" s="311"/>
      <c r="D189" s="311"/>
      <c r="E189" s="311"/>
      <c r="F189" s="311"/>
      <c r="G189" s="311"/>
    </row>
    <row r="190" customFormat="false" ht="20.25" hidden="false" customHeight="true" outlineLevel="0" collapsed="false">
      <c r="A190" s="309"/>
      <c r="B190" s="311"/>
      <c r="C190" s="311"/>
      <c r="D190" s="311"/>
      <c r="E190" s="311"/>
      <c r="F190" s="311"/>
      <c r="G190" s="311"/>
    </row>
    <row r="191" customFormat="false" ht="20.25" hidden="false" customHeight="true" outlineLevel="0" collapsed="false">
      <c r="A191" s="309"/>
      <c r="B191" s="311"/>
      <c r="C191" s="311"/>
      <c r="D191" s="311"/>
      <c r="E191" s="311"/>
      <c r="F191" s="311"/>
      <c r="G191" s="311"/>
    </row>
    <row r="192" customFormat="false" ht="20.25" hidden="false" customHeight="true" outlineLevel="0" collapsed="false">
      <c r="A192" s="309"/>
      <c r="B192" s="311"/>
      <c r="C192" s="311"/>
      <c r="D192" s="311"/>
      <c r="E192" s="311"/>
      <c r="F192" s="311"/>
      <c r="G192" s="311"/>
    </row>
    <row r="193" customFormat="false" ht="20.25" hidden="false" customHeight="true" outlineLevel="0" collapsed="false">
      <c r="A193" s="309"/>
      <c r="B193" s="311"/>
      <c r="C193" s="311"/>
      <c r="D193" s="311"/>
      <c r="E193" s="311"/>
      <c r="F193" s="311"/>
      <c r="G193" s="311"/>
    </row>
    <row r="194" customFormat="false" ht="20.25" hidden="false" customHeight="true" outlineLevel="0" collapsed="false">
      <c r="A194" s="309"/>
      <c r="B194" s="311"/>
      <c r="C194" s="311"/>
      <c r="D194" s="311"/>
      <c r="E194" s="311"/>
      <c r="F194" s="311"/>
      <c r="G194" s="311"/>
    </row>
    <row r="195" customFormat="false" ht="20.25" hidden="false" customHeight="true" outlineLevel="0" collapsed="false">
      <c r="A195" s="309"/>
      <c r="B195" s="311"/>
      <c r="C195" s="311"/>
      <c r="D195" s="311"/>
      <c r="E195" s="311"/>
      <c r="F195" s="311"/>
      <c r="G195" s="311"/>
    </row>
    <row r="196" customFormat="false" ht="20.25" hidden="false" customHeight="true" outlineLevel="0" collapsed="false">
      <c r="A196" s="309"/>
      <c r="B196" s="311"/>
      <c r="C196" s="311"/>
      <c r="D196" s="311"/>
      <c r="E196" s="311"/>
      <c r="F196" s="311"/>
      <c r="G196" s="311"/>
    </row>
    <row r="197" customFormat="false" ht="20.25" hidden="false" customHeight="true" outlineLevel="0" collapsed="false">
      <c r="A197" s="309"/>
      <c r="B197" s="311"/>
      <c r="C197" s="311"/>
      <c r="D197" s="311"/>
      <c r="E197" s="311"/>
      <c r="F197" s="311"/>
      <c r="G197" s="311"/>
    </row>
    <row r="198" customFormat="false" ht="20.25" hidden="false" customHeight="true" outlineLevel="0" collapsed="false">
      <c r="A198" s="309"/>
      <c r="B198" s="311"/>
      <c r="C198" s="311"/>
      <c r="D198" s="311"/>
      <c r="E198" s="311"/>
      <c r="F198" s="311"/>
      <c r="G198" s="311"/>
    </row>
    <row r="199" customFormat="false" ht="20.25" hidden="false" customHeight="true" outlineLevel="0" collapsed="false">
      <c r="A199" s="309"/>
      <c r="B199" s="311"/>
      <c r="C199" s="311"/>
      <c r="D199" s="311"/>
      <c r="E199" s="311"/>
      <c r="F199" s="311"/>
      <c r="G199" s="311"/>
    </row>
    <row r="200" customFormat="false" ht="20.25" hidden="false" customHeight="true" outlineLevel="0" collapsed="false">
      <c r="A200" s="309"/>
      <c r="B200" s="311"/>
      <c r="C200" s="311"/>
      <c r="D200" s="311"/>
      <c r="E200" s="311"/>
      <c r="F200" s="311"/>
      <c r="G200" s="311"/>
    </row>
    <row r="201" customFormat="false" ht="20.25" hidden="false" customHeight="true" outlineLevel="0" collapsed="false">
      <c r="A201" s="309"/>
      <c r="B201" s="311"/>
      <c r="C201" s="311"/>
      <c r="D201" s="311"/>
      <c r="E201" s="311"/>
      <c r="F201" s="311"/>
      <c r="G201" s="311"/>
    </row>
    <row r="202" customFormat="false" ht="20.25" hidden="false" customHeight="true" outlineLevel="0" collapsed="false">
      <c r="A202" s="309"/>
      <c r="B202" s="311"/>
      <c r="C202" s="311"/>
      <c r="D202" s="311"/>
      <c r="E202" s="311"/>
      <c r="F202" s="311"/>
      <c r="G202" s="311"/>
    </row>
    <row r="203" customFormat="false" ht="20.25" hidden="false" customHeight="true" outlineLevel="0" collapsed="false">
      <c r="A203" s="309"/>
      <c r="B203" s="311"/>
      <c r="C203" s="311"/>
      <c r="D203" s="311"/>
      <c r="E203" s="311"/>
      <c r="F203" s="311"/>
      <c r="G203" s="311"/>
    </row>
    <row r="204" customFormat="false" ht="20.25" hidden="false" customHeight="true" outlineLevel="0" collapsed="false">
      <c r="A204" s="309"/>
      <c r="B204" s="311"/>
      <c r="C204" s="311"/>
      <c r="D204" s="311"/>
      <c r="E204" s="311"/>
      <c r="F204" s="311"/>
      <c r="G204" s="311"/>
    </row>
    <row r="205" customFormat="false" ht="20.25" hidden="false" customHeight="true" outlineLevel="0" collapsed="false">
      <c r="A205" s="309"/>
      <c r="B205" s="311"/>
      <c r="C205" s="311"/>
      <c r="D205" s="311"/>
      <c r="E205" s="311"/>
      <c r="F205" s="311"/>
      <c r="G205" s="311"/>
    </row>
    <row r="206" customFormat="false" ht="20.25" hidden="false" customHeight="true" outlineLevel="0" collapsed="false">
      <c r="A206" s="309"/>
      <c r="B206" s="311"/>
      <c r="C206" s="311"/>
      <c r="D206" s="311"/>
      <c r="E206" s="311"/>
      <c r="F206" s="311"/>
      <c r="G206" s="311"/>
    </row>
    <row r="207" customFormat="false" ht="20.25" hidden="false" customHeight="true" outlineLevel="0" collapsed="false">
      <c r="A207" s="309"/>
      <c r="B207" s="311"/>
      <c r="C207" s="311"/>
      <c r="D207" s="311"/>
      <c r="E207" s="311"/>
      <c r="F207" s="311"/>
      <c r="G207" s="311"/>
    </row>
    <row r="208" customFormat="false" ht="20.25" hidden="false" customHeight="true" outlineLevel="0" collapsed="false">
      <c r="A208" s="309"/>
      <c r="B208" s="311"/>
      <c r="C208" s="311"/>
      <c r="D208" s="311"/>
      <c r="E208" s="311"/>
      <c r="F208" s="311"/>
      <c r="G208" s="311"/>
    </row>
    <row r="209" customFormat="false" ht="20.25" hidden="false" customHeight="true" outlineLevel="0" collapsed="false">
      <c r="A209" s="309"/>
      <c r="B209" s="311"/>
      <c r="C209" s="311"/>
      <c r="D209" s="311"/>
      <c r="E209" s="311"/>
      <c r="F209" s="311"/>
      <c r="G209" s="311"/>
    </row>
    <row r="210" customFormat="false" ht="20.25" hidden="false" customHeight="true" outlineLevel="0" collapsed="false">
      <c r="A210" s="309"/>
      <c r="B210" s="311"/>
      <c r="C210" s="311"/>
      <c r="D210" s="311"/>
      <c r="E210" s="311"/>
      <c r="F210" s="311"/>
      <c r="G210" s="311"/>
    </row>
    <row r="211" customFormat="false" ht="20.25" hidden="false" customHeight="true" outlineLevel="0" collapsed="false">
      <c r="A211" s="309"/>
      <c r="B211" s="311"/>
      <c r="C211" s="311"/>
      <c r="D211" s="311"/>
      <c r="E211" s="311"/>
      <c r="F211" s="311"/>
      <c r="G211" s="311"/>
    </row>
    <row r="212" customFormat="false" ht="20.25" hidden="false" customHeight="true" outlineLevel="0" collapsed="false">
      <c r="A212" s="309"/>
      <c r="B212" s="311"/>
      <c r="C212" s="311"/>
      <c r="D212" s="311"/>
      <c r="E212" s="311"/>
      <c r="F212" s="311"/>
      <c r="G212" s="311"/>
    </row>
    <row r="213" customFormat="false" ht="20.25" hidden="false" customHeight="true" outlineLevel="0" collapsed="false">
      <c r="A213" s="309"/>
      <c r="B213" s="311"/>
      <c r="C213" s="311"/>
      <c r="D213" s="311"/>
      <c r="E213" s="311"/>
      <c r="F213" s="311"/>
      <c r="G213" s="311"/>
    </row>
    <row r="214" customFormat="false" ht="20.25" hidden="false" customHeight="true" outlineLevel="0" collapsed="false">
      <c r="A214" s="309"/>
      <c r="B214" s="311"/>
      <c r="C214" s="311"/>
      <c r="D214" s="311"/>
      <c r="E214" s="311"/>
      <c r="F214" s="311"/>
      <c r="G214" s="311"/>
    </row>
    <row r="215" customFormat="false" ht="20.25" hidden="false" customHeight="true" outlineLevel="0" collapsed="false">
      <c r="A215" s="309"/>
      <c r="B215" s="311"/>
      <c r="C215" s="311"/>
      <c r="D215" s="311"/>
      <c r="E215" s="311"/>
      <c r="F215" s="311"/>
      <c r="G215" s="311"/>
    </row>
    <row r="216" customFormat="false" ht="20.25" hidden="false" customHeight="true" outlineLevel="0" collapsed="false">
      <c r="A216" s="309"/>
      <c r="B216" s="311"/>
      <c r="C216" s="311"/>
      <c r="D216" s="311"/>
      <c r="E216" s="311"/>
      <c r="F216" s="311"/>
      <c r="G216" s="311"/>
    </row>
    <row r="217" customFormat="false" ht="20.25" hidden="false" customHeight="true" outlineLevel="0" collapsed="false">
      <c r="A217" s="309"/>
      <c r="B217" s="311"/>
      <c r="C217" s="311"/>
      <c r="D217" s="311"/>
      <c r="E217" s="311"/>
      <c r="F217" s="311"/>
      <c r="G217" s="311"/>
    </row>
    <row r="218" customFormat="false" ht="20.25" hidden="false" customHeight="true" outlineLevel="0" collapsed="false">
      <c r="A218" s="309"/>
      <c r="B218" s="311"/>
      <c r="C218" s="311"/>
      <c r="D218" s="311"/>
      <c r="E218" s="311"/>
      <c r="F218" s="311"/>
      <c r="G218" s="311"/>
    </row>
    <row r="219" customFormat="false" ht="20.25" hidden="false" customHeight="true" outlineLevel="0" collapsed="false">
      <c r="A219" s="309"/>
      <c r="B219" s="311"/>
      <c r="C219" s="311"/>
      <c r="D219" s="311"/>
      <c r="E219" s="311"/>
      <c r="F219" s="311"/>
      <c r="G219" s="311"/>
    </row>
    <row r="220" customFormat="false" ht="20.25" hidden="false" customHeight="true" outlineLevel="0" collapsed="false">
      <c r="A220" s="309"/>
      <c r="B220" s="311"/>
      <c r="C220" s="311"/>
      <c r="D220" s="311"/>
      <c r="E220" s="311"/>
      <c r="F220" s="311"/>
      <c r="G220" s="311"/>
    </row>
    <row r="221" customFormat="false" ht="20.25" hidden="false" customHeight="true" outlineLevel="0" collapsed="false">
      <c r="A221" s="309"/>
      <c r="B221" s="311"/>
      <c r="C221" s="311"/>
      <c r="D221" s="311"/>
      <c r="E221" s="311"/>
      <c r="F221" s="311"/>
      <c r="G221" s="311"/>
    </row>
    <row r="222" customFormat="false" ht="20.25" hidden="false" customHeight="true" outlineLevel="0" collapsed="false">
      <c r="A222" s="309"/>
      <c r="B222" s="311"/>
      <c r="C222" s="311"/>
      <c r="D222" s="311"/>
      <c r="E222" s="311"/>
      <c r="F222" s="311"/>
      <c r="G222" s="311"/>
    </row>
    <row r="223" customFormat="false" ht="20.25" hidden="false" customHeight="true" outlineLevel="0" collapsed="false">
      <c r="A223" s="309"/>
      <c r="B223" s="311"/>
      <c r="C223" s="311"/>
      <c r="D223" s="311"/>
      <c r="E223" s="311"/>
      <c r="F223" s="311"/>
      <c r="G223" s="311"/>
    </row>
    <row r="224" customFormat="false" ht="20.25" hidden="false" customHeight="true" outlineLevel="0" collapsed="false">
      <c r="A224" s="309"/>
      <c r="B224" s="311"/>
      <c r="C224" s="311"/>
      <c r="D224" s="311"/>
      <c r="E224" s="311"/>
      <c r="F224" s="311"/>
      <c r="G224" s="311"/>
    </row>
    <row r="225" customFormat="false" ht="20.25" hidden="false" customHeight="true" outlineLevel="0" collapsed="false">
      <c r="A225" s="309"/>
      <c r="B225" s="311"/>
      <c r="C225" s="311"/>
      <c r="D225" s="311"/>
      <c r="E225" s="311"/>
      <c r="F225" s="311"/>
      <c r="G225" s="311"/>
    </row>
    <row r="226" customFormat="false" ht="20.25" hidden="false" customHeight="true" outlineLevel="0" collapsed="false">
      <c r="A226" s="309"/>
      <c r="B226" s="311"/>
      <c r="C226" s="311"/>
      <c r="D226" s="311"/>
      <c r="E226" s="311"/>
      <c r="F226" s="311"/>
      <c r="G226" s="311"/>
    </row>
    <row r="227" customFormat="false" ht="20.25" hidden="false" customHeight="true" outlineLevel="0" collapsed="false">
      <c r="A227" s="309"/>
      <c r="B227" s="311"/>
      <c r="C227" s="311"/>
      <c r="D227" s="311"/>
      <c r="E227" s="311"/>
      <c r="F227" s="311"/>
      <c r="G227" s="311"/>
    </row>
    <row r="228" customFormat="false" ht="20.25" hidden="false" customHeight="true" outlineLevel="0" collapsed="false">
      <c r="A228" s="309"/>
      <c r="B228" s="311"/>
      <c r="C228" s="311"/>
      <c r="D228" s="311"/>
      <c r="E228" s="311"/>
      <c r="F228" s="311"/>
      <c r="G228" s="311"/>
    </row>
    <row r="229" customFormat="false" ht="20.25" hidden="false" customHeight="true" outlineLevel="0" collapsed="false">
      <c r="A229" s="309"/>
      <c r="B229" s="311"/>
      <c r="C229" s="311"/>
      <c r="D229" s="311"/>
      <c r="E229" s="311"/>
      <c r="F229" s="311"/>
      <c r="G229" s="311"/>
    </row>
    <row r="230" customFormat="false" ht="20.25" hidden="false" customHeight="true" outlineLevel="0" collapsed="false">
      <c r="A230" s="309"/>
      <c r="B230" s="311"/>
      <c r="C230" s="311"/>
      <c r="D230" s="311"/>
      <c r="E230" s="311"/>
      <c r="F230" s="311"/>
      <c r="G230" s="311"/>
    </row>
    <row r="231" customFormat="false" ht="20.25" hidden="false" customHeight="true" outlineLevel="0" collapsed="false">
      <c r="A231" s="309"/>
      <c r="B231" s="311"/>
      <c r="C231" s="311"/>
      <c r="D231" s="311"/>
      <c r="E231" s="311"/>
      <c r="F231" s="311"/>
      <c r="G231" s="311"/>
    </row>
    <row r="232" customFormat="false" ht="20.25" hidden="false" customHeight="true" outlineLevel="0" collapsed="false">
      <c r="A232" s="309"/>
      <c r="B232" s="311"/>
      <c r="C232" s="311"/>
      <c r="D232" s="311"/>
      <c r="E232" s="311"/>
      <c r="F232" s="311"/>
      <c r="G232" s="311"/>
    </row>
    <row r="233" customFormat="false" ht="20.25" hidden="false" customHeight="true" outlineLevel="0" collapsed="false">
      <c r="A233" s="309"/>
      <c r="B233" s="311"/>
      <c r="C233" s="311"/>
      <c r="D233" s="311"/>
      <c r="E233" s="311"/>
      <c r="F233" s="311"/>
      <c r="G233" s="311"/>
    </row>
    <row r="234" customFormat="false" ht="20.25" hidden="false" customHeight="true" outlineLevel="0" collapsed="false">
      <c r="A234" s="309"/>
      <c r="B234" s="311"/>
      <c r="C234" s="311"/>
      <c r="D234" s="311"/>
      <c r="E234" s="311"/>
      <c r="F234" s="311"/>
      <c r="G234" s="311"/>
    </row>
    <row r="235" customFormat="false" ht="20.25" hidden="false" customHeight="true" outlineLevel="0" collapsed="false">
      <c r="A235" s="309"/>
      <c r="B235" s="311"/>
      <c r="C235" s="311"/>
      <c r="D235" s="311"/>
      <c r="E235" s="311"/>
      <c r="F235" s="311"/>
      <c r="G235" s="311"/>
    </row>
    <row r="236" customFormat="false" ht="20.25" hidden="false" customHeight="true" outlineLevel="0" collapsed="false">
      <c r="A236" s="309"/>
      <c r="B236" s="311"/>
      <c r="C236" s="311"/>
      <c r="D236" s="311"/>
      <c r="E236" s="311"/>
      <c r="F236" s="311"/>
      <c r="G236" s="311"/>
    </row>
    <row r="237" customFormat="false" ht="20.25" hidden="false" customHeight="true" outlineLevel="0" collapsed="false">
      <c r="A237" s="309"/>
      <c r="B237" s="311"/>
      <c r="C237" s="311"/>
      <c r="D237" s="311"/>
      <c r="E237" s="311"/>
      <c r="F237" s="311"/>
      <c r="G237" s="311"/>
    </row>
    <row r="238" customFormat="false" ht="20.25" hidden="false" customHeight="true" outlineLevel="0" collapsed="false">
      <c r="A238" s="309"/>
      <c r="B238" s="311"/>
      <c r="C238" s="311"/>
      <c r="D238" s="311"/>
      <c r="E238" s="311"/>
      <c r="F238" s="311"/>
      <c r="G238" s="311"/>
    </row>
    <row r="239" customFormat="false" ht="20.25" hidden="false" customHeight="true" outlineLevel="0" collapsed="false">
      <c r="A239" s="309"/>
      <c r="B239" s="311"/>
      <c r="C239" s="311"/>
      <c r="D239" s="311"/>
      <c r="E239" s="311"/>
      <c r="F239" s="311"/>
      <c r="G239" s="311"/>
    </row>
    <row r="240" customFormat="false" ht="20.25" hidden="false" customHeight="true" outlineLevel="0" collapsed="false">
      <c r="A240" s="309"/>
      <c r="B240" s="311"/>
      <c r="C240" s="311"/>
      <c r="D240" s="311"/>
      <c r="E240" s="311"/>
      <c r="F240" s="311"/>
      <c r="G240" s="311"/>
    </row>
    <row r="241" customFormat="false" ht="20.25" hidden="false" customHeight="true" outlineLevel="0" collapsed="false">
      <c r="A241" s="309"/>
      <c r="B241" s="311"/>
      <c r="C241" s="311"/>
      <c r="D241" s="311"/>
      <c r="E241" s="311"/>
      <c r="F241" s="311"/>
      <c r="G241" s="311"/>
    </row>
    <row r="242" customFormat="false" ht="20.25" hidden="false" customHeight="true" outlineLevel="0" collapsed="false">
      <c r="A242" s="309"/>
      <c r="B242" s="311"/>
      <c r="C242" s="311"/>
      <c r="D242" s="311"/>
      <c r="E242" s="311"/>
      <c r="F242" s="311"/>
      <c r="G242" s="311"/>
    </row>
    <row r="243" customFormat="false" ht="20.25" hidden="false" customHeight="true" outlineLevel="0" collapsed="false">
      <c r="A243" s="309"/>
      <c r="B243" s="311"/>
      <c r="C243" s="311"/>
      <c r="D243" s="311"/>
      <c r="E243" s="311"/>
      <c r="F243" s="311"/>
      <c r="G243" s="311"/>
    </row>
    <row r="244" customFormat="false" ht="20.25" hidden="false" customHeight="true" outlineLevel="0" collapsed="false">
      <c r="A244" s="309"/>
      <c r="B244" s="311"/>
      <c r="C244" s="311"/>
      <c r="D244" s="311"/>
      <c r="E244" s="311"/>
      <c r="F244" s="311"/>
      <c r="G244" s="311"/>
    </row>
    <row r="245" customFormat="false" ht="20.25" hidden="false" customHeight="true" outlineLevel="0" collapsed="false">
      <c r="A245" s="309"/>
      <c r="B245" s="311"/>
      <c r="C245" s="311"/>
      <c r="D245" s="311"/>
      <c r="E245" s="311"/>
      <c r="F245" s="311"/>
      <c r="G245" s="311"/>
    </row>
    <row r="246" customFormat="false" ht="20.25" hidden="false" customHeight="true" outlineLevel="0" collapsed="false">
      <c r="A246" s="309"/>
      <c r="B246" s="311"/>
      <c r="C246" s="311"/>
      <c r="D246" s="311"/>
      <c r="E246" s="311"/>
      <c r="F246" s="311"/>
      <c r="G246" s="311"/>
    </row>
    <row r="247" customFormat="false" ht="20.25" hidden="false" customHeight="true" outlineLevel="0" collapsed="false">
      <c r="A247" s="309"/>
      <c r="B247" s="311"/>
      <c r="C247" s="311"/>
      <c r="D247" s="311"/>
      <c r="E247" s="311"/>
      <c r="F247" s="311"/>
      <c r="G247" s="311"/>
    </row>
    <row r="248" customFormat="false" ht="20.25" hidden="false" customHeight="true" outlineLevel="0" collapsed="false">
      <c r="A248" s="309"/>
      <c r="B248" s="311"/>
      <c r="C248" s="311"/>
      <c r="D248" s="311"/>
      <c r="E248" s="311"/>
      <c r="F248" s="311"/>
      <c r="G248" s="311"/>
    </row>
    <row r="249" customFormat="false" ht="20.25" hidden="false" customHeight="true" outlineLevel="0" collapsed="false">
      <c r="A249" s="309"/>
      <c r="B249" s="311"/>
      <c r="C249" s="311"/>
      <c r="D249" s="311"/>
      <c r="E249" s="311"/>
      <c r="F249" s="311"/>
      <c r="G249" s="311"/>
    </row>
    <row r="250" customFormat="false" ht="20.25" hidden="false" customHeight="true" outlineLevel="0" collapsed="false">
      <c r="A250" s="309"/>
      <c r="B250" s="311"/>
      <c r="C250" s="311"/>
      <c r="D250" s="311"/>
      <c r="E250" s="311"/>
      <c r="F250" s="311"/>
      <c r="G250" s="311"/>
    </row>
    <row r="251" customFormat="false" ht="20.25" hidden="false" customHeight="true" outlineLevel="0" collapsed="false">
      <c r="A251" s="309"/>
      <c r="B251" s="311"/>
      <c r="C251" s="311"/>
      <c r="D251" s="311"/>
      <c r="E251" s="311"/>
      <c r="F251" s="311"/>
      <c r="G251" s="311"/>
    </row>
    <row r="252" customFormat="false" ht="20.25" hidden="false" customHeight="true" outlineLevel="0" collapsed="false">
      <c r="A252" s="309"/>
      <c r="B252" s="311"/>
      <c r="C252" s="311"/>
      <c r="D252" s="311"/>
      <c r="E252" s="311"/>
      <c r="F252" s="311"/>
      <c r="G252" s="311"/>
    </row>
    <row r="253" customFormat="false" ht="20.25" hidden="false" customHeight="true" outlineLevel="0" collapsed="false">
      <c r="A253" s="309"/>
      <c r="B253" s="311"/>
      <c r="C253" s="311"/>
      <c r="D253" s="311"/>
      <c r="E253" s="311"/>
      <c r="F253" s="311"/>
      <c r="G253" s="311"/>
    </row>
    <row r="254" customFormat="false" ht="20.25" hidden="false" customHeight="true" outlineLevel="0" collapsed="false">
      <c r="A254" s="309"/>
      <c r="B254" s="311"/>
      <c r="C254" s="311"/>
      <c r="D254" s="311"/>
      <c r="E254" s="311"/>
      <c r="F254" s="311"/>
      <c r="G254" s="311"/>
    </row>
    <row r="255" customFormat="false" ht="20.25" hidden="false" customHeight="true" outlineLevel="0" collapsed="false">
      <c r="A255" s="309"/>
      <c r="B255" s="311"/>
      <c r="C255" s="311"/>
      <c r="D255" s="311"/>
      <c r="E255" s="311"/>
      <c r="F255" s="311"/>
      <c r="G255" s="311"/>
    </row>
    <row r="256" customFormat="false" ht="20.25" hidden="false" customHeight="true" outlineLevel="0" collapsed="false">
      <c r="A256" s="309"/>
      <c r="B256" s="311"/>
      <c r="C256" s="311"/>
      <c r="D256" s="311"/>
      <c r="E256" s="311"/>
      <c r="F256" s="311"/>
      <c r="G256" s="311"/>
    </row>
    <row r="257" customFormat="false" ht="20.25" hidden="false" customHeight="true" outlineLevel="0" collapsed="false">
      <c r="A257" s="309"/>
      <c r="B257" s="311"/>
      <c r="C257" s="311"/>
      <c r="D257" s="311"/>
      <c r="E257" s="311"/>
      <c r="F257" s="311"/>
      <c r="G257" s="311"/>
    </row>
    <row r="258" customFormat="false" ht="20.25" hidden="false" customHeight="true" outlineLevel="0" collapsed="false">
      <c r="A258" s="309"/>
      <c r="B258" s="311"/>
      <c r="C258" s="311"/>
      <c r="D258" s="311"/>
      <c r="E258" s="311"/>
      <c r="F258" s="311"/>
      <c r="G258" s="311"/>
    </row>
    <row r="259" customFormat="false" ht="20.25" hidden="false" customHeight="true" outlineLevel="0" collapsed="false">
      <c r="A259" s="309"/>
      <c r="B259" s="311"/>
      <c r="C259" s="311"/>
      <c r="D259" s="311"/>
      <c r="E259" s="311"/>
      <c r="F259" s="311"/>
      <c r="G259" s="311"/>
    </row>
    <row r="260" customFormat="false" ht="20.25" hidden="false" customHeight="true" outlineLevel="0" collapsed="false">
      <c r="A260" s="309"/>
      <c r="B260" s="311"/>
      <c r="C260" s="311"/>
      <c r="D260" s="311"/>
      <c r="E260" s="311"/>
      <c r="F260" s="311"/>
      <c r="G260" s="311"/>
    </row>
    <row r="261" customFormat="false" ht="20.25" hidden="false" customHeight="true" outlineLevel="0" collapsed="false">
      <c r="A261" s="309"/>
      <c r="B261" s="311"/>
      <c r="C261" s="311"/>
      <c r="D261" s="311"/>
      <c r="E261" s="311"/>
      <c r="F261" s="311"/>
      <c r="G261" s="311"/>
    </row>
    <row r="262" customFormat="false" ht="20.25" hidden="false" customHeight="true" outlineLevel="0" collapsed="false">
      <c r="A262" s="309"/>
      <c r="B262" s="311"/>
      <c r="C262" s="311"/>
      <c r="D262" s="311"/>
      <c r="E262" s="311"/>
      <c r="F262" s="311"/>
      <c r="G262" s="311"/>
    </row>
    <row r="263" customFormat="false" ht="20.25" hidden="false" customHeight="true" outlineLevel="0" collapsed="false">
      <c r="A263" s="309"/>
      <c r="B263" s="311"/>
      <c r="C263" s="311"/>
      <c r="D263" s="311"/>
      <c r="E263" s="311"/>
      <c r="F263" s="311"/>
      <c r="G263" s="311"/>
    </row>
    <row r="264" customFormat="false" ht="20.25" hidden="false" customHeight="true" outlineLevel="0" collapsed="false">
      <c r="A264" s="309"/>
      <c r="B264" s="311"/>
      <c r="C264" s="311"/>
      <c r="D264" s="311"/>
      <c r="E264" s="311"/>
      <c r="F264" s="311"/>
      <c r="G264" s="311"/>
    </row>
    <row r="265" customFormat="false" ht="20.25" hidden="false" customHeight="true" outlineLevel="0" collapsed="false">
      <c r="A265" s="309"/>
      <c r="B265" s="311"/>
      <c r="C265" s="311"/>
      <c r="D265" s="311"/>
      <c r="E265" s="311"/>
      <c r="F265" s="311"/>
      <c r="G265" s="311"/>
    </row>
    <row r="266" customFormat="false" ht="20.25" hidden="false" customHeight="true" outlineLevel="0" collapsed="false">
      <c r="A266" s="309"/>
      <c r="B266" s="311"/>
      <c r="C266" s="311"/>
      <c r="D266" s="311"/>
      <c r="E266" s="311"/>
      <c r="F266" s="311"/>
      <c r="G266" s="311"/>
    </row>
    <row r="267" customFormat="false" ht="20.25" hidden="false" customHeight="true" outlineLevel="0" collapsed="false">
      <c r="A267" s="309"/>
      <c r="B267" s="311"/>
      <c r="C267" s="311"/>
      <c r="D267" s="311"/>
      <c r="E267" s="311"/>
      <c r="F267" s="311"/>
      <c r="G267" s="311"/>
    </row>
    <row r="268" customFormat="false" ht="20.25" hidden="false" customHeight="true" outlineLevel="0" collapsed="false">
      <c r="A268" s="309"/>
      <c r="B268" s="311"/>
      <c r="C268" s="311"/>
      <c r="D268" s="311"/>
      <c r="E268" s="311"/>
      <c r="F268" s="311"/>
      <c r="G268" s="311"/>
    </row>
    <row r="269" customFormat="false" ht="20.25" hidden="false" customHeight="true" outlineLevel="0" collapsed="false">
      <c r="A269" s="309"/>
      <c r="B269" s="311"/>
      <c r="C269" s="311"/>
      <c r="D269" s="311"/>
      <c r="E269" s="311"/>
      <c r="F269" s="311"/>
      <c r="G269" s="311"/>
    </row>
    <row r="270" customFormat="false" ht="20.25" hidden="false" customHeight="true" outlineLevel="0" collapsed="false">
      <c r="A270" s="309"/>
      <c r="B270" s="311"/>
      <c r="C270" s="311"/>
      <c r="D270" s="311"/>
      <c r="E270" s="311"/>
      <c r="F270" s="311"/>
      <c r="G270" s="311"/>
    </row>
    <row r="271" customFormat="false" ht="20.25" hidden="false" customHeight="true" outlineLevel="0" collapsed="false">
      <c r="A271" s="309"/>
      <c r="B271" s="311"/>
      <c r="C271" s="311"/>
      <c r="D271" s="311"/>
      <c r="E271" s="311"/>
      <c r="F271" s="311"/>
      <c r="G271" s="311"/>
    </row>
    <row r="272" customFormat="false" ht="20.25" hidden="false" customHeight="true" outlineLevel="0" collapsed="false">
      <c r="A272" s="309"/>
      <c r="B272" s="311"/>
      <c r="C272" s="311"/>
      <c r="D272" s="311"/>
      <c r="E272" s="311"/>
      <c r="F272" s="311"/>
      <c r="G272" s="311"/>
    </row>
    <row r="273" customFormat="false" ht="20.25" hidden="false" customHeight="true" outlineLevel="0" collapsed="false">
      <c r="A273" s="309"/>
      <c r="B273" s="311"/>
      <c r="C273" s="311"/>
      <c r="D273" s="311"/>
      <c r="E273" s="311"/>
      <c r="F273" s="311"/>
      <c r="G273" s="311"/>
    </row>
    <row r="274" customFormat="false" ht="20.25" hidden="false" customHeight="true" outlineLevel="0" collapsed="false">
      <c r="A274" s="309"/>
      <c r="B274" s="311"/>
      <c r="C274" s="311"/>
      <c r="D274" s="311"/>
      <c r="E274" s="311"/>
      <c r="F274" s="311"/>
      <c r="G274" s="311"/>
    </row>
    <row r="275" customFormat="false" ht="20.25" hidden="false" customHeight="true" outlineLevel="0" collapsed="false">
      <c r="A275" s="309"/>
      <c r="B275" s="311"/>
      <c r="C275" s="311"/>
      <c r="D275" s="311"/>
      <c r="E275" s="311"/>
      <c r="F275" s="311"/>
      <c r="G275" s="311"/>
    </row>
    <row r="276" customFormat="false" ht="20.25" hidden="false" customHeight="true" outlineLevel="0" collapsed="false">
      <c r="A276" s="309"/>
      <c r="B276" s="311"/>
      <c r="C276" s="311"/>
      <c r="D276" s="311"/>
      <c r="E276" s="311"/>
      <c r="F276" s="311"/>
      <c r="G276" s="311"/>
    </row>
    <row r="277" customFormat="false" ht="20.25" hidden="false" customHeight="true" outlineLevel="0" collapsed="false">
      <c r="A277" s="309"/>
      <c r="B277" s="311"/>
      <c r="C277" s="311"/>
      <c r="D277" s="311"/>
      <c r="E277" s="311"/>
      <c r="F277" s="311"/>
      <c r="G277" s="311"/>
    </row>
    <row r="278" customFormat="false" ht="20.25" hidden="false" customHeight="true" outlineLevel="0" collapsed="false">
      <c r="A278" s="309"/>
      <c r="B278" s="311"/>
      <c r="C278" s="311"/>
      <c r="D278" s="311"/>
      <c r="E278" s="311"/>
      <c r="F278" s="311"/>
      <c r="G278" s="311"/>
    </row>
    <row r="279" customFormat="false" ht="20.25" hidden="false" customHeight="true" outlineLevel="0" collapsed="false">
      <c r="A279" s="309"/>
      <c r="B279" s="311"/>
      <c r="C279" s="311"/>
      <c r="D279" s="311"/>
      <c r="E279" s="311"/>
      <c r="F279" s="311"/>
      <c r="G279" s="311"/>
    </row>
    <row r="280" customFormat="false" ht="20.25" hidden="false" customHeight="true" outlineLevel="0" collapsed="false">
      <c r="A280" s="309"/>
      <c r="B280" s="311"/>
      <c r="C280" s="311"/>
      <c r="D280" s="311"/>
      <c r="E280" s="311"/>
      <c r="F280" s="311"/>
      <c r="G280" s="311"/>
    </row>
    <row r="281" customFormat="false" ht="20.25" hidden="false" customHeight="true" outlineLevel="0" collapsed="false">
      <c r="A281" s="309"/>
      <c r="B281" s="311"/>
      <c r="C281" s="311"/>
      <c r="D281" s="311"/>
      <c r="E281" s="311"/>
      <c r="F281" s="311"/>
      <c r="G281" s="311"/>
    </row>
    <row r="282" customFormat="false" ht="20.25" hidden="false" customHeight="true" outlineLevel="0" collapsed="false">
      <c r="A282" s="309"/>
      <c r="B282" s="311"/>
      <c r="C282" s="311"/>
      <c r="D282" s="311"/>
      <c r="E282" s="311"/>
      <c r="F282" s="311"/>
      <c r="G282" s="311"/>
    </row>
    <row r="283" customFormat="false" ht="20.25" hidden="false" customHeight="true" outlineLevel="0" collapsed="false">
      <c r="A283" s="309"/>
      <c r="B283" s="311"/>
      <c r="C283" s="311"/>
      <c r="D283" s="311"/>
      <c r="E283" s="311"/>
      <c r="F283" s="311"/>
      <c r="G283" s="311"/>
    </row>
    <row r="284" customFormat="false" ht="20.25" hidden="false" customHeight="true" outlineLevel="0" collapsed="false">
      <c r="A284" s="309"/>
      <c r="B284" s="311"/>
      <c r="C284" s="311"/>
      <c r="D284" s="311"/>
      <c r="E284" s="311"/>
      <c r="F284" s="311"/>
      <c r="G284" s="311"/>
    </row>
    <row r="285" customFormat="false" ht="20.25" hidden="false" customHeight="true" outlineLevel="0" collapsed="false">
      <c r="A285" s="309"/>
      <c r="B285" s="311"/>
      <c r="C285" s="311"/>
      <c r="D285" s="311"/>
      <c r="E285" s="311"/>
      <c r="F285" s="311"/>
      <c r="G285" s="311"/>
    </row>
    <row r="286" customFormat="false" ht="20.25" hidden="false" customHeight="true" outlineLevel="0" collapsed="false">
      <c r="A286" s="309"/>
      <c r="B286" s="311"/>
      <c r="C286" s="311"/>
      <c r="D286" s="311"/>
      <c r="E286" s="311"/>
      <c r="F286" s="311"/>
      <c r="G286" s="311"/>
    </row>
    <row r="287" customFormat="false" ht="20.25" hidden="false" customHeight="true" outlineLevel="0" collapsed="false">
      <c r="A287" s="309"/>
      <c r="B287" s="311"/>
      <c r="C287" s="311"/>
      <c r="D287" s="311"/>
      <c r="E287" s="311"/>
      <c r="F287" s="311"/>
      <c r="G287" s="311"/>
    </row>
    <row r="288" customFormat="false" ht="20.25" hidden="false" customHeight="true" outlineLevel="0" collapsed="false">
      <c r="A288" s="309"/>
      <c r="B288" s="311"/>
      <c r="C288" s="311"/>
      <c r="D288" s="311"/>
      <c r="E288" s="311"/>
      <c r="F288" s="311"/>
      <c r="G288" s="311"/>
    </row>
    <row r="289" customFormat="false" ht="20.25" hidden="false" customHeight="true" outlineLevel="0" collapsed="false">
      <c r="A289" s="309"/>
      <c r="B289" s="311"/>
      <c r="C289" s="311"/>
      <c r="D289" s="311"/>
      <c r="E289" s="311"/>
      <c r="F289" s="311"/>
      <c r="G289" s="311"/>
    </row>
    <row r="290" customFormat="false" ht="20.25" hidden="false" customHeight="true" outlineLevel="0" collapsed="false">
      <c r="A290" s="309"/>
      <c r="B290" s="311"/>
      <c r="C290" s="311"/>
      <c r="D290" s="311"/>
      <c r="E290" s="311"/>
      <c r="F290" s="311"/>
      <c r="G290" s="311"/>
    </row>
    <row r="291" customFormat="false" ht="20.25" hidden="false" customHeight="true" outlineLevel="0" collapsed="false">
      <c r="A291" s="309"/>
      <c r="B291" s="311"/>
      <c r="C291" s="311"/>
      <c r="D291" s="311"/>
      <c r="E291" s="311"/>
      <c r="F291" s="311"/>
      <c r="G291" s="311"/>
    </row>
    <row r="292" customFormat="false" ht="20.25" hidden="false" customHeight="true" outlineLevel="0" collapsed="false">
      <c r="A292" s="309"/>
      <c r="B292" s="311"/>
      <c r="C292" s="311"/>
      <c r="D292" s="311"/>
      <c r="E292" s="311"/>
      <c r="F292" s="311"/>
      <c r="G292" s="311"/>
    </row>
    <row r="293" customFormat="false" ht="20.25" hidden="false" customHeight="true" outlineLevel="0" collapsed="false">
      <c r="A293" s="309"/>
      <c r="B293" s="311"/>
      <c r="C293" s="311"/>
      <c r="D293" s="311"/>
      <c r="E293" s="311"/>
      <c r="F293" s="311"/>
      <c r="G293" s="311"/>
    </row>
    <row r="294" customFormat="false" ht="20.25" hidden="false" customHeight="true" outlineLevel="0" collapsed="false">
      <c r="A294" s="309"/>
      <c r="B294" s="311"/>
      <c r="C294" s="311"/>
      <c r="D294" s="311"/>
      <c r="E294" s="311"/>
      <c r="F294" s="311"/>
      <c r="G294" s="311"/>
    </row>
    <row r="295" customFormat="false" ht="20.25" hidden="false" customHeight="true" outlineLevel="0" collapsed="false">
      <c r="A295" s="309"/>
      <c r="B295" s="311"/>
      <c r="C295" s="311"/>
      <c r="D295" s="311"/>
      <c r="E295" s="311"/>
      <c r="F295" s="311"/>
      <c r="G295" s="311"/>
    </row>
    <row r="296" customFormat="false" ht="20.25" hidden="false" customHeight="true" outlineLevel="0" collapsed="false">
      <c r="A296" s="309"/>
      <c r="B296" s="311"/>
      <c r="C296" s="311"/>
      <c r="D296" s="311"/>
      <c r="E296" s="311"/>
      <c r="F296" s="311"/>
      <c r="G296" s="311"/>
    </row>
    <row r="297" customFormat="false" ht="20.25" hidden="false" customHeight="true" outlineLevel="0" collapsed="false">
      <c r="A297" s="309"/>
      <c r="B297" s="311"/>
      <c r="C297" s="311"/>
      <c r="D297" s="311"/>
      <c r="E297" s="311"/>
      <c r="F297" s="311"/>
      <c r="G297" s="311"/>
    </row>
    <row r="298" customFormat="false" ht="20.25" hidden="false" customHeight="true" outlineLevel="0" collapsed="false">
      <c r="A298" s="309"/>
      <c r="B298" s="311"/>
      <c r="C298" s="311"/>
      <c r="D298" s="311"/>
      <c r="E298" s="311"/>
      <c r="F298" s="311"/>
      <c r="G298" s="311"/>
    </row>
    <row r="299" customFormat="false" ht="20.25" hidden="false" customHeight="true" outlineLevel="0" collapsed="false">
      <c r="A299" s="309"/>
      <c r="B299" s="311"/>
      <c r="C299" s="311"/>
      <c r="D299" s="311"/>
      <c r="E299" s="311"/>
      <c r="F299" s="311"/>
      <c r="G299" s="311"/>
    </row>
    <row r="300" customFormat="false" ht="20.25" hidden="false" customHeight="true" outlineLevel="0" collapsed="false">
      <c r="A300" s="309"/>
      <c r="B300" s="311"/>
      <c r="C300" s="311"/>
      <c r="D300" s="311"/>
      <c r="E300" s="311"/>
      <c r="F300" s="311"/>
      <c r="G300" s="311"/>
    </row>
    <row r="301" customFormat="false" ht="20.25" hidden="false" customHeight="true" outlineLevel="0" collapsed="false">
      <c r="A301" s="309"/>
      <c r="B301" s="311"/>
      <c r="C301" s="311"/>
      <c r="D301" s="311"/>
      <c r="E301" s="311"/>
      <c r="F301" s="311"/>
      <c r="G301" s="311"/>
    </row>
    <row r="302" customFormat="false" ht="20.25" hidden="false" customHeight="true" outlineLevel="0" collapsed="false">
      <c r="A302" s="309"/>
      <c r="B302" s="311"/>
      <c r="C302" s="311"/>
      <c r="D302" s="311"/>
      <c r="E302" s="311"/>
      <c r="F302" s="311"/>
      <c r="G302" s="311"/>
    </row>
    <row r="303" customFormat="false" ht="20.25" hidden="false" customHeight="true" outlineLevel="0" collapsed="false">
      <c r="A303" s="309"/>
      <c r="B303" s="311"/>
      <c r="C303" s="311"/>
      <c r="D303" s="311"/>
      <c r="E303" s="311"/>
      <c r="F303" s="311"/>
      <c r="G303" s="311"/>
    </row>
    <row r="304" customFormat="false" ht="20.25" hidden="false" customHeight="true" outlineLevel="0" collapsed="false">
      <c r="A304" s="309"/>
      <c r="B304" s="311"/>
      <c r="C304" s="311"/>
      <c r="D304" s="311"/>
      <c r="E304" s="311"/>
      <c r="F304" s="311"/>
      <c r="G304" s="311"/>
    </row>
    <row r="305" customFormat="false" ht="20.25" hidden="false" customHeight="true" outlineLevel="0" collapsed="false">
      <c r="A305" s="309"/>
      <c r="B305" s="311"/>
      <c r="C305" s="311"/>
      <c r="D305" s="311"/>
      <c r="E305" s="311"/>
      <c r="F305" s="311"/>
      <c r="G305" s="311"/>
    </row>
    <row r="306" customFormat="false" ht="20.25" hidden="false" customHeight="true" outlineLevel="0" collapsed="false">
      <c r="A306" s="309"/>
      <c r="B306" s="311"/>
      <c r="C306" s="311"/>
      <c r="D306" s="311"/>
      <c r="E306" s="311"/>
      <c r="F306" s="311"/>
      <c r="G306" s="311"/>
    </row>
    <row r="307" customFormat="false" ht="20.25" hidden="false" customHeight="true" outlineLevel="0" collapsed="false">
      <c r="A307" s="309"/>
      <c r="B307" s="311"/>
      <c r="C307" s="311"/>
      <c r="D307" s="311"/>
      <c r="E307" s="311"/>
      <c r="F307" s="311"/>
      <c r="G307" s="311"/>
    </row>
    <row r="308" customFormat="false" ht="20.25" hidden="false" customHeight="true" outlineLevel="0" collapsed="false">
      <c r="A308" s="309"/>
      <c r="B308" s="311"/>
      <c r="C308" s="311"/>
      <c r="D308" s="311"/>
      <c r="E308" s="311"/>
      <c r="F308" s="311"/>
      <c r="G308" s="311"/>
    </row>
    <row r="309" customFormat="false" ht="20.25" hidden="false" customHeight="true" outlineLevel="0" collapsed="false">
      <c r="A309" s="309"/>
      <c r="B309" s="311"/>
      <c r="C309" s="311"/>
      <c r="D309" s="311"/>
      <c r="E309" s="311"/>
      <c r="F309" s="311"/>
      <c r="G309" s="311"/>
    </row>
    <row r="310" customFormat="false" ht="20.25" hidden="false" customHeight="true" outlineLevel="0" collapsed="false">
      <c r="A310" s="309"/>
      <c r="B310" s="311"/>
      <c r="C310" s="311"/>
      <c r="D310" s="311"/>
      <c r="E310" s="311"/>
      <c r="F310" s="311"/>
      <c r="G310" s="311"/>
    </row>
    <row r="311" customFormat="false" ht="20.25" hidden="false" customHeight="true" outlineLevel="0" collapsed="false">
      <c r="A311" s="309"/>
      <c r="B311" s="311"/>
      <c r="C311" s="311"/>
      <c r="D311" s="311"/>
      <c r="E311" s="311"/>
      <c r="F311" s="311"/>
      <c r="G311" s="311"/>
    </row>
    <row r="312" customFormat="false" ht="20.25" hidden="false" customHeight="true" outlineLevel="0" collapsed="false">
      <c r="A312" s="309"/>
      <c r="B312" s="311"/>
      <c r="C312" s="311"/>
      <c r="D312" s="311"/>
      <c r="E312" s="311"/>
      <c r="F312" s="311"/>
      <c r="G312" s="311"/>
    </row>
    <row r="313" customFormat="false" ht="20.25" hidden="false" customHeight="true" outlineLevel="0" collapsed="false">
      <c r="A313" s="309"/>
      <c r="B313" s="311"/>
      <c r="C313" s="311"/>
      <c r="D313" s="311"/>
      <c r="E313" s="311"/>
      <c r="F313" s="311"/>
      <c r="G313" s="311"/>
    </row>
    <row r="314" customFormat="false" ht="20.25" hidden="false" customHeight="true" outlineLevel="0" collapsed="false">
      <c r="A314" s="309"/>
      <c r="B314" s="311"/>
      <c r="C314" s="311"/>
      <c r="D314" s="311"/>
      <c r="E314" s="311"/>
      <c r="F314" s="311"/>
      <c r="G314" s="311"/>
    </row>
    <row r="315" customFormat="false" ht="20.25" hidden="false" customHeight="true" outlineLevel="0" collapsed="false">
      <c r="A315" s="309"/>
      <c r="B315" s="311"/>
      <c r="C315" s="311"/>
      <c r="D315" s="311"/>
      <c r="E315" s="311"/>
      <c r="F315" s="311"/>
      <c r="G315" s="311"/>
    </row>
    <row r="316" customFormat="false" ht="20.25" hidden="false" customHeight="true" outlineLevel="0" collapsed="false">
      <c r="A316" s="309"/>
      <c r="B316" s="311"/>
      <c r="C316" s="311"/>
      <c r="D316" s="311"/>
      <c r="E316" s="311"/>
      <c r="F316" s="311"/>
      <c r="G316" s="311"/>
    </row>
    <row r="317" customFormat="false" ht="20.25" hidden="false" customHeight="true" outlineLevel="0" collapsed="false">
      <c r="A317" s="309"/>
      <c r="B317" s="311"/>
      <c r="C317" s="311"/>
      <c r="D317" s="311"/>
      <c r="E317" s="311"/>
      <c r="F317" s="311"/>
      <c r="G317" s="311"/>
    </row>
    <row r="318" customFormat="false" ht="20.25" hidden="false" customHeight="true" outlineLevel="0" collapsed="false">
      <c r="A318" s="309"/>
      <c r="B318" s="311"/>
      <c r="C318" s="311"/>
      <c r="D318" s="311"/>
      <c r="E318" s="311"/>
      <c r="F318" s="311"/>
      <c r="G318" s="311"/>
    </row>
    <row r="319" customFormat="false" ht="20.25" hidden="false" customHeight="true" outlineLevel="0" collapsed="false">
      <c r="A319" s="309"/>
      <c r="B319" s="311"/>
      <c r="C319" s="311"/>
      <c r="D319" s="311"/>
      <c r="E319" s="311"/>
      <c r="F319" s="311"/>
      <c r="G319" s="311"/>
    </row>
    <row r="320" customFormat="false" ht="20.25" hidden="false" customHeight="true" outlineLevel="0" collapsed="false">
      <c r="A320" s="309"/>
      <c r="B320" s="311"/>
      <c r="C320" s="311"/>
      <c r="D320" s="311"/>
      <c r="E320" s="311"/>
      <c r="F320" s="311"/>
      <c r="G320" s="311"/>
    </row>
    <row r="321" customFormat="false" ht="20.25" hidden="false" customHeight="true" outlineLevel="0" collapsed="false">
      <c r="A321" s="309"/>
      <c r="B321" s="311"/>
      <c r="C321" s="311"/>
      <c r="D321" s="311"/>
      <c r="E321" s="311"/>
      <c r="F321" s="311"/>
      <c r="G321" s="311"/>
    </row>
    <row r="322" customFormat="false" ht="20.25" hidden="false" customHeight="true" outlineLevel="0" collapsed="false">
      <c r="A322" s="309"/>
      <c r="B322" s="311"/>
      <c r="C322" s="311"/>
      <c r="D322" s="311"/>
      <c r="E322" s="311"/>
      <c r="F322" s="311"/>
      <c r="G322" s="311"/>
    </row>
    <row r="323" customFormat="false" ht="20.25" hidden="false" customHeight="true" outlineLevel="0" collapsed="false">
      <c r="A323" s="309"/>
      <c r="B323" s="311"/>
      <c r="C323" s="311"/>
      <c r="D323" s="311"/>
      <c r="E323" s="311"/>
      <c r="F323" s="311"/>
      <c r="G323" s="311"/>
    </row>
    <row r="324" customFormat="false" ht="20.25" hidden="false" customHeight="true" outlineLevel="0" collapsed="false">
      <c r="A324" s="309"/>
      <c r="B324" s="311"/>
      <c r="C324" s="311"/>
      <c r="D324" s="311"/>
      <c r="E324" s="311"/>
      <c r="F324" s="311"/>
      <c r="G324" s="311"/>
    </row>
    <row r="325" customFormat="false" ht="20.25" hidden="false" customHeight="true" outlineLevel="0" collapsed="false">
      <c r="A325" s="309"/>
      <c r="B325" s="311"/>
      <c r="C325" s="311"/>
      <c r="D325" s="311"/>
      <c r="E325" s="311"/>
      <c r="F325" s="311"/>
      <c r="G325" s="311"/>
    </row>
    <row r="326" customFormat="false" ht="20.25" hidden="false" customHeight="true" outlineLevel="0" collapsed="false">
      <c r="A326" s="309"/>
      <c r="B326" s="311"/>
      <c r="C326" s="311"/>
      <c r="D326" s="311"/>
      <c r="E326" s="311"/>
      <c r="F326" s="311"/>
      <c r="G326" s="311"/>
    </row>
    <row r="327" customFormat="false" ht="20.25" hidden="false" customHeight="true" outlineLevel="0" collapsed="false">
      <c r="A327" s="309"/>
      <c r="B327" s="311"/>
      <c r="C327" s="311"/>
      <c r="D327" s="311"/>
      <c r="E327" s="311"/>
      <c r="F327" s="311"/>
      <c r="G327" s="311"/>
    </row>
    <row r="328" customFormat="false" ht="20.25" hidden="false" customHeight="true" outlineLevel="0" collapsed="false">
      <c r="A328" s="309"/>
      <c r="B328" s="311"/>
      <c r="C328" s="311"/>
      <c r="D328" s="311"/>
      <c r="E328" s="311"/>
      <c r="F328" s="311"/>
      <c r="G328" s="311"/>
    </row>
    <row r="329" customFormat="false" ht="20.25" hidden="false" customHeight="true" outlineLevel="0" collapsed="false">
      <c r="A329" s="309"/>
      <c r="B329" s="311"/>
      <c r="C329" s="311"/>
      <c r="D329" s="311"/>
      <c r="E329" s="311"/>
      <c r="F329" s="311"/>
      <c r="G329" s="311"/>
    </row>
    <row r="330" customFormat="false" ht="20.25" hidden="false" customHeight="true" outlineLevel="0" collapsed="false">
      <c r="A330" s="309"/>
      <c r="B330" s="311"/>
      <c r="C330" s="311"/>
      <c r="D330" s="311"/>
      <c r="E330" s="311"/>
      <c r="F330" s="311"/>
      <c r="G330" s="311"/>
    </row>
    <row r="331" customFormat="false" ht="20.25" hidden="false" customHeight="true" outlineLevel="0" collapsed="false">
      <c r="A331" s="309"/>
      <c r="B331" s="311"/>
      <c r="C331" s="311"/>
      <c r="D331" s="311"/>
      <c r="E331" s="311"/>
      <c r="F331" s="311"/>
      <c r="G331" s="311"/>
    </row>
    <row r="332" customFormat="false" ht="20.25" hidden="false" customHeight="true" outlineLevel="0" collapsed="false">
      <c r="A332" s="309"/>
      <c r="B332" s="311"/>
      <c r="C332" s="311"/>
      <c r="D332" s="311"/>
      <c r="E332" s="311"/>
      <c r="F332" s="311"/>
      <c r="G332" s="311"/>
    </row>
    <row r="333" customFormat="false" ht="20.25" hidden="false" customHeight="true" outlineLevel="0" collapsed="false">
      <c r="A333" s="309"/>
      <c r="B333" s="311"/>
      <c r="C333" s="311"/>
      <c r="D333" s="311"/>
      <c r="E333" s="311"/>
      <c r="F333" s="311"/>
      <c r="G333" s="311"/>
    </row>
    <row r="334" customFormat="false" ht="20.25" hidden="false" customHeight="true" outlineLevel="0" collapsed="false">
      <c r="A334" s="309"/>
      <c r="B334" s="311"/>
      <c r="C334" s="311"/>
      <c r="D334" s="311"/>
      <c r="E334" s="311"/>
      <c r="F334" s="311"/>
      <c r="G334" s="311"/>
    </row>
    <row r="335" customFormat="false" ht="20.25" hidden="false" customHeight="true" outlineLevel="0" collapsed="false">
      <c r="A335" s="309"/>
      <c r="B335" s="311"/>
      <c r="C335" s="311"/>
      <c r="D335" s="311"/>
      <c r="E335" s="311"/>
      <c r="F335" s="311"/>
      <c r="G335" s="311"/>
    </row>
    <row r="336" customFormat="false" ht="20.25" hidden="false" customHeight="true" outlineLevel="0" collapsed="false">
      <c r="A336" s="309"/>
      <c r="B336" s="311"/>
      <c r="C336" s="311"/>
      <c r="D336" s="311"/>
      <c r="E336" s="311"/>
      <c r="F336" s="311"/>
      <c r="G336" s="311"/>
    </row>
    <row r="337" customFormat="false" ht="20.25" hidden="false" customHeight="true" outlineLevel="0" collapsed="false">
      <c r="A337" s="309"/>
      <c r="B337" s="311"/>
      <c r="C337" s="311"/>
      <c r="D337" s="311"/>
      <c r="E337" s="311"/>
      <c r="F337" s="311"/>
      <c r="G337" s="311"/>
    </row>
    <row r="338" customFormat="false" ht="20.25" hidden="false" customHeight="true" outlineLevel="0" collapsed="false">
      <c r="A338" s="309"/>
      <c r="B338" s="311"/>
      <c r="C338" s="311"/>
      <c r="D338" s="311"/>
      <c r="E338" s="311"/>
      <c r="F338" s="311"/>
      <c r="G338" s="311"/>
    </row>
    <row r="339" customFormat="false" ht="20.25" hidden="false" customHeight="true" outlineLevel="0" collapsed="false">
      <c r="A339" s="309"/>
      <c r="B339" s="311"/>
      <c r="C339" s="311"/>
      <c r="D339" s="311"/>
      <c r="E339" s="311"/>
      <c r="F339" s="311"/>
      <c r="G339" s="311"/>
    </row>
    <row r="340" customFormat="false" ht="20.25" hidden="false" customHeight="true" outlineLevel="0" collapsed="false">
      <c r="A340" s="309"/>
      <c r="B340" s="311"/>
      <c r="C340" s="311"/>
      <c r="D340" s="311"/>
      <c r="E340" s="311"/>
      <c r="F340" s="311"/>
      <c r="G340" s="311"/>
    </row>
    <row r="341" customFormat="false" ht="20.25" hidden="false" customHeight="true" outlineLevel="0" collapsed="false">
      <c r="A341" s="309"/>
      <c r="B341" s="311"/>
      <c r="C341" s="311"/>
      <c r="D341" s="311"/>
      <c r="E341" s="311"/>
      <c r="F341" s="311"/>
      <c r="G341" s="311"/>
    </row>
    <row r="342" customFormat="false" ht="20.25" hidden="false" customHeight="true" outlineLevel="0" collapsed="false">
      <c r="A342" s="309"/>
      <c r="B342" s="311"/>
      <c r="C342" s="311"/>
      <c r="D342" s="311"/>
      <c r="E342" s="311"/>
      <c r="F342" s="311"/>
      <c r="G342" s="311"/>
    </row>
    <row r="343" customFormat="false" ht="20.25" hidden="false" customHeight="true" outlineLevel="0" collapsed="false">
      <c r="A343" s="309"/>
      <c r="B343" s="311"/>
      <c r="C343" s="311"/>
      <c r="D343" s="311"/>
      <c r="E343" s="311"/>
      <c r="F343" s="311"/>
      <c r="G343" s="311"/>
    </row>
    <row r="344" customFormat="false" ht="20.25" hidden="false" customHeight="true" outlineLevel="0" collapsed="false">
      <c r="A344" s="309"/>
      <c r="B344" s="311"/>
      <c r="C344" s="311"/>
      <c r="D344" s="311"/>
      <c r="E344" s="311"/>
      <c r="F344" s="311"/>
      <c r="G344" s="311"/>
    </row>
    <row r="345" customFormat="false" ht="20.25" hidden="false" customHeight="true" outlineLevel="0" collapsed="false">
      <c r="A345" s="309"/>
      <c r="B345" s="311"/>
      <c r="C345" s="311"/>
      <c r="D345" s="311"/>
      <c r="E345" s="311"/>
      <c r="F345" s="311"/>
      <c r="G345" s="311"/>
    </row>
    <row r="346" customFormat="false" ht="20.25" hidden="false" customHeight="true" outlineLevel="0" collapsed="false">
      <c r="A346" s="309"/>
      <c r="B346" s="311"/>
      <c r="C346" s="311"/>
      <c r="D346" s="311"/>
      <c r="E346" s="311"/>
      <c r="F346" s="311"/>
      <c r="G346" s="311"/>
    </row>
    <row r="347" customFormat="false" ht="20.25" hidden="false" customHeight="true" outlineLevel="0" collapsed="false">
      <c r="A347" s="309"/>
      <c r="B347" s="311"/>
      <c r="C347" s="311"/>
      <c r="D347" s="311"/>
      <c r="E347" s="311"/>
      <c r="F347" s="311"/>
      <c r="G347" s="311"/>
    </row>
    <row r="348" customFormat="false" ht="20.25" hidden="false" customHeight="true" outlineLevel="0" collapsed="false">
      <c r="A348" s="309"/>
      <c r="B348" s="311"/>
      <c r="C348" s="311"/>
      <c r="D348" s="311"/>
      <c r="E348" s="311"/>
      <c r="F348" s="311"/>
      <c r="G348" s="311"/>
    </row>
    <row r="349" customFormat="false" ht="20.25" hidden="false" customHeight="true" outlineLevel="0" collapsed="false">
      <c r="A349" s="309"/>
      <c r="B349" s="311"/>
      <c r="C349" s="311"/>
      <c r="D349" s="311"/>
      <c r="E349" s="311"/>
      <c r="F349" s="311"/>
      <c r="G349" s="311"/>
    </row>
    <row r="350" customFormat="false" ht="20.25" hidden="false" customHeight="true" outlineLevel="0" collapsed="false">
      <c r="A350" s="309"/>
      <c r="B350" s="311"/>
      <c r="C350" s="311"/>
      <c r="D350" s="311"/>
      <c r="E350" s="311"/>
      <c r="F350" s="311"/>
      <c r="G350" s="311"/>
    </row>
    <row r="351" customFormat="false" ht="20.25" hidden="false" customHeight="true" outlineLevel="0" collapsed="false">
      <c r="A351" s="309"/>
      <c r="B351" s="311"/>
      <c r="C351" s="311"/>
      <c r="D351" s="311"/>
      <c r="E351" s="311"/>
      <c r="F351" s="311"/>
      <c r="G351" s="311"/>
    </row>
    <row r="352" customFormat="false" ht="20.25" hidden="false" customHeight="true" outlineLevel="0" collapsed="false">
      <c r="A352" s="309"/>
      <c r="B352" s="311"/>
      <c r="C352" s="311"/>
      <c r="D352" s="311"/>
      <c r="E352" s="311"/>
      <c r="F352" s="311"/>
      <c r="G352" s="311"/>
    </row>
    <row r="353" customFormat="false" ht="20.25" hidden="false" customHeight="true" outlineLevel="0" collapsed="false">
      <c r="A353" s="309"/>
      <c r="B353" s="311"/>
      <c r="C353" s="311"/>
      <c r="D353" s="311"/>
      <c r="E353" s="311"/>
      <c r="F353" s="311"/>
      <c r="G353" s="311"/>
    </row>
    <row r="354" customFormat="false" ht="20.25" hidden="false" customHeight="true" outlineLevel="0" collapsed="false">
      <c r="A354" s="309"/>
      <c r="B354" s="311"/>
      <c r="C354" s="311"/>
      <c r="D354" s="311"/>
      <c r="E354" s="311"/>
      <c r="F354" s="311"/>
      <c r="G354" s="311"/>
    </row>
    <row r="355" customFormat="false" ht="20.25" hidden="false" customHeight="true" outlineLevel="0" collapsed="false">
      <c r="A355" s="309"/>
      <c r="B355" s="311"/>
      <c r="C355" s="311"/>
      <c r="D355" s="311"/>
      <c r="E355" s="311"/>
      <c r="F355" s="311"/>
      <c r="G355" s="311"/>
    </row>
    <row r="356" customFormat="false" ht="20.25" hidden="false" customHeight="true" outlineLevel="0" collapsed="false">
      <c r="A356" s="309"/>
      <c r="B356" s="311"/>
      <c r="C356" s="311"/>
      <c r="D356" s="311"/>
      <c r="E356" s="311"/>
      <c r="F356" s="311"/>
      <c r="G356" s="311"/>
    </row>
    <row r="357" customFormat="false" ht="20.25" hidden="false" customHeight="true" outlineLevel="0" collapsed="false">
      <c r="A357" s="309"/>
      <c r="B357" s="311"/>
      <c r="C357" s="311"/>
      <c r="D357" s="311"/>
      <c r="E357" s="311"/>
      <c r="F357" s="311"/>
      <c r="G357" s="311"/>
    </row>
    <row r="358" customFormat="false" ht="20.25" hidden="false" customHeight="true" outlineLevel="0" collapsed="false">
      <c r="A358" s="309"/>
      <c r="B358" s="311"/>
      <c r="C358" s="311"/>
      <c r="D358" s="311"/>
      <c r="E358" s="311"/>
      <c r="F358" s="311"/>
      <c r="G358" s="311"/>
    </row>
    <row r="359" customFormat="false" ht="20.25" hidden="false" customHeight="true" outlineLevel="0" collapsed="false">
      <c r="A359" s="309"/>
      <c r="B359" s="311"/>
      <c r="C359" s="311"/>
      <c r="D359" s="311"/>
      <c r="E359" s="311"/>
      <c r="F359" s="311"/>
      <c r="G359" s="311"/>
    </row>
    <row r="360" customFormat="false" ht="20.25" hidden="false" customHeight="true" outlineLevel="0" collapsed="false">
      <c r="A360" s="309"/>
      <c r="B360" s="311"/>
      <c r="C360" s="311"/>
      <c r="D360" s="311"/>
      <c r="E360" s="311"/>
      <c r="F360" s="311"/>
      <c r="G360" s="311"/>
    </row>
    <row r="361" customFormat="false" ht="20.25" hidden="false" customHeight="true" outlineLevel="0" collapsed="false">
      <c r="A361" s="309"/>
      <c r="B361" s="311"/>
      <c r="C361" s="311"/>
      <c r="D361" s="311"/>
      <c r="E361" s="311"/>
      <c r="F361" s="311"/>
      <c r="G361" s="311"/>
    </row>
    <row r="362" customFormat="false" ht="20.25" hidden="false" customHeight="true" outlineLevel="0" collapsed="false">
      <c r="A362" s="309"/>
      <c r="B362" s="311"/>
      <c r="C362" s="311"/>
      <c r="D362" s="311"/>
      <c r="E362" s="311"/>
      <c r="F362" s="311"/>
      <c r="G362" s="311"/>
    </row>
    <row r="363" customFormat="false" ht="20.25" hidden="false" customHeight="true" outlineLevel="0" collapsed="false">
      <c r="A363" s="309"/>
      <c r="B363" s="311"/>
      <c r="C363" s="311"/>
      <c r="D363" s="311"/>
      <c r="E363" s="311"/>
      <c r="F363" s="311"/>
      <c r="G363" s="311"/>
    </row>
    <row r="364" customFormat="false" ht="20.25" hidden="false" customHeight="true" outlineLevel="0" collapsed="false">
      <c r="A364" s="309"/>
      <c r="B364" s="311"/>
      <c r="C364" s="311"/>
      <c r="D364" s="311"/>
      <c r="E364" s="311"/>
      <c r="F364" s="311"/>
      <c r="G364" s="311"/>
    </row>
    <row r="365" customFormat="false" ht="20.25" hidden="false" customHeight="true" outlineLevel="0" collapsed="false">
      <c r="A365" s="309"/>
      <c r="B365" s="311"/>
      <c r="C365" s="311"/>
      <c r="D365" s="311"/>
      <c r="E365" s="311"/>
      <c r="F365" s="311"/>
      <c r="G365" s="311"/>
    </row>
    <row r="366" customFormat="false" ht="20.25" hidden="false" customHeight="true" outlineLevel="0" collapsed="false">
      <c r="A366" s="309"/>
      <c r="B366" s="311"/>
      <c r="C366" s="311"/>
      <c r="D366" s="311"/>
      <c r="E366" s="311"/>
      <c r="F366" s="311"/>
      <c r="G366" s="311"/>
    </row>
    <row r="367" customFormat="false" ht="20.25" hidden="false" customHeight="true" outlineLevel="0" collapsed="false">
      <c r="A367" s="309"/>
      <c r="B367" s="311"/>
      <c r="C367" s="311"/>
      <c r="D367" s="311"/>
      <c r="E367" s="311"/>
      <c r="F367" s="311"/>
      <c r="G367" s="311"/>
    </row>
    <row r="368" customFormat="false" ht="20.25" hidden="false" customHeight="true" outlineLevel="0" collapsed="false">
      <c r="A368" s="309"/>
      <c r="B368" s="311"/>
      <c r="C368" s="311"/>
      <c r="D368" s="311"/>
      <c r="E368" s="311"/>
      <c r="F368" s="311"/>
      <c r="G368" s="311"/>
    </row>
    <row r="369" customFormat="false" ht="20.25" hidden="false" customHeight="true" outlineLevel="0" collapsed="false">
      <c r="A369" s="309"/>
      <c r="B369" s="311"/>
      <c r="C369" s="311"/>
      <c r="D369" s="311"/>
      <c r="E369" s="311"/>
      <c r="F369" s="311"/>
      <c r="G369" s="311"/>
    </row>
    <row r="370" customFormat="false" ht="20.25" hidden="false" customHeight="true" outlineLevel="0" collapsed="false">
      <c r="A370" s="309"/>
      <c r="B370" s="311"/>
      <c r="C370" s="311"/>
      <c r="D370" s="311"/>
      <c r="E370" s="311"/>
      <c r="F370" s="311"/>
      <c r="G370" s="311"/>
    </row>
    <row r="371" customFormat="false" ht="20.25" hidden="false" customHeight="true" outlineLevel="0" collapsed="false">
      <c r="A371" s="309"/>
      <c r="B371" s="311"/>
      <c r="C371" s="311"/>
      <c r="D371" s="311"/>
      <c r="E371" s="311"/>
      <c r="F371" s="311"/>
      <c r="G371" s="311"/>
    </row>
    <row r="372" customFormat="false" ht="20.25" hidden="false" customHeight="true" outlineLevel="0" collapsed="false">
      <c r="A372" s="309"/>
      <c r="B372" s="311"/>
      <c r="C372" s="311"/>
      <c r="D372" s="311"/>
      <c r="E372" s="311"/>
      <c r="F372" s="311"/>
      <c r="G372" s="311"/>
    </row>
    <row r="373" customFormat="false" ht="20.25" hidden="false" customHeight="true" outlineLevel="0" collapsed="false">
      <c r="A373" s="309"/>
      <c r="B373" s="311"/>
      <c r="C373" s="311"/>
      <c r="D373" s="311"/>
      <c r="E373" s="311"/>
      <c r="F373" s="311"/>
      <c r="G373" s="311"/>
    </row>
    <row r="374" customFormat="false" ht="20.25" hidden="false" customHeight="true" outlineLevel="0" collapsed="false">
      <c r="A374" s="309"/>
      <c r="B374" s="311"/>
      <c r="C374" s="311"/>
      <c r="D374" s="311"/>
      <c r="E374" s="311"/>
      <c r="F374" s="311"/>
      <c r="G374" s="311"/>
    </row>
    <row r="375" customFormat="false" ht="20.25" hidden="false" customHeight="true" outlineLevel="0" collapsed="false">
      <c r="A375" s="309"/>
      <c r="B375" s="311"/>
      <c r="C375" s="311"/>
      <c r="D375" s="311"/>
      <c r="E375" s="311"/>
      <c r="F375" s="311"/>
      <c r="G375" s="311"/>
    </row>
    <row r="376" customFormat="false" ht="20.25" hidden="false" customHeight="true" outlineLevel="0" collapsed="false">
      <c r="A376" s="309"/>
      <c r="B376" s="311"/>
      <c r="C376" s="311"/>
      <c r="D376" s="311"/>
      <c r="E376" s="311"/>
      <c r="F376" s="311"/>
      <c r="G376" s="311"/>
    </row>
    <row r="377" customFormat="false" ht="20.25" hidden="false" customHeight="true" outlineLevel="0" collapsed="false">
      <c r="A377" s="309"/>
      <c r="B377" s="311"/>
      <c r="C377" s="311"/>
      <c r="D377" s="311"/>
      <c r="E377" s="311"/>
      <c r="F377" s="311"/>
      <c r="G377" s="311"/>
    </row>
    <row r="378" customFormat="false" ht="20.25" hidden="false" customHeight="true" outlineLevel="0" collapsed="false">
      <c r="A378" s="309"/>
      <c r="B378" s="311"/>
      <c r="C378" s="311"/>
      <c r="D378" s="311"/>
      <c r="E378" s="311"/>
      <c r="F378" s="311"/>
      <c r="G378" s="311"/>
    </row>
    <row r="379" customFormat="false" ht="20.25" hidden="false" customHeight="true" outlineLevel="0" collapsed="false">
      <c r="A379" s="309"/>
      <c r="B379" s="311"/>
      <c r="C379" s="311"/>
      <c r="D379" s="311"/>
      <c r="E379" s="311"/>
      <c r="F379" s="311"/>
      <c r="G379" s="311"/>
    </row>
    <row r="380" customFormat="false" ht="20.25" hidden="false" customHeight="true" outlineLevel="0" collapsed="false">
      <c r="A380" s="309"/>
      <c r="B380" s="311"/>
      <c r="C380" s="311"/>
      <c r="D380" s="311"/>
      <c r="E380" s="311"/>
      <c r="F380" s="311"/>
      <c r="G380" s="311"/>
    </row>
    <row r="381" customFormat="false" ht="20.25" hidden="false" customHeight="true" outlineLevel="0" collapsed="false">
      <c r="A381" s="309"/>
      <c r="B381" s="311"/>
      <c r="C381" s="311"/>
      <c r="D381" s="311"/>
      <c r="E381" s="311"/>
      <c r="F381" s="311"/>
      <c r="G381" s="311"/>
    </row>
    <row r="382" customFormat="false" ht="20.25" hidden="false" customHeight="true" outlineLevel="0" collapsed="false">
      <c r="A382" s="309"/>
      <c r="B382" s="311"/>
      <c r="C382" s="311"/>
      <c r="D382" s="311"/>
      <c r="E382" s="311"/>
      <c r="F382" s="311"/>
      <c r="G382" s="311"/>
    </row>
    <row r="383" customFormat="false" ht="20.25" hidden="false" customHeight="true" outlineLevel="0" collapsed="false">
      <c r="A383" s="309"/>
      <c r="B383" s="311"/>
      <c r="C383" s="311"/>
      <c r="D383" s="311"/>
      <c r="E383" s="311"/>
      <c r="F383" s="311"/>
      <c r="G383" s="311"/>
    </row>
    <row r="384" customFormat="false" ht="20.25" hidden="false" customHeight="true" outlineLevel="0" collapsed="false">
      <c r="A384" s="309"/>
      <c r="B384" s="311"/>
      <c r="C384" s="311"/>
      <c r="D384" s="311"/>
      <c r="E384" s="311"/>
      <c r="F384" s="311"/>
      <c r="G384" s="311"/>
    </row>
    <row r="385" customFormat="false" ht="20.25" hidden="false" customHeight="true" outlineLevel="0" collapsed="false">
      <c r="A385" s="309"/>
      <c r="B385" s="311"/>
      <c r="C385" s="311"/>
      <c r="D385" s="311"/>
      <c r="E385" s="311"/>
      <c r="F385" s="311"/>
      <c r="G385" s="311"/>
    </row>
    <row r="386" customFormat="false" ht="20.25" hidden="false" customHeight="true" outlineLevel="0" collapsed="false">
      <c r="A386" s="309"/>
      <c r="B386" s="311"/>
      <c r="C386" s="311"/>
      <c r="D386" s="311"/>
      <c r="E386" s="311"/>
      <c r="F386" s="311"/>
      <c r="G386" s="311"/>
    </row>
    <row r="387" customFormat="false" ht="20.25" hidden="false" customHeight="true" outlineLevel="0" collapsed="false">
      <c r="A387" s="309"/>
      <c r="B387" s="311"/>
      <c r="C387" s="311"/>
      <c r="D387" s="311"/>
      <c r="E387" s="311"/>
      <c r="F387" s="311"/>
      <c r="G387" s="311"/>
    </row>
    <row r="388" customFormat="false" ht="20.25" hidden="false" customHeight="true" outlineLevel="0" collapsed="false">
      <c r="A388" s="309"/>
      <c r="B388" s="311"/>
      <c r="C388" s="311"/>
      <c r="D388" s="311"/>
      <c r="E388" s="311"/>
      <c r="F388" s="311"/>
      <c r="G388" s="311"/>
    </row>
    <row r="389" customFormat="false" ht="20.25" hidden="false" customHeight="true" outlineLevel="0" collapsed="false">
      <c r="A389" s="309"/>
      <c r="B389" s="311"/>
      <c r="C389" s="311"/>
      <c r="D389" s="311"/>
      <c r="E389" s="311"/>
      <c r="F389" s="311"/>
      <c r="G389" s="311"/>
    </row>
    <row r="390" customFormat="false" ht="20.25" hidden="false" customHeight="true" outlineLevel="0" collapsed="false">
      <c r="A390" s="309"/>
      <c r="B390" s="311"/>
      <c r="C390" s="311"/>
      <c r="D390" s="311"/>
      <c r="E390" s="311"/>
      <c r="F390" s="311"/>
      <c r="G390" s="311"/>
    </row>
    <row r="391" customFormat="false" ht="20.25" hidden="false" customHeight="true" outlineLevel="0" collapsed="false">
      <c r="A391" s="309"/>
      <c r="B391" s="311"/>
      <c r="C391" s="311"/>
      <c r="D391" s="311"/>
      <c r="E391" s="311"/>
      <c r="F391" s="311"/>
      <c r="G391" s="311"/>
    </row>
    <row r="392" customFormat="false" ht="20.25" hidden="false" customHeight="true" outlineLevel="0" collapsed="false">
      <c r="A392" s="309"/>
      <c r="B392" s="311"/>
      <c r="C392" s="311"/>
      <c r="D392" s="311"/>
      <c r="E392" s="311"/>
      <c r="F392" s="311"/>
      <c r="G392" s="311"/>
    </row>
    <row r="393" customFormat="false" ht="20.25" hidden="false" customHeight="true" outlineLevel="0" collapsed="false">
      <c r="A393" s="309"/>
      <c r="B393" s="311"/>
      <c r="C393" s="311"/>
      <c r="D393" s="311"/>
      <c r="E393" s="311"/>
      <c r="F393" s="311"/>
      <c r="G393" s="311"/>
    </row>
    <row r="394" customFormat="false" ht="20.25" hidden="false" customHeight="true" outlineLevel="0" collapsed="false">
      <c r="A394" s="309"/>
      <c r="B394" s="311"/>
      <c r="C394" s="311"/>
      <c r="D394" s="311"/>
      <c r="E394" s="311"/>
      <c r="F394" s="311"/>
      <c r="G394" s="311"/>
    </row>
    <row r="395" customFormat="false" ht="20.25" hidden="false" customHeight="true" outlineLevel="0" collapsed="false">
      <c r="A395" s="309"/>
      <c r="B395" s="311"/>
      <c r="C395" s="311"/>
      <c r="D395" s="311"/>
      <c r="E395" s="311"/>
      <c r="F395" s="311"/>
      <c r="G395" s="311"/>
    </row>
    <row r="396" customFormat="false" ht="20.25" hidden="false" customHeight="true" outlineLevel="0" collapsed="false">
      <c r="A396" s="309"/>
      <c r="B396" s="311"/>
      <c r="C396" s="311"/>
      <c r="D396" s="311"/>
      <c r="E396" s="311"/>
      <c r="F396" s="311"/>
      <c r="G396" s="311"/>
    </row>
    <row r="397" customFormat="false" ht="20.25" hidden="false" customHeight="true" outlineLevel="0" collapsed="false">
      <c r="A397" s="309"/>
      <c r="B397" s="311"/>
      <c r="C397" s="311"/>
      <c r="D397" s="311"/>
      <c r="E397" s="311"/>
      <c r="F397" s="311"/>
      <c r="G397" s="311"/>
    </row>
    <row r="398" customFormat="false" ht="20.25" hidden="false" customHeight="true" outlineLevel="0" collapsed="false">
      <c r="A398" s="309"/>
      <c r="B398" s="311"/>
      <c r="C398" s="311"/>
      <c r="D398" s="311"/>
      <c r="E398" s="311"/>
      <c r="F398" s="311"/>
      <c r="G398" s="311"/>
    </row>
    <row r="399" customFormat="false" ht="20.25" hidden="false" customHeight="true" outlineLevel="0" collapsed="false">
      <c r="A399" s="309"/>
      <c r="B399" s="311"/>
      <c r="C399" s="311"/>
      <c r="D399" s="311"/>
      <c r="E399" s="311"/>
      <c r="F399" s="311"/>
      <c r="G399" s="311"/>
    </row>
    <row r="400" customFormat="false" ht="20.25" hidden="false" customHeight="true" outlineLevel="0" collapsed="false">
      <c r="A400" s="309"/>
      <c r="B400" s="311"/>
      <c r="C400" s="311"/>
      <c r="D400" s="311"/>
      <c r="E400" s="311"/>
      <c r="F400" s="311"/>
      <c r="G400" s="311"/>
    </row>
    <row r="401" customFormat="false" ht="20.25" hidden="false" customHeight="true" outlineLevel="0" collapsed="false">
      <c r="A401" s="309"/>
      <c r="B401" s="311"/>
      <c r="C401" s="311"/>
      <c r="D401" s="311"/>
      <c r="E401" s="311"/>
      <c r="F401" s="311"/>
      <c r="G401" s="311"/>
    </row>
    <row r="402" customFormat="false" ht="20.25" hidden="false" customHeight="true" outlineLevel="0" collapsed="false">
      <c r="A402" s="309"/>
      <c r="B402" s="311"/>
      <c r="C402" s="311"/>
      <c r="D402" s="311"/>
      <c r="E402" s="311"/>
      <c r="F402" s="311"/>
      <c r="G402" s="311"/>
    </row>
    <row r="403" customFormat="false" ht="20.25" hidden="false" customHeight="true" outlineLevel="0" collapsed="false">
      <c r="A403" s="309"/>
      <c r="B403" s="311"/>
      <c r="C403" s="311"/>
      <c r="D403" s="311"/>
      <c r="E403" s="311"/>
      <c r="F403" s="311"/>
      <c r="G403" s="311"/>
    </row>
    <row r="404" customFormat="false" ht="20.25" hidden="false" customHeight="true" outlineLevel="0" collapsed="false">
      <c r="A404" s="309"/>
      <c r="B404" s="311"/>
      <c r="C404" s="311"/>
      <c r="D404" s="311"/>
      <c r="E404" s="311"/>
      <c r="F404" s="311"/>
      <c r="G404" s="311"/>
    </row>
    <row r="405" customFormat="false" ht="20.25" hidden="false" customHeight="true" outlineLevel="0" collapsed="false">
      <c r="A405" s="309"/>
      <c r="B405" s="311"/>
      <c r="C405" s="311"/>
      <c r="D405" s="311"/>
      <c r="E405" s="311"/>
      <c r="F405" s="311"/>
      <c r="G405" s="311"/>
    </row>
    <row r="406" customFormat="false" ht="20.25" hidden="false" customHeight="true" outlineLevel="0" collapsed="false">
      <c r="A406" s="309"/>
      <c r="B406" s="311"/>
      <c r="C406" s="311"/>
      <c r="D406" s="311"/>
      <c r="E406" s="311"/>
      <c r="F406" s="311"/>
      <c r="G406" s="311"/>
    </row>
    <row r="407" customFormat="false" ht="20.25" hidden="false" customHeight="true" outlineLevel="0" collapsed="false">
      <c r="A407" s="309"/>
      <c r="B407" s="311"/>
      <c r="C407" s="311"/>
      <c r="D407" s="311"/>
      <c r="E407" s="311"/>
      <c r="F407" s="311"/>
      <c r="G407" s="311"/>
    </row>
    <row r="408" customFormat="false" ht="20.25" hidden="false" customHeight="true" outlineLevel="0" collapsed="false">
      <c r="A408" s="309"/>
      <c r="B408" s="311"/>
      <c r="C408" s="311"/>
      <c r="D408" s="311"/>
      <c r="E408" s="311"/>
      <c r="F408" s="311"/>
      <c r="G408" s="311"/>
    </row>
    <row r="409" customFormat="false" ht="20.25" hidden="false" customHeight="true" outlineLevel="0" collapsed="false">
      <c r="A409" s="309"/>
      <c r="B409" s="311"/>
      <c r="C409" s="311"/>
      <c r="D409" s="311"/>
      <c r="E409" s="311"/>
      <c r="F409" s="311"/>
      <c r="G409" s="311"/>
    </row>
    <row r="410" customFormat="false" ht="20.25" hidden="false" customHeight="true" outlineLevel="0" collapsed="false">
      <c r="A410" s="309"/>
      <c r="B410" s="311"/>
      <c r="C410" s="311"/>
      <c r="D410" s="311"/>
      <c r="E410" s="311"/>
      <c r="F410" s="311"/>
      <c r="G410" s="311"/>
    </row>
    <row r="411" customFormat="false" ht="20.25" hidden="false" customHeight="true" outlineLevel="0" collapsed="false">
      <c r="A411" s="309"/>
      <c r="B411" s="311"/>
      <c r="C411" s="311"/>
      <c r="D411" s="311"/>
      <c r="E411" s="311"/>
      <c r="F411" s="311"/>
      <c r="G411" s="311"/>
    </row>
    <row r="412" customFormat="false" ht="20.25" hidden="false" customHeight="true" outlineLevel="0" collapsed="false">
      <c r="A412" s="309"/>
      <c r="B412" s="311"/>
      <c r="C412" s="311"/>
      <c r="D412" s="311"/>
      <c r="E412" s="311"/>
      <c r="F412" s="311"/>
      <c r="G412" s="311"/>
    </row>
    <row r="413" customFormat="false" ht="20.25" hidden="false" customHeight="true" outlineLevel="0" collapsed="false">
      <c r="A413" s="309"/>
      <c r="B413" s="311"/>
      <c r="C413" s="311"/>
      <c r="D413" s="311"/>
      <c r="E413" s="311"/>
      <c r="F413" s="311"/>
      <c r="G413" s="311"/>
    </row>
    <row r="414" customFormat="false" ht="20.25" hidden="false" customHeight="true" outlineLevel="0" collapsed="false">
      <c r="A414" s="309"/>
      <c r="B414" s="311"/>
      <c r="C414" s="311"/>
      <c r="D414" s="311"/>
      <c r="E414" s="311"/>
      <c r="F414" s="311"/>
      <c r="G414" s="311"/>
    </row>
    <row r="415" customFormat="false" ht="20.25" hidden="false" customHeight="true" outlineLevel="0" collapsed="false">
      <c r="A415" s="309"/>
      <c r="B415" s="311"/>
      <c r="C415" s="311"/>
      <c r="D415" s="311"/>
      <c r="E415" s="311"/>
      <c r="F415" s="311"/>
      <c r="G415" s="311"/>
    </row>
    <row r="416" customFormat="false" ht="20.25" hidden="false" customHeight="true" outlineLevel="0" collapsed="false">
      <c r="A416" s="309"/>
      <c r="B416" s="311"/>
      <c r="C416" s="311"/>
      <c r="D416" s="311"/>
      <c r="E416" s="311"/>
      <c r="F416" s="311"/>
      <c r="G416" s="311"/>
    </row>
    <row r="417" customFormat="false" ht="20.25" hidden="false" customHeight="true" outlineLevel="0" collapsed="false">
      <c r="A417" s="309"/>
      <c r="B417" s="311"/>
      <c r="C417" s="311"/>
      <c r="D417" s="311"/>
      <c r="E417" s="311"/>
      <c r="F417" s="311"/>
      <c r="G417" s="311"/>
    </row>
    <row r="418" customFormat="false" ht="20.25" hidden="false" customHeight="true" outlineLevel="0" collapsed="false">
      <c r="A418" s="309"/>
      <c r="B418" s="311"/>
      <c r="C418" s="311"/>
      <c r="D418" s="311"/>
      <c r="E418" s="311"/>
      <c r="F418" s="311"/>
      <c r="G418" s="311"/>
    </row>
    <row r="419" customFormat="false" ht="20.25" hidden="false" customHeight="true" outlineLevel="0" collapsed="false">
      <c r="A419" s="309"/>
      <c r="B419" s="311"/>
      <c r="C419" s="311"/>
      <c r="D419" s="311"/>
      <c r="E419" s="311"/>
      <c r="F419" s="311"/>
      <c r="G419" s="311"/>
    </row>
    <row r="420" customFormat="false" ht="20.25" hidden="false" customHeight="true" outlineLevel="0" collapsed="false">
      <c r="A420" s="309"/>
      <c r="B420" s="311"/>
      <c r="C420" s="311"/>
      <c r="D420" s="311"/>
      <c r="E420" s="311"/>
      <c r="F420" s="311"/>
      <c r="G420" s="311"/>
    </row>
    <row r="438" customFormat="false" ht="20.25" hidden="false" customHeight="true" outlineLevel="0" collapsed="false">
      <c r="A438" s="326"/>
      <c r="B438" s="327"/>
      <c r="C438" s="327"/>
      <c r="D438" s="327"/>
      <c r="E438" s="327"/>
      <c r="F438" s="327"/>
      <c r="G438" s="328"/>
    </row>
  </sheetData>
  <mergeCells count="9">
    <mergeCell ref="B3:G3"/>
    <mergeCell ref="B10:G10"/>
    <mergeCell ref="B11:G11"/>
    <mergeCell ref="B19:G19"/>
    <mergeCell ref="B31:G31"/>
    <mergeCell ref="B35:G35"/>
    <mergeCell ref="B36:G36"/>
    <mergeCell ref="B37:G37"/>
    <mergeCell ref="B38:G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56" fitToWidth="1" fitToHeight="1" pageOrder="downThenOver" orientation="landscape" blackAndWhite="false" draft="false" cellComments="atEnd" horizontalDpi="300" verticalDpi="300" copies="1"/>
  <headerFooter differentFirst="false" differentOddEven="false">
    <oddHeader/>
    <oddFooter/>
  </headerFooter>
  <rowBreaks count="1" manualBreakCount="1">
    <brk id="16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969"/>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G5" activeCellId="0" sqref="G5"/>
    </sheetView>
  </sheetViews>
  <sheetFormatPr defaultColWidth="4.00390625" defaultRowHeight="15.75" customHeight="false" zeroHeight="false" outlineLevelRow="0" outlineLevelCol="0"/>
  <cols>
    <col collapsed="false" customWidth="true" hidden="false" outlineLevel="0" max="1" min="1" style="329" width="1.44"/>
    <col collapsed="false" customWidth="true" hidden="false" outlineLevel="0" max="12" min="2" style="329" width="3.22"/>
    <col collapsed="false" customWidth="true" hidden="false" outlineLevel="0" max="13" min="13" style="329" width="13"/>
    <col collapsed="false" customWidth="true" hidden="false" outlineLevel="0" max="14" min="14" style="329" width="4.11"/>
    <col collapsed="false" customWidth="true" hidden="false" outlineLevel="0" max="32" min="15" style="329" width="3.22"/>
    <col collapsed="false" customWidth="true" hidden="false" outlineLevel="0" max="33" min="33" style="329" width="1.44"/>
    <col collapsed="false" customWidth="true" hidden="false" outlineLevel="0" max="36" min="34" style="329" width="3.22"/>
    <col collapsed="false" customWidth="false" hidden="false" outlineLevel="0" max="16384" min="37" style="329" width="4"/>
  </cols>
  <sheetData>
    <row r="1" customFormat="false" ht="17.35" hidden="false" customHeight="false" outlineLevel="0" collapsed="false"/>
    <row r="2" customFormat="false" ht="17.35" hidden="false" customHeight="false" outlineLevel="0" collapsed="false">
      <c r="B2" s="329" t="s">
        <v>268</v>
      </c>
    </row>
    <row r="3" customFormat="false" ht="17.35" hidden="false" customHeight="false" outlineLevel="0" collapsed="false"/>
    <row r="4" customFormat="false" ht="17.35" hidden="false" customHeight="false" outlineLevel="0" collapsed="false">
      <c r="W4" s="330" t="s">
        <v>63</v>
      </c>
      <c r="X4" s="331"/>
      <c r="Y4" s="331"/>
      <c r="Z4" s="332" t="s">
        <v>64</v>
      </c>
      <c r="AA4" s="331"/>
      <c r="AB4" s="331"/>
      <c r="AC4" s="332" t="s">
        <v>65</v>
      </c>
      <c r="AD4" s="331"/>
      <c r="AE4" s="331"/>
      <c r="AF4" s="332" t="s">
        <v>66</v>
      </c>
    </row>
    <row r="5" customFormat="false" ht="17.35" hidden="false" customHeight="false" outlineLevel="0" collapsed="false">
      <c r="B5" s="333" t="s">
        <v>269</v>
      </c>
      <c r="C5" s="333"/>
      <c r="D5" s="333"/>
      <c r="E5" s="333"/>
      <c r="F5" s="333"/>
      <c r="G5" s="331" t="s">
        <v>67</v>
      </c>
      <c r="H5" s="331"/>
      <c r="I5" s="331"/>
      <c r="J5" s="331"/>
      <c r="K5" s="332"/>
    </row>
    <row r="6" customFormat="false" ht="17.35" hidden="false" customHeight="false" outlineLevel="0" collapsed="false">
      <c r="B6" s="332"/>
      <c r="C6" s="332"/>
      <c r="D6" s="332"/>
      <c r="E6" s="332"/>
      <c r="F6" s="332"/>
      <c r="G6" s="332"/>
      <c r="H6" s="332"/>
      <c r="I6" s="332"/>
      <c r="J6" s="332"/>
      <c r="K6" s="332"/>
    </row>
    <row r="7" customFormat="false" ht="17.35" hidden="false" customHeight="false" outlineLevel="0" collapsed="false">
      <c r="S7" s="330" t="s">
        <v>270</v>
      </c>
      <c r="T7" s="333"/>
      <c r="U7" s="333"/>
      <c r="V7" s="333"/>
      <c r="W7" s="333"/>
      <c r="X7" s="333"/>
      <c r="Y7" s="333"/>
      <c r="Z7" s="333"/>
      <c r="AA7" s="333"/>
      <c r="AB7" s="333"/>
      <c r="AC7" s="333"/>
      <c r="AD7" s="333"/>
      <c r="AE7" s="333"/>
      <c r="AF7" s="333"/>
    </row>
    <row r="8" customFormat="false" ht="17.35" hidden="false" customHeight="false" outlineLevel="0" collapsed="false"/>
    <row r="9" customFormat="false" ht="20.25" hidden="false" customHeight="true" outlineLevel="0" collapsed="false">
      <c r="B9" s="334" t="s">
        <v>271</v>
      </c>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row>
    <row r="10" customFormat="false" ht="20.25" hidden="false" customHeight="true" outlineLevel="0" collapsed="false">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row>
    <row r="11" customFormat="false" ht="17.35" hidden="false" customHeight="false" outlineLevel="0" collapsed="false">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customFormat="false" ht="17.35" hidden="false" customHeight="false" outlineLevel="0" collapsed="false">
      <c r="A12" s="329" t="s">
        <v>272</v>
      </c>
    </row>
    <row r="13" customFormat="false" ht="17.35" hidden="false" customHeight="false" outlineLevel="0" collapsed="false"/>
    <row r="14" customFormat="false" ht="36" hidden="false" customHeight="true" outlineLevel="0" collapsed="false">
      <c r="R14" s="336" t="s">
        <v>273</v>
      </c>
      <c r="S14" s="336"/>
      <c r="T14" s="336"/>
      <c r="U14" s="336"/>
      <c r="V14" s="336"/>
      <c r="W14" s="336"/>
      <c r="X14" s="336"/>
      <c r="Y14" s="336"/>
      <c r="Z14" s="336"/>
      <c r="AA14" s="336"/>
      <c r="AB14" s="336"/>
      <c r="AC14" s="336"/>
      <c r="AD14" s="336"/>
      <c r="AE14" s="336"/>
      <c r="AF14" s="336"/>
    </row>
    <row r="15" customFormat="false" ht="13.5" hidden="false" customHeight="true" outlineLevel="0" collapsed="false"/>
    <row r="16" s="337" customFormat="true" ht="34.5" hidden="false" customHeight="true" outlineLevel="0" collapsed="false">
      <c r="B16" s="336" t="s">
        <v>274</v>
      </c>
      <c r="C16" s="336"/>
      <c r="D16" s="336"/>
      <c r="E16" s="336"/>
      <c r="F16" s="336"/>
      <c r="G16" s="336"/>
      <c r="H16" s="336"/>
      <c r="I16" s="336"/>
      <c r="J16" s="336"/>
      <c r="K16" s="336"/>
      <c r="L16" s="336"/>
      <c r="M16" s="338" t="s">
        <v>275</v>
      </c>
      <c r="N16" s="338"/>
      <c r="O16" s="336" t="s">
        <v>276</v>
      </c>
      <c r="P16" s="336"/>
      <c r="Q16" s="336"/>
      <c r="R16" s="336"/>
      <c r="S16" s="336"/>
      <c r="T16" s="336"/>
      <c r="U16" s="336"/>
      <c r="V16" s="336"/>
      <c r="W16" s="336"/>
      <c r="X16" s="336"/>
      <c r="Y16" s="336"/>
      <c r="Z16" s="336"/>
      <c r="AA16" s="336"/>
      <c r="AB16" s="336"/>
      <c r="AC16" s="336"/>
      <c r="AD16" s="336"/>
      <c r="AE16" s="336"/>
      <c r="AF16" s="336"/>
    </row>
    <row r="17" s="337" customFormat="true" ht="19.5" hidden="false" customHeight="true" outlineLevel="0" collapsed="false">
      <c r="B17" s="339" t="s">
        <v>112</v>
      </c>
      <c r="C17" s="339"/>
      <c r="D17" s="339"/>
      <c r="E17" s="339"/>
      <c r="F17" s="339"/>
      <c r="G17" s="339"/>
      <c r="H17" s="339"/>
      <c r="I17" s="339"/>
      <c r="J17" s="339"/>
      <c r="K17" s="339"/>
      <c r="L17" s="339"/>
      <c r="M17" s="340"/>
      <c r="N17" s="341" t="s">
        <v>277</v>
      </c>
      <c r="O17" s="342"/>
      <c r="P17" s="342"/>
      <c r="Q17" s="342"/>
      <c r="R17" s="342"/>
      <c r="S17" s="342"/>
      <c r="T17" s="342"/>
      <c r="U17" s="342"/>
      <c r="V17" s="342"/>
      <c r="W17" s="342"/>
      <c r="X17" s="342"/>
      <c r="Y17" s="342"/>
      <c r="Z17" s="342"/>
      <c r="AA17" s="342"/>
      <c r="AB17" s="342"/>
      <c r="AC17" s="342"/>
      <c r="AD17" s="342"/>
      <c r="AE17" s="342"/>
      <c r="AF17" s="342"/>
    </row>
    <row r="18" s="337" customFormat="true" ht="19.5" hidden="false" customHeight="true" outlineLevel="0" collapsed="false">
      <c r="B18" s="339"/>
      <c r="C18" s="339"/>
      <c r="D18" s="339"/>
      <c r="E18" s="339"/>
      <c r="F18" s="339"/>
      <c r="G18" s="339"/>
      <c r="H18" s="339"/>
      <c r="I18" s="339"/>
      <c r="J18" s="339"/>
      <c r="K18" s="339"/>
      <c r="L18" s="339"/>
      <c r="M18" s="343"/>
      <c r="N18" s="344" t="s">
        <v>277</v>
      </c>
      <c r="O18" s="342"/>
      <c r="P18" s="342"/>
      <c r="Q18" s="342"/>
      <c r="R18" s="342"/>
      <c r="S18" s="342"/>
      <c r="T18" s="342"/>
      <c r="U18" s="342"/>
      <c r="V18" s="342"/>
      <c r="W18" s="342"/>
      <c r="X18" s="342"/>
      <c r="Y18" s="342"/>
      <c r="Z18" s="342"/>
      <c r="AA18" s="342"/>
      <c r="AB18" s="342"/>
      <c r="AC18" s="342"/>
      <c r="AD18" s="342"/>
      <c r="AE18" s="342"/>
      <c r="AF18" s="342"/>
    </row>
    <row r="19" s="337" customFormat="true" ht="19.5" hidden="false" customHeight="true" outlineLevel="0" collapsed="false">
      <c r="B19" s="339"/>
      <c r="C19" s="339"/>
      <c r="D19" s="339"/>
      <c r="E19" s="339"/>
      <c r="F19" s="339"/>
      <c r="G19" s="339"/>
      <c r="H19" s="339"/>
      <c r="I19" s="339"/>
      <c r="J19" s="339"/>
      <c r="K19" s="339"/>
      <c r="L19" s="339"/>
      <c r="M19" s="343"/>
      <c r="N19" s="344" t="s">
        <v>277</v>
      </c>
      <c r="O19" s="342"/>
      <c r="P19" s="342"/>
      <c r="Q19" s="342"/>
      <c r="R19" s="342"/>
      <c r="S19" s="342"/>
      <c r="T19" s="342"/>
      <c r="U19" s="342"/>
      <c r="V19" s="342"/>
      <c r="W19" s="342"/>
      <c r="X19" s="342"/>
      <c r="Y19" s="342"/>
      <c r="Z19" s="342"/>
      <c r="AA19" s="342"/>
      <c r="AB19" s="342"/>
      <c r="AC19" s="342"/>
      <c r="AD19" s="342"/>
      <c r="AE19" s="342"/>
      <c r="AF19" s="342"/>
    </row>
    <row r="20" s="337" customFormat="true" ht="19.5" hidden="false" customHeight="true" outlineLevel="0" collapsed="false">
      <c r="B20" s="339" t="s">
        <v>118</v>
      </c>
      <c r="C20" s="339"/>
      <c r="D20" s="339"/>
      <c r="E20" s="339"/>
      <c r="F20" s="339"/>
      <c r="G20" s="339"/>
      <c r="H20" s="339"/>
      <c r="I20" s="339"/>
      <c r="J20" s="339"/>
      <c r="K20" s="339"/>
      <c r="L20" s="339"/>
      <c r="M20" s="343"/>
      <c r="N20" s="345" t="s">
        <v>277</v>
      </c>
      <c r="O20" s="342"/>
      <c r="P20" s="342"/>
      <c r="Q20" s="342"/>
      <c r="R20" s="342"/>
      <c r="S20" s="342"/>
      <c r="T20" s="342"/>
      <c r="U20" s="342"/>
      <c r="V20" s="342"/>
      <c r="W20" s="342"/>
      <c r="X20" s="342"/>
      <c r="Y20" s="342"/>
      <c r="Z20" s="342"/>
      <c r="AA20" s="342"/>
      <c r="AB20" s="342"/>
      <c r="AC20" s="342"/>
      <c r="AD20" s="342"/>
      <c r="AE20" s="342"/>
      <c r="AF20" s="342"/>
    </row>
    <row r="21" s="337" customFormat="true" ht="19.5" hidden="false" customHeight="true" outlineLevel="0" collapsed="false">
      <c r="B21" s="339"/>
      <c r="C21" s="339"/>
      <c r="D21" s="339"/>
      <c r="E21" s="339"/>
      <c r="F21" s="339"/>
      <c r="G21" s="339"/>
      <c r="H21" s="339"/>
      <c r="I21" s="339"/>
      <c r="J21" s="339"/>
      <c r="K21" s="339"/>
      <c r="L21" s="339"/>
      <c r="M21" s="343"/>
      <c r="N21" s="345" t="s">
        <v>277</v>
      </c>
      <c r="O21" s="342"/>
      <c r="P21" s="342"/>
      <c r="Q21" s="342"/>
      <c r="R21" s="342"/>
      <c r="S21" s="342"/>
      <c r="T21" s="342"/>
      <c r="U21" s="342"/>
      <c r="V21" s="342"/>
      <c r="W21" s="342"/>
      <c r="X21" s="342"/>
      <c r="Y21" s="342"/>
      <c r="Z21" s="342"/>
      <c r="AA21" s="342"/>
      <c r="AB21" s="342"/>
      <c r="AC21" s="342"/>
      <c r="AD21" s="342"/>
      <c r="AE21" s="342"/>
      <c r="AF21" s="342"/>
    </row>
    <row r="22" s="337" customFormat="true" ht="19.5" hidden="false" customHeight="true" outlineLevel="0" collapsed="false">
      <c r="B22" s="339"/>
      <c r="C22" s="339"/>
      <c r="D22" s="339"/>
      <c r="E22" s="339"/>
      <c r="F22" s="339"/>
      <c r="G22" s="339"/>
      <c r="H22" s="339"/>
      <c r="I22" s="339"/>
      <c r="J22" s="339"/>
      <c r="K22" s="339"/>
      <c r="L22" s="339"/>
      <c r="M22" s="346"/>
      <c r="N22" s="347" t="s">
        <v>277</v>
      </c>
      <c r="O22" s="342"/>
      <c r="P22" s="342"/>
      <c r="Q22" s="342"/>
      <c r="R22" s="342"/>
      <c r="S22" s="342"/>
      <c r="T22" s="342"/>
      <c r="U22" s="342"/>
      <c r="V22" s="342"/>
      <c r="W22" s="342"/>
      <c r="X22" s="342"/>
      <c r="Y22" s="342"/>
      <c r="Z22" s="342"/>
      <c r="AA22" s="342"/>
      <c r="AB22" s="342"/>
      <c r="AC22" s="342"/>
      <c r="AD22" s="342"/>
      <c r="AE22" s="342"/>
      <c r="AF22" s="342"/>
    </row>
    <row r="23" s="337" customFormat="true" ht="19.5" hidden="false" customHeight="true" outlineLevel="0" collapsed="false">
      <c r="B23" s="339" t="s">
        <v>120</v>
      </c>
      <c r="C23" s="339"/>
      <c r="D23" s="339"/>
      <c r="E23" s="339"/>
      <c r="F23" s="339"/>
      <c r="G23" s="339"/>
      <c r="H23" s="339"/>
      <c r="I23" s="339"/>
      <c r="J23" s="339"/>
      <c r="K23" s="339"/>
      <c r="L23" s="339"/>
      <c r="M23" s="343"/>
      <c r="N23" s="345" t="s">
        <v>277</v>
      </c>
      <c r="O23" s="342"/>
      <c r="P23" s="342"/>
      <c r="Q23" s="342"/>
      <c r="R23" s="342"/>
      <c r="S23" s="342"/>
      <c r="T23" s="342"/>
      <c r="U23" s="342"/>
      <c r="V23" s="342"/>
      <c r="W23" s="342"/>
      <c r="X23" s="342"/>
      <c r="Y23" s="342"/>
      <c r="Z23" s="342"/>
      <c r="AA23" s="342"/>
      <c r="AB23" s="342"/>
      <c r="AC23" s="342"/>
      <c r="AD23" s="342"/>
      <c r="AE23" s="342"/>
      <c r="AF23" s="342"/>
    </row>
    <row r="24" s="337" customFormat="true" ht="19.5" hidden="false" customHeight="true" outlineLevel="0" collapsed="false">
      <c r="B24" s="339"/>
      <c r="C24" s="339"/>
      <c r="D24" s="339"/>
      <c r="E24" s="339"/>
      <c r="F24" s="339"/>
      <c r="G24" s="339"/>
      <c r="H24" s="339"/>
      <c r="I24" s="339"/>
      <c r="J24" s="339"/>
      <c r="K24" s="339"/>
      <c r="L24" s="339"/>
      <c r="M24" s="343"/>
      <c r="N24" s="345" t="s">
        <v>277</v>
      </c>
      <c r="O24" s="342"/>
      <c r="P24" s="342"/>
      <c r="Q24" s="342"/>
      <c r="R24" s="342"/>
      <c r="S24" s="342"/>
      <c r="T24" s="342"/>
      <c r="U24" s="342"/>
      <c r="V24" s="342"/>
      <c r="W24" s="342"/>
      <c r="X24" s="342"/>
      <c r="Y24" s="342"/>
      <c r="Z24" s="342"/>
      <c r="AA24" s="342"/>
      <c r="AB24" s="342"/>
      <c r="AC24" s="342"/>
      <c r="AD24" s="342"/>
      <c r="AE24" s="342"/>
      <c r="AF24" s="342"/>
    </row>
    <row r="25" s="337" customFormat="true" ht="19.5" hidden="false" customHeight="true" outlineLevel="0" collapsed="false">
      <c r="B25" s="339"/>
      <c r="C25" s="339"/>
      <c r="D25" s="339"/>
      <c r="E25" s="339"/>
      <c r="F25" s="339"/>
      <c r="G25" s="339"/>
      <c r="H25" s="339"/>
      <c r="I25" s="339"/>
      <c r="J25" s="339"/>
      <c r="K25" s="339"/>
      <c r="L25" s="339"/>
      <c r="M25" s="346"/>
      <c r="N25" s="347" t="s">
        <v>277</v>
      </c>
      <c r="O25" s="342"/>
      <c r="P25" s="342"/>
      <c r="Q25" s="342"/>
      <c r="R25" s="342"/>
      <c r="S25" s="342"/>
      <c r="T25" s="342"/>
      <c r="U25" s="342"/>
      <c r="V25" s="342"/>
      <c r="W25" s="342"/>
      <c r="X25" s="342"/>
      <c r="Y25" s="342"/>
      <c r="Z25" s="342"/>
      <c r="AA25" s="342"/>
      <c r="AB25" s="342"/>
      <c r="AC25" s="342"/>
      <c r="AD25" s="342"/>
      <c r="AE25" s="342"/>
      <c r="AF25" s="342"/>
    </row>
    <row r="26" s="337" customFormat="true" ht="19.5" hidden="false" customHeight="true" outlineLevel="0" collapsed="false">
      <c r="B26" s="339" t="s">
        <v>121</v>
      </c>
      <c r="C26" s="339"/>
      <c r="D26" s="339"/>
      <c r="E26" s="339"/>
      <c r="F26" s="339"/>
      <c r="G26" s="339"/>
      <c r="H26" s="339"/>
      <c r="I26" s="339"/>
      <c r="J26" s="339"/>
      <c r="K26" s="339"/>
      <c r="L26" s="339"/>
      <c r="M26" s="343"/>
      <c r="N26" s="345" t="s">
        <v>277</v>
      </c>
      <c r="O26" s="342"/>
      <c r="P26" s="342"/>
      <c r="Q26" s="342"/>
      <c r="R26" s="342"/>
      <c r="S26" s="342"/>
      <c r="T26" s="342"/>
      <c r="U26" s="342"/>
      <c r="V26" s="342"/>
      <c r="W26" s="342"/>
      <c r="X26" s="342"/>
      <c r="Y26" s="342"/>
      <c r="Z26" s="342"/>
      <c r="AA26" s="342"/>
      <c r="AB26" s="342"/>
      <c r="AC26" s="342"/>
      <c r="AD26" s="342"/>
      <c r="AE26" s="342"/>
      <c r="AF26" s="342"/>
    </row>
    <row r="27" s="337" customFormat="true" ht="19.5" hidden="false" customHeight="true" outlineLevel="0" collapsed="false">
      <c r="B27" s="339"/>
      <c r="C27" s="339"/>
      <c r="D27" s="339"/>
      <c r="E27" s="339"/>
      <c r="F27" s="339"/>
      <c r="G27" s="339"/>
      <c r="H27" s="339"/>
      <c r="I27" s="339"/>
      <c r="J27" s="339"/>
      <c r="K27" s="339"/>
      <c r="L27" s="339"/>
      <c r="M27" s="343"/>
      <c r="N27" s="345" t="s">
        <v>277</v>
      </c>
      <c r="O27" s="342"/>
      <c r="P27" s="342"/>
      <c r="Q27" s="342"/>
      <c r="R27" s="342"/>
      <c r="S27" s="342"/>
      <c r="T27" s="342"/>
      <c r="U27" s="342"/>
      <c r="V27" s="342"/>
      <c r="W27" s="342"/>
      <c r="X27" s="342"/>
      <c r="Y27" s="342"/>
      <c r="Z27" s="342"/>
      <c r="AA27" s="342"/>
      <c r="AB27" s="342"/>
      <c r="AC27" s="342"/>
      <c r="AD27" s="342"/>
      <c r="AE27" s="342"/>
      <c r="AF27" s="342"/>
    </row>
    <row r="28" s="337" customFormat="true" ht="19.5" hidden="false" customHeight="true" outlineLevel="0" collapsed="false">
      <c r="B28" s="339"/>
      <c r="C28" s="339"/>
      <c r="D28" s="339"/>
      <c r="E28" s="339"/>
      <c r="F28" s="339"/>
      <c r="G28" s="339"/>
      <c r="H28" s="339"/>
      <c r="I28" s="339"/>
      <c r="J28" s="339"/>
      <c r="K28" s="339"/>
      <c r="L28" s="339"/>
      <c r="M28" s="346"/>
      <c r="N28" s="347" t="s">
        <v>277</v>
      </c>
      <c r="O28" s="342"/>
      <c r="P28" s="342"/>
      <c r="Q28" s="342"/>
      <c r="R28" s="342"/>
      <c r="S28" s="342"/>
      <c r="T28" s="342"/>
      <c r="U28" s="342"/>
      <c r="V28" s="342"/>
      <c r="W28" s="342"/>
      <c r="X28" s="342"/>
      <c r="Y28" s="342"/>
      <c r="Z28" s="342"/>
      <c r="AA28" s="342"/>
      <c r="AB28" s="342"/>
      <c r="AC28" s="342"/>
      <c r="AD28" s="342"/>
      <c r="AE28" s="342"/>
      <c r="AF28" s="342"/>
    </row>
    <row r="29" s="337" customFormat="true" ht="19.5" hidden="false" customHeight="true" outlineLevel="0" collapsed="false">
      <c r="B29" s="339" t="s">
        <v>122</v>
      </c>
      <c r="C29" s="339"/>
      <c r="D29" s="339"/>
      <c r="E29" s="339"/>
      <c r="F29" s="339"/>
      <c r="G29" s="339"/>
      <c r="H29" s="339"/>
      <c r="I29" s="339"/>
      <c r="J29" s="339"/>
      <c r="K29" s="339"/>
      <c r="L29" s="339"/>
      <c r="M29" s="343"/>
      <c r="N29" s="345" t="s">
        <v>277</v>
      </c>
      <c r="O29" s="342"/>
      <c r="P29" s="342"/>
      <c r="Q29" s="342"/>
      <c r="R29" s="342"/>
      <c r="S29" s="342"/>
      <c r="T29" s="342"/>
      <c r="U29" s="342"/>
      <c r="V29" s="342"/>
      <c r="W29" s="342"/>
      <c r="X29" s="342"/>
      <c r="Y29" s="342"/>
      <c r="Z29" s="342"/>
      <c r="AA29" s="342"/>
      <c r="AB29" s="342"/>
      <c r="AC29" s="342"/>
      <c r="AD29" s="342"/>
      <c r="AE29" s="342"/>
      <c r="AF29" s="342"/>
    </row>
    <row r="30" s="337" customFormat="true" ht="19.5" hidden="false" customHeight="true" outlineLevel="0" collapsed="false">
      <c r="B30" s="339"/>
      <c r="C30" s="339"/>
      <c r="D30" s="339"/>
      <c r="E30" s="339"/>
      <c r="F30" s="339"/>
      <c r="G30" s="339"/>
      <c r="H30" s="339"/>
      <c r="I30" s="339"/>
      <c r="J30" s="339"/>
      <c r="K30" s="339"/>
      <c r="L30" s="339"/>
      <c r="M30" s="343"/>
      <c r="N30" s="345" t="s">
        <v>277</v>
      </c>
      <c r="O30" s="342"/>
      <c r="P30" s="342"/>
      <c r="Q30" s="342"/>
      <c r="R30" s="342"/>
      <c r="S30" s="342"/>
      <c r="T30" s="342"/>
      <c r="U30" s="342"/>
      <c r="V30" s="342"/>
      <c r="W30" s="342"/>
      <c r="X30" s="342"/>
      <c r="Y30" s="342"/>
      <c r="Z30" s="342"/>
      <c r="AA30" s="342"/>
      <c r="AB30" s="342"/>
      <c r="AC30" s="342"/>
      <c r="AD30" s="342"/>
      <c r="AE30" s="342"/>
      <c r="AF30" s="342"/>
    </row>
    <row r="31" s="337" customFormat="true" ht="19.5" hidden="false" customHeight="true" outlineLevel="0" collapsed="false">
      <c r="B31" s="339"/>
      <c r="C31" s="339"/>
      <c r="D31" s="339"/>
      <c r="E31" s="339"/>
      <c r="F31" s="339"/>
      <c r="G31" s="339"/>
      <c r="H31" s="339"/>
      <c r="I31" s="339"/>
      <c r="J31" s="339"/>
      <c r="K31" s="339"/>
      <c r="L31" s="339"/>
      <c r="M31" s="346"/>
      <c r="N31" s="347" t="s">
        <v>277</v>
      </c>
      <c r="O31" s="342"/>
      <c r="P31" s="342"/>
      <c r="Q31" s="342"/>
      <c r="R31" s="342"/>
      <c r="S31" s="342"/>
      <c r="T31" s="342"/>
      <c r="U31" s="342"/>
      <c r="V31" s="342"/>
      <c r="W31" s="342"/>
      <c r="X31" s="342"/>
      <c r="Y31" s="342"/>
      <c r="Z31" s="342"/>
      <c r="AA31" s="342"/>
      <c r="AB31" s="342"/>
      <c r="AC31" s="342"/>
      <c r="AD31" s="342"/>
      <c r="AE31" s="342"/>
      <c r="AF31" s="342"/>
    </row>
    <row r="32" s="337" customFormat="true" ht="19.5" hidden="false" customHeight="true" outlineLevel="0" collapsed="false">
      <c r="B32" s="339" t="s">
        <v>278</v>
      </c>
      <c r="C32" s="339"/>
      <c r="D32" s="339"/>
      <c r="E32" s="339"/>
      <c r="F32" s="339"/>
      <c r="G32" s="339"/>
      <c r="H32" s="339"/>
      <c r="I32" s="339"/>
      <c r="J32" s="339"/>
      <c r="K32" s="339"/>
      <c r="L32" s="339"/>
      <c r="M32" s="343"/>
      <c r="N32" s="345" t="s">
        <v>277</v>
      </c>
      <c r="O32" s="342"/>
      <c r="P32" s="342"/>
      <c r="Q32" s="342"/>
      <c r="R32" s="342"/>
      <c r="S32" s="342"/>
      <c r="T32" s="342"/>
      <c r="U32" s="342"/>
      <c r="V32" s="342"/>
      <c r="W32" s="342"/>
      <c r="X32" s="342"/>
      <c r="Y32" s="342"/>
      <c r="Z32" s="342"/>
      <c r="AA32" s="342"/>
      <c r="AB32" s="342"/>
      <c r="AC32" s="342"/>
      <c r="AD32" s="342"/>
      <c r="AE32" s="342"/>
      <c r="AF32" s="342"/>
    </row>
    <row r="33" s="337" customFormat="true" ht="19.5" hidden="false" customHeight="true" outlineLevel="0" collapsed="false">
      <c r="B33" s="339"/>
      <c r="C33" s="339"/>
      <c r="D33" s="339"/>
      <c r="E33" s="339"/>
      <c r="F33" s="339"/>
      <c r="G33" s="339"/>
      <c r="H33" s="339"/>
      <c r="I33" s="339"/>
      <c r="J33" s="339"/>
      <c r="K33" s="339"/>
      <c r="L33" s="339"/>
      <c r="M33" s="343"/>
      <c r="N33" s="345" t="s">
        <v>277</v>
      </c>
      <c r="O33" s="342"/>
      <c r="P33" s="342"/>
      <c r="Q33" s="342"/>
      <c r="R33" s="342"/>
      <c r="S33" s="342"/>
      <c r="T33" s="342"/>
      <c r="U33" s="342"/>
      <c r="V33" s="342"/>
      <c r="W33" s="342"/>
      <c r="X33" s="342"/>
      <c r="Y33" s="342"/>
      <c r="Z33" s="342"/>
      <c r="AA33" s="342"/>
      <c r="AB33" s="342"/>
      <c r="AC33" s="342"/>
      <c r="AD33" s="342"/>
      <c r="AE33" s="342"/>
      <c r="AF33" s="342"/>
    </row>
    <row r="34" s="337" customFormat="true" ht="19.5" hidden="false" customHeight="true" outlineLevel="0" collapsed="false">
      <c r="B34" s="339"/>
      <c r="C34" s="339"/>
      <c r="D34" s="339"/>
      <c r="E34" s="339"/>
      <c r="F34" s="339"/>
      <c r="G34" s="339"/>
      <c r="H34" s="339"/>
      <c r="I34" s="339"/>
      <c r="J34" s="339"/>
      <c r="K34" s="339"/>
      <c r="L34" s="339"/>
      <c r="M34" s="346"/>
      <c r="N34" s="347" t="s">
        <v>277</v>
      </c>
      <c r="O34" s="342"/>
      <c r="P34" s="342"/>
      <c r="Q34" s="342"/>
      <c r="R34" s="342"/>
      <c r="S34" s="342"/>
      <c r="T34" s="342"/>
      <c r="U34" s="342"/>
      <c r="V34" s="342"/>
      <c r="W34" s="342"/>
      <c r="X34" s="342"/>
      <c r="Y34" s="342"/>
      <c r="Z34" s="342"/>
      <c r="AA34" s="342"/>
      <c r="AB34" s="342"/>
      <c r="AC34" s="342"/>
      <c r="AD34" s="342"/>
      <c r="AE34" s="342"/>
      <c r="AF34" s="342"/>
    </row>
    <row r="35" s="337" customFormat="true" ht="19.5" hidden="false" customHeight="true" outlineLevel="0" collapsed="false">
      <c r="B35" s="339" t="s">
        <v>279</v>
      </c>
      <c r="C35" s="339"/>
      <c r="D35" s="339"/>
      <c r="E35" s="339"/>
      <c r="F35" s="339"/>
      <c r="G35" s="339"/>
      <c r="H35" s="339"/>
      <c r="I35" s="339"/>
      <c r="J35" s="339"/>
      <c r="K35" s="339"/>
      <c r="L35" s="339"/>
      <c r="M35" s="343"/>
      <c r="N35" s="345" t="s">
        <v>277</v>
      </c>
      <c r="O35" s="342"/>
      <c r="P35" s="342"/>
      <c r="Q35" s="342"/>
      <c r="R35" s="342"/>
      <c r="S35" s="342"/>
      <c r="T35" s="342"/>
      <c r="U35" s="342"/>
      <c r="V35" s="342"/>
      <c r="W35" s="342"/>
      <c r="X35" s="342"/>
      <c r="Y35" s="342"/>
      <c r="Z35" s="342"/>
      <c r="AA35" s="342"/>
      <c r="AB35" s="342"/>
      <c r="AC35" s="342"/>
      <c r="AD35" s="342"/>
      <c r="AE35" s="342"/>
      <c r="AF35" s="342"/>
    </row>
    <row r="36" s="337" customFormat="true" ht="19.5" hidden="false" customHeight="true" outlineLevel="0" collapsed="false">
      <c r="B36" s="339"/>
      <c r="C36" s="339"/>
      <c r="D36" s="339"/>
      <c r="E36" s="339"/>
      <c r="F36" s="339"/>
      <c r="G36" s="339"/>
      <c r="H36" s="339"/>
      <c r="I36" s="339"/>
      <c r="J36" s="339"/>
      <c r="K36" s="339"/>
      <c r="L36" s="339"/>
      <c r="M36" s="343"/>
      <c r="N36" s="345" t="s">
        <v>277</v>
      </c>
      <c r="O36" s="342"/>
      <c r="P36" s="342"/>
      <c r="Q36" s="342"/>
      <c r="R36" s="342"/>
      <c r="S36" s="342"/>
      <c r="T36" s="342"/>
      <c r="U36" s="342"/>
      <c r="V36" s="342"/>
      <c r="W36" s="342"/>
      <c r="X36" s="342"/>
      <c r="Y36" s="342"/>
      <c r="Z36" s="342"/>
      <c r="AA36" s="342"/>
      <c r="AB36" s="342"/>
      <c r="AC36" s="342"/>
      <c r="AD36" s="342"/>
      <c r="AE36" s="342"/>
      <c r="AF36" s="342"/>
    </row>
    <row r="37" s="337" customFormat="true" ht="19.5" hidden="false" customHeight="true" outlineLevel="0" collapsed="false">
      <c r="B37" s="339"/>
      <c r="C37" s="339"/>
      <c r="D37" s="339"/>
      <c r="E37" s="339"/>
      <c r="F37" s="339"/>
      <c r="G37" s="339"/>
      <c r="H37" s="339"/>
      <c r="I37" s="339"/>
      <c r="J37" s="339"/>
      <c r="K37" s="339"/>
      <c r="L37" s="339"/>
      <c r="M37" s="346"/>
      <c r="N37" s="347" t="s">
        <v>277</v>
      </c>
      <c r="O37" s="342"/>
      <c r="P37" s="342"/>
      <c r="Q37" s="342"/>
      <c r="R37" s="342"/>
      <c r="S37" s="342"/>
      <c r="T37" s="342"/>
      <c r="U37" s="342"/>
      <c r="V37" s="342"/>
      <c r="W37" s="342"/>
      <c r="X37" s="342"/>
      <c r="Y37" s="342"/>
      <c r="Z37" s="342"/>
      <c r="AA37" s="342"/>
      <c r="AB37" s="342"/>
      <c r="AC37" s="342"/>
      <c r="AD37" s="342"/>
      <c r="AE37" s="342"/>
      <c r="AF37" s="342"/>
    </row>
    <row r="38" s="337" customFormat="true" ht="19.5" hidden="false" customHeight="true" outlineLevel="0" collapsed="false">
      <c r="B38" s="339" t="s">
        <v>125</v>
      </c>
      <c r="C38" s="339"/>
      <c r="D38" s="339"/>
      <c r="E38" s="339"/>
      <c r="F38" s="339"/>
      <c r="G38" s="339"/>
      <c r="H38" s="339"/>
      <c r="I38" s="339"/>
      <c r="J38" s="339"/>
      <c r="K38" s="339"/>
      <c r="L38" s="339"/>
      <c r="M38" s="343"/>
      <c r="N38" s="345" t="s">
        <v>277</v>
      </c>
      <c r="O38" s="348"/>
      <c r="P38" s="348"/>
      <c r="Q38" s="348"/>
      <c r="R38" s="348"/>
      <c r="S38" s="348"/>
      <c r="T38" s="348"/>
      <c r="U38" s="348"/>
      <c r="V38" s="348"/>
      <c r="W38" s="348"/>
      <c r="X38" s="348"/>
      <c r="Y38" s="348"/>
      <c r="Z38" s="348"/>
      <c r="AA38" s="348"/>
      <c r="AB38" s="348"/>
      <c r="AC38" s="348"/>
      <c r="AD38" s="348"/>
      <c r="AE38" s="348"/>
      <c r="AF38" s="348"/>
    </row>
    <row r="39" s="337" customFormat="true" ht="19.5" hidden="false" customHeight="true" outlineLevel="0" collapsed="false">
      <c r="A39" s="349"/>
      <c r="B39" s="339"/>
      <c r="C39" s="339"/>
      <c r="D39" s="339"/>
      <c r="E39" s="339"/>
      <c r="F39" s="339"/>
      <c r="G39" s="339"/>
      <c r="H39" s="339"/>
      <c r="I39" s="339"/>
      <c r="J39" s="339"/>
      <c r="K39" s="339"/>
      <c r="L39" s="339"/>
      <c r="M39" s="350"/>
      <c r="N39" s="351" t="s">
        <v>277</v>
      </c>
      <c r="O39" s="352"/>
      <c r="P39" s="352"/>
      <c r="Q39" s="352"/>
      <c r="R39" s="352"/>
      <c r="S39" s="352"/>
      <c r="T39" s="352"/>
      <c r="U39" s="352"/>
      <c r="V39" s="352"/>
      <c r="W39" s="352"/>
      <c r="X39" s="352"/>
      <c r="Y39" s="352"/>
      <c r="Z39" s="352"/>
      <c r="AA39" s="352"/>
      <c r="AB39" s="352"/>
      <c r="AC39" s="352"/>
      <c r="AD39" s="352"/>
      <c r="AE39" s="352"/>
      <c r="AF39" s="352"/>
    </row>
    <row r="40" s="337" customFormat="true" ht="19.5" hidden="false" customHeight="true" outlineLevel="0" collapsed="false">
      <c r="B40" s="339"/>
      <c r="C40" s="339"/>
      <c r="D40" s="339"/>
      <c r="E40" s="339"/>
      <c r="F40" s="339"/>
      <c r="G40" s="339"/>
      <c r="H40" s="339"/>
      <c r="I40" s="339"/>
      <c r="J40" s="339"/>
      <c r="K40" s="339"/>
      <c r="L40" s="339"/>
      <c r="M40" s="346"/>
      <c r="N40" s="347" t="s">
        <v>277</v>
      </c>
      <c r="O40" s="342"/>
      <c r="P40" s="342"/>
      <c r="Q40" s="342"/>
      <c r="R40" s="342"/>
      <c r="S40" s="342"/>
      <c r="T40" s="342"/>
      <c r="U40" s="342"/>
      <c r="V40" s="342"/>
      <c r="W40" s="342"/>
      <c r="X40" s="342"/>
      <c r="Y40" s="342"/>
      <c r="Z40" s="342"/>
      <c r="AA40" s="342"/>
      <c r="AB40" s="342"/>
      <c r="AC40" s="342"/>
      <c r="AD40" s="342"/>
      <c r="AE40" s="342"/>
      <c r="AF40" s="342"/>
    </row>
    <row r="41" s="337" customFormat="true" ht="19.5" hidden="false" customHeight="true" outlineLevel="0" collapsed="false">
      <c r="B41" s="339" t="s">
        <v>126</v>
      </c>
      <c r="C41" s="339"/>
      <c r="D41" s="339"/>
      <c r="E41" s="339"/>
      <c r="F41" s="339"/>
      <c r="G41" s="339"/>
      <c r="H41" s="339"/>
      <c r="I41" s="339"/>
      <c r="J41" s="339"/>
      <c r="K41" s="339"/>
      <c r="L41" s="339"/>
      <c r="M41" s="343"/>
      <c r="N41" s="345" t="s">
        <v>277</v>
      </c>
      <c r="O41" s="342"/>
      <c r="P41" s="342"/>
      <c r="Q41" s="342"/>
      <c r="R41" s="342"/>
      <c r="S41" s="342"/>
      <c r="T41" s="342"/>
      <c r="U41" s="342"/>
      <c r="V41" s="342"/>
      <c r="W41" s="342"/>
      <c r="X41" s="342"/>
      <c r="Y41" s="342"/>
      <c r="Z41" s="342"/>
      <c r="AA41" s="342"/>
      <c r="AB41" s="342"/>
      <c r="AC41" s="342"/>
      <c r="AD41" s="342"/>
      <c r="AE41" s="342"/>
      <c r="AF41" s="342"/>
    </row>
    <row r="42" s="337" customFormat="true" ht="19.5" hidden="false" customHeight="true" outlineLevel="0" collapsed="false">
      <c r="B42" s="339"/>
      <c r="C42" s="339"/>
      <c r="D42" s="339"/>
      <c r="E42" s="339"/>
      <c r="F42" s="339"/>
      <c r="G42" s="339"/>
      <c r="H42" s="339"/>
      <c r="I42" s="339"/>
      <c r="J42" s="339"/>
      <c r="K42" s="339"/>
      <c r="L42" s="339"/>
      <c r="M42" s="343"/>
      <c r="N42" s="345" t="s">
        <v>277</v>
      </c>
      <c r="O42" s="342"/>
      <c r="P42" s="342"/>
      <c r="Q42" s="342"/>
      <c r="R42" s="342"/>
      <c r="S42" s="342"/>
      <c r="T42" s="342"/>
      <c r="U42" s="342"/>
      <c r="V42" s="342"/>
      <c r="W42" s="342"/>
      <c r="X42" s="342"/>
      <c r="Y42" s="342"/>
      <c r="Z42" s="342"/>
      <c r="AA42" s="342"/>
      <c r="AB42" s="342"/>
      <c r="AC42" s="342"/>
      <c r="AD42" s="342"/>
      <c r="AE42" s="342"/>
      <c r="AF42" s="342"/>
    </row>
    <row r="43" s="337" customFormat="true" ht="19.5" hidden="false" customHeight="true" outlineLevel="0" collapsed="false">
      <c r="B43" s="339"/>
      <c r="C43" s="339"/>
      <c r="D43" s="339"/>
      <c r="E43" s="339"/>
      <c r="F43" s="339"/>
      <c r="G43" s="339"/>
      <c r="H43" s="339"/>
      <c r="I43" s="339"/>
      <c r="J43" s="339"/>
      <c r="K43" s="339"/>
      <c r="L43" s="339"/>
      <c r="M43" s="353"/>
      <c r="N43" s="354" t="s">
        <v>277</v>
      </c>
      <c r="O43" s="355"/>
      <c r="P43" s="355"/>
      <c r="Q43" s="355"/>
      <c r="R43" s="355"/>
      <c r="S43" s="355"/>
      <c r="T43" s="355"/>
      <c r="U43" s="355"/>
      <c r="V43" s="355"/>
      <c r="W43" s="355"/>
      <c r="X43" s="355"/>
      <c r="Y43" s="355"/>
      <c r="Z43" s="355"/>
      <c r="AA43" s="355"/>
      <c r="AB43" s="355"/>
      <c r="AC43" s="355"/>
      <c r="AD43" s="355"/>
      <c r="AE43" s="355"/>
      <c r="AF43" s="355"/>
    </row>
    <row r="44" s="337" customFormat="true" ht="19.5" hidden="false" customHeight="true" outlineLevel="0" collapsed="false">
      <c r="B44" s="356" t="s">
        <v>280</v>
      </c>
      <c r="C44" s="356"/>
      <c r="D44" s="356"/>
      <c r="E44" s="356"/>
      <c r="F44" s="356"/>
      <c r="G44" s="356"/>
      <c r="H44" s="356"/>
      <c r="I44" s="356"/>
      <c r="J44" s="356"/>
      <c r="K44" s="356"/>
      <c r="L44" s="356"/>
      <c r="M44" s="357"/>
      <c r="N44" s="358" t="s">
        <v>277</v>
      </c>
      <c r="O44" s="359"/>
      <c r="P44" s="359"/>
      <c r="Q44" s="359"/>
      <c r="R44" s="359"/>
      <c r="S44" s="359"/>
      <c r="T44" s="359"/>
      <c r="U44" s="359"/>
      <c r="V44" s="359"/>
      <c r="W44" s="359"/>
      <c r="X44" s="359"/>
      <c r="Y44" s="359"/>
      <c r="Z44" s="359"/>
      <c r="AA44" s="359"/>
      <c r="AB44" s="359"/>
      <c r="AC44" s="359"/>
      <c r="AD44" s="359"/>
      <c r="AE44" s="359"/>
      <c r="AF44" s="359"/>
    </row>
    <row r="45" s="337" customFormat="true" ht="19.5" hidden="false" customHeight="true" outlineLevel="0" collapsed="false">
      <c r="B45" s="356"/>
      <c r="C45" s="356"/>
      <c r="D45" s="356"/>
      <c r="E45" s="356"/>
      <c r="F45" s="356"/>
      <c r="G45" s="356"/>
      <c r="H45" s="356"/>
      <c r="I45" s="356"/>
      <c r="J45" s="356"/>
      <c r="K45" s="356"/>
      <c r="L45" s="356"/>
      <c r="M45" s="343"/>
      <c r="N45" s="345" t="s">
        <v>277</v>
      </c>
      <c r="O45" s="342"/>
      <c r="P45" s="342"/>
      <c r="Q45" s="342"/>
      <c r="R45" s="342"/>
      <c r="S45" s="342"/>
      <c r="T45" s="342"/>
      <c r="U45" s="342"/>
      <c r="V45" s="342"/>
      <c r="W45" s="342"/>
      <c r="X45" s="342"/>
      <c r="Y45" s="342"/>
      <c r="Z45" s="342"/>
      <c r="AA45" s="342"/>
      <c r="AB45" s="342"/>
      <c r="AC45" s="342"/>
      <c r="AD45" s="342"/>
      <c r="AE45" s="342"/>
      <c r="AF45" s="342"/>
    </row>
    <row r="46" s="337" customFormat="true" ht="19.5" hidden="false" customHeight="true" outlineLevel="0" collapsed="false">
      <c r="B46" s="356"/>
      <c r="C46" s="356"/>
      <c r="D46" s="356"/>
      <c r="E46" s="356"/>
      <c r="F46" s="356"/>
      <c r="G46" s="356"/>
      <c r="H46" s="356"/>
      <c r="I46" s="356"/>
      <c r="J46" s="356"/>
      <c r="K46" s="356"/>
      <c r="L46" s="356"/>
      <c r="M46" s="346"/>
      <c r="N46" s="347" t="s">
        <v>277</v>
      </c>
      <c r="O46" s="342"/>
      <c r="P46" s="342"/>
      <c r="Q46" s="342"/>
      <c r="R46" s="342"/>
      <c r="S46" s="342"/>
      <c r="T46" s="342"/>
      <c r="U46" s="342"/>
      <c r="V46" s="342"/>
      <c r="W46" s="342"/>
      <c r="X46" s="342"/>
      <c r="Y46" s="342"/>
      <c r="Z46" s="342"/>
      <c r="AA46" s="342"/>
      <c r="AB46" s="342"/>
      <c r="AC46" s="342"/>
      <c r="AD46" s="342"/>
      <c r="AE46" s="342"/>
      <c r="AF46" s="342"/>
    </row>
    <row r="47" s="337" customFormat="true" ht="19.5" hidden="false" customHeight="true" outlineLevel="0" collapsed="false">
      <c r="B47" s="339" t="s">
        <v>281</v>
      </c>
      <c r="C47" s="339"/>
      <c r="D47" s="339"/>
      <c r="E47" s="339"/>
      <c r="F47" s="339"/>
      <c r="G47" s="339"/>
      <c r="H47" s="339"/>
      <c r="I47" s="339"/>
      <c r="J47" s="339"/>
      <c r="K47" s="339"/>
      <c r="L47" s="339"/>
      <c r="M47" s="343"/>
      <c r="N47" s="345" t="s">
        <v>277</v>
      </c>
      <c r="O47" s="342"/>
      <c r="P47" s="342"/>
      <c r="Q47" s="342"/>
      <c r="R47" s="342"/>
      <c r="S47" s="342"/>
      <c r="T47" s="342"/>
      <c r="U47" s="342"/>
      <c r="V47" s="342"/>
      <c r="W47" s="342"/>
      <c r="X47" s="342"/>
      <c r="Y47" s="342"/>
      <c r="Z47" s="342"/>
      <c r="AA47" s="342"/>
      <c r="AB47" s="342"/>
      <c r="AC47" s="342"/>
      <c r="AD47" s="342"/>
      <c r="AE47" s="342"/>
      <c r="AF47" s="342"/>
    </row>
    <row r="48" s="337" customFormat="true" ht="19.5" hidden="false" customHeight="true" outlineLevel="0" collapsed="false">
      <c r="B48" s="339"/>
      <c r="C48" s="339"/>
      <c r="D48" s="339"/>
      <c r="E48" s="339"/>
      <c r="F48" s="339"/>
      <c r="G48" s="339"/>
      <c r="H48" s="339"/>
      <c r="I48" s="339"/>
      <c r="J48" s="339"/>
      <c r="K48" s="339"/>
      <c r="L48" s="339"/>
      <c r="M48" s="343"/>
      <c r="N48" s="345" t="s">
        <v>277</v>
      </c>
      <c r="O48" s="342"/>
      <c r="P48" s="342"/>
      <c r="Q48" s="342"/>
      <c r="R48" s="342"/>
      <c r="S48" s="342"/>
      <c r="T48" s="342"/>
      <c r="U48" s="342"/>
      <c r="V48" s="342"/>
      <c r="W48" s="342"/>
      <c r="X48" s="342"/>
      <c r="Y48" s="342"/>
      <c r="Z48" s="342"/>
      <c r="AA48" s="342"/>
      <c r="AB48" s="342"/>
      <c r="AC48" s="342"/>
      <c r="AD48" s="342"/>
      <c r="AE48" s="342"/>
      <c r="AF48" s="342"/>
    </row>
    <row r="49" s="337" customFormat="true" ht="19.5" hidden="false" customHeight="true" outlineLevel="0" collapsed="false">
      <c r="B49" s="339"/>
      <c r="C49" s="339"/>
      <c r="D49" s="339"/>
      <c r="E49" s="339"/>
      <c r="F49" s="339"/>
      <c r="G49" s="339"/>
      <c r="H49" s="339"/>
      <c r="I49" s="339"/>
      <c r="J49" s="339"/>
      <c r="K49" s="339"/>
      <c r="L49" s="339"/>
      <c r="M49" s="346"/>
      <c r="N49" s="347" t="s">
        <v>277</v>
      </c>
      <c r="O49" s="342"/>
      <c r="P49" s="342"/>
      <c r="Q49" s="342"/>
      <c r="R49" s="342"/>
      <c r="S49" s="342"/>
      <c r="T49" s="342"/>
      <c r="U49" s="342"/>
      <c r="V49" s="342"/>
      <c r="W49" s="342"/>
      <c r="X49" s="342"/>
      <c r="Y49" s="342"/>
      <c r="Z49" s="342"/>
      <c r="AA49" s="342"/>
      <c r="AB49" s="342"/>
      <c r="AC49" s="342"/>
      <c r="AD49" s="342"/>
      <c r="AE49" s="342"/>
      <c r="AF49" s="342"/>
    </row>
    <row r="50" s="337" customFormat="true" ht="19.5" hidden="false" customHeight="true" outlineLevel="0" collapsed="false">
      <c r="B50" s="339" t="s">
        <v>282</v>
      </c>
      <c r="C50" s="339"/>
      <c r="D50" s="339"/>
      <c r="E50" s="339"/>
      <c r="F50" s="339"/>
      <c r="G50" s="339"/>
      <c r="H50" s="339"/>
      <c r="I50" s="339"/>
      <c r="J50" s="339"/>
      <c r="K50" s="339"/>
      <c r="L50" s="339"/>
      <c r="M50" s="343"/>
      <c r="N50" s="345" t="s">
        <v>277</v>
      </c>
      <c r="O50" s="342"/>
      <c r="P50" s="342"/>
      <c r="Q50" s="342"/>
      <c r="R50" s="342"/>
      <c r="S50" s="342"/>
      <c r="T50" s="342"/>
      <c r="U50" s="342"/>
      <c r="V50" s="342"/>
      <c r="W50" s="342"/>
      <c r="X50" s="342"/>
      <c r="Y50" s="342"/>
      <c r="Z50" s="342"/>
      <c r="AA50" s="342"/>
      <c r="AB50" s="342"/>
      <c r="AC50" s="342"/>
      <c r="AD50" s="342"/>
      <c r="AE50" s="342"/>
      <c r="AF50" s="342"/>
    </row>
    <row r="51" s="337" customFormat="true" ht="19.5" hidden="false" customHeight="true" outlineLevel="0" collapsed="false">
      <c r="B51" s="339"/>
      <c r="C51" s="339"/>
      <c r="D51" s="339"/>
      <c r="E51" s="339"/>
      <c r="F51" s="339"/>
      <c r="G51" s="339"/>
      <c r="H51" s="339"/>
      <c r="I51" s="339"/>
      <c r="J51" s="339"/>
      <c r="K51" s="339"/>
      <c r="L51" s="339"/>
      <c r="M51" s="343"/>
      <c r="N51" s="345" t="s">
        <v>277</v>
      </c>
      <c r="O51" s="342"/>
      <c r="P51" s="342"/>
      <c r="Q51" s="342"/>
      <c r="R51" s="342"/>
      <c r="S51" s="342"/>
      <c r="T51" s="342"/>
      <c r="U51" s="342"/>
      <c r="V51" s="342"/>
      <c r="W51" s="342"/>
      <c r="X51" s="342"/>
      <c r="Y51" s="342"/>
      <c r="Z51" s="342"/>
      <c r="AA51" s="342"/>
      <c r="AB51" s="342"/>
      <c r="AC51" s="342"/>
      <c r="AD51" s="342"/>
      <c r="AE51" s="342"/>
      <c r="AF51" s="342"/>
    </row>
    <row r="52" s="337" customFormat="true" ht="19.5" hidden="false" customHeight="true" outlineLevel="0" collapsed="false">
      <c r="B52" s="339"/>
      <c r="C52" s="339"/>
      <c r="D52" s="339"/>
      <c r="E52" s="339"/>
      <c r="F52" s="339"/>
      <c r="G52" s="339"/>
      <c r="H52" s="339"/>
      <c r="I52" s="339"/>
      <c r="J52" s="339"/>
      <c r="K52" s="339"/>
      <c r="L52" s="339"/>
      <c r="M52" s="343"/>
      <c r="N52" s="345" t="s">
        <v>277</v>
      </c>
      <c r="O52" s="348"/>
      <c r="P52" s="348"/>
      <c r="Q52" s="348"/>
      <c r="R52" s="348"/>
      <c r="S52" s="348"/>
      <c r="T52" s="348"/>
      <c r="U52" s="348"/>
      <c r="V52" s="348"/>
      <c r="W52" s="348"/>
      <c r="X52" s="348"/>
      <c r="Y52" s="348"/>
      <c r="Z52" s="348"/>
      <c r="AA52" s="348"/>
      <c r="AB52" s="348"/>
      <c r="AC52" s="348"/>
      <c r="AD52" s="348"/>
      <c r="AE52" s="348"/>
      <c r="AF52" s="348"/>
    </row>
    <row r="53" customFormat="false" ht="17.35" hidden="false" customHeight="false" outlineLevel="0" collapsed="false"/>
    <row r="54" customFormat="false" ht="17.35" hidden="false" customHeight="false" outlineLevel="0" collapsed="false">
      <c r="B54" s="329" t="s">
        <v>283</v>
      </c>
    </row>
    <row r="55" customFormat="false" ht="17.35" hidden="false" customHeight="false" outlineLevel="0" collapsed="false">
      <c r="B55" s="329" t="s">
        <v>284</v>
      </c>
    </row>
    <row r="56" customFormat="false" ht="17.35" hidden="false" customHeight="false" outlineLevel="0" collapsed="false"/>
    <row r="57" customFormat="false" ht="17.35" hidden="false" customHeight="false" outlineLevel="0" collapsed="false">
      <c r="A57" s="329" t="s">
        <v>285</v>
      </c>
      <c r="M57" s="360"/>
      <c r="N57" s="329" t="s">
        <v>64</v>
      </c>
      <c r="O57" s="361"/>
      <c r="P57" s="361"/>
      <c r="Q57" s="329" t="s">
        <v>65</v>
      </c>
      <c r="R57" s="361"/>
      <c r="S57" s="361"/>
      <c r="T57" s="329" t="s">
        <v>66</v>
      </c>
    </row>
    <row r="58" customFormat="false" ht="17.35" hidden="false" customHeight="false" outlineLevel="0" collapsed="false"/>
    <row r="59" customFormat="false" ht="17.35" hidden="false" customHeight="false" outlineLevel="0" collapsed="false"/>
    <row r="60" customFormat="false" ht="17.35" hidden="false" customHeight="false" outlineLevel="0" collapsed="false"/>
    <row r="61" customFormat="false" ht="17.35" hidden="false" customHeight="false" outlineLevel="0" collapsed="false"/>
    <row r="62" customFormat="false" ht="17.35" hidden="false" customHeight="false" outlineLevel="0" collapsed="false"/>
    <row r="63" customFormat="false" ht="17.35" hidden="false" customHeight="false" outlineLevel="0" collapsed="false"/>
    <row r="64" customFormat="false" ht="17.35" hidden="false" customHeight="false" outlineLevel="0" collapsed="false"/>
    <row r="65" customFormat="false" ht="17.35" hidden="false" customHeight="false" outlineLevel="0" collapsed="false"/>
    <row r="66" customFormat="false" ht="17.35" hidden="false" customHeight="false" outlineLevel="0" collapsed="false"/>
    <row r="67" customFormat="false" ht="17.35" hidden="false" customHeight="false" outlineLevel="0" collapsed="false"/>
    <row r="68" customFormat="false" ht="17.35" hidden="false" customHeight="false" outlineLevel="0" collapsed="false"/>
    <row r="69" customFormat="false" ht="17.35" hidden="false" customHeight="false" outlineLevel="0" collapsed="false"/>
    <row r="70" customFormat="false" ht="17.35" hidden="false" customHeight="false" outlineLevel="0" collapsed="false"/>
    <row r="71" customFormat="false" ht="17.35" hidden="false" customHeight="false" outlineLevel="0" collapsed="false"/>
    <row r="72" customFormat="false" ht="17.35" hidden="false" customHeight="false" outlineLevel="0" collapsed="false"/>
    <row r="73" customFormat="false" ht="17.35" hidden="false" customHeight="false" outlineLevel="0" collapsed="false"/>
    <row r="74" customFormat="false" ht="17.35" hidden="false" customHeight="false" outlineLevel="0" collapsed="false"/>
    <row r="75" customFormat="false" ht="17.35" hidden="false" customHeight="false" outlineLevel="0" collapsed="false"/>
    <row r="76" customFormat="false" ht="17.35" hidden="false" customHeight="false" outlineLevel="0" collapsed="false"/>
    <row r="77" customFormat="false" ht="17.35" hidden="false" customHeight="false" outlineLevel="0" collapsed="false"/>
    <row r="78" customFormat="false" ht="17.35" hidden="false" customHeight="false" outlineLevel="0" collapsed="false"/>
    <row r="79" customFormat="false" ht="17.35" hidden="false" customHeight="false" outlineLevel="0" collapsed="false"/>
    <row r="80" customFormat="false" ht="17.35" hidden="false" customHeight="false" outlineLevel="0" collapsed="false"/>
    <row r="81" customFormat="false" ht="17.35" hidden="false" customHeight="false" outlineLevel="0" collapsed="false"/>
    <row r="82" customFormat="false" ht="17.35" hidden="false" customHeight="false" outlineLevel="0" collapsed="false">
      <c r="L82" s="362"/>
    </row>
    <row r="83" customFormat="false" ht="17.35" hidden="false" customHeight="false" outlineLevel="0" collapsed="false"/>
    <row r="84" customFormat="false" ht="17.35" hidden="false" customHeight="false" outlineLevel="0" collapsed="false"/>
    <row r="85" customFormat="false" ht="17.35" hidden="false" customHeight="false" outlineLevel="0" collapsed="false"/>
    <row r="86" customFormat="false" ht="17.35" hidden="false" customHeight="false" outlineLevel="0" collapsed="false"/>
    <row r="87" customFormat="false" ht="17.35" hidden="false" customHeight="false" outlineLevel="0" collapsed="false"/>
    <row r="88" customFormat="false" ht="17.35" hidden="false" customHeight="false" outlineLevel="0" collapsed="false"/>
    <row r="89" customFormat="false" ht="17.35" hidden="false" customHeight="false" outlineLevel="0" collapsed="false"/>
    <row r="90" customFormat="false" ht="17.35" hidden="false" customHeight="false" outlineLevel="0" collapsed="false"/>
    <row r="91" customFormat="false" ht="17.35" hidden="false" customHeight="false" outlineLevel="0" collapsed="false"/>
    <row r="92" customFormat="false" ht="17.35" hidden="false" customHeight="false" outlineLevel="0" collapsed="false"/>
    <row r="93" customFormat="false" ht="17.35" hidden="false" customHeight="false" outlineLevel="0" collapsed="false"/>
    <row r="94" customFormat="false" ht="17.35" hidden="false" customHeight="false" outlineLevel="0" collapsed="false"/>
    <row r="95" customFormat="false" ht="17.35" hidden="false" customHeight="false" outlineLevel="0" collapsed="false"/>
    <row r="96" customFormat="false" ht="17.35" hidden="false" customHeight="false" outlineLevel="0" collapsed="false"/>
    <row r="97" customFormat="false" ht="17.35" hidden="false" customHeight="false" outlineLevel="0" collapsed="false"/>
    <row r="98" customFormat="false" ht="17.35" hidden="false" customHeight="false" outlineLevel="0" collapsed="false"/>
    <row r="99" customFormat="false" ht="17.35" hidden="false" customHeight="false" outlineLevel="0" collapsed="false"/>
    <row r="100" customFormat="false" ht="17.35" hidden="false" customHeight="false" outlineLevel="0" collapsed="false"/>
    <row r="101" customFormat="false" ht="17.35" hidden="false" customHeight="false" outlineLevel="0" collapsed="false"/>
    <row r="102" customFormat="false" ht="17.35" hidden="false" customHeight="false" outlineLevel="0" collapsed="false"/>
    <row r="103" customFormat="false" ht="17.35" hidden="false" customHeight="false" outlineLevel="0" collapsed="false"/>
    <row r="104" customFormat="false" ht="17.35" hidden="false" customHeight="false" outlineLevel="0" collapsed="false"/>
    <row r="105" customFormat="false" ht="17.35" hidden="false" customHeight="false" outlineLevel="0" collapsed="false"/>
    <row r="106" customFormat="false" ht="17.35" hidden="false" customHeight="false" outlineLevel="0" collapsed="false"/>
    <row r="107" customFormat="false" ht="17.35" hidden="false" customHeight="false" outlineLevel="0" collapsed="false"/>
    <row r="108" customFormat="false" ht="17.35" hidden="false" customHeight="false" outlineLevel="0" collapsed="false"/>
    <row r="109" customFormat="false" ht="17.35" hidden="false" customHeight="false" outlineLevel="0" collapsed="false"/>
    <row r="110" customFormat="false" ht="17.35" hidden="false" customHeight="false" outlineLevel="0" collapsed="false"/>
    <row r="111" customFormat="false" ht="17.35" hidden="false" customHeight="false" outlineLevel="0" collapsed="false"/>
    <row r="112" customFormat="false" ht="17.35" hidden="false" customHeight="false" outlineLevel="0" collapsed="false"/>
    <row r="113" customFormat="false" ht="17.35" hidden="false" customHeight="false" outlineLevel="0" collapsed="false"/>
    <row r="114" customFormat="false" ht="17.35" hidden="false" customHeight="false" outlineLevel="0" collapsed="false"/>
    <row r="115" customFormat="false" ht="17.35" hidden="false" customHeight="false" outlineLevel="0" collapsed="false"/>
    <row r="116" customFormat="false" ht="17.35" hidden="false" customHeight="false" outlineLevel="0" collapsed="false"/>
    <row r="117" customFormat="false" ht="17.35" hidden="false" customHeight="false" outlineLevel="0" collapsed="false"/>
    <row r="118" customFormat="false" ht="17.35" hidden="false" customHeight="false" outlineLevel="0" collapsed="false"/>
    <row r="119" customFormat="false" ht="17.35" hidden="false" customHeight="false" outlineLevel="0" collapsed="false"/>
    <row r="120" customFormat="false" ht="17.35" hidden="false" customHeight="false" outlineLevel="0" collapsed="false"/>
    <row r="121" customFormat="false" ht="17.35" hidden="false" customHeight="false" outlineLevel="0" collapsed="false"/>
    <row r="122" customFormat="false" ht="17.35" hidden="false" customHeight="false" outlineLevel="0" collapsed="false">
      <c r="A122" s="363"/>
      <c r="C122" s="363"/>
      <c r="D122" s="363"/>
      <c r="E122" s="363"/>
      <c r="F122" s="363"/>
      <c r="G122" s="363"/>
    </row>
    <row r="123" customFormat="false" ht="17.35" hidden="false" customHeight="false" outlineLevel="0" collapsed="false">
      <c r="C123" s="364"/>
    </row>
    <row r="124" customFormat="false" ht="17.35" hidden="false" customHeight="false" outlineLevel="0" collapsed="false"/>
    <row r="125" customFormat="false" ht="17.35" hidden="false" customHeight="false" outlineLevel="0" collapsed="false"/>
    <row r="126" customFormat="false" ht="17.35" hidden="false" customHeight="false" outlineLevel="0" collapsed="false"/>
    <row r="127" customFormat="false" ht="17.35" hidden="false" customHeight="false" outlineLevel="0" collapsed="false"/>
    <row r="128" customFormat="false" ht="17.35" hidden="false" customHeight="false" outlineLevel="0" collapsed="false"/>
    <row r="129" customFormat="false" ht="17.35" hidden="false" customHeight="false" outlineLevel="0" collapsed="false"/>
    <row r="130" customFormat="false" ht="17.35" hidden="false" customHeight="false" outlineLevel="0" collapsed="false"/>
    <row r="131" customFormat="false" ht="17.35" hidden="false" customHeight="false" outlineLevel="0" collapsed="false"/>
    <row r="132" customFormat="false" ht="17.35" hidden="false" customHeight="false" outlineLevel="0" collapsed="false"/>
    <row r="133" customFormat="false" ht="17.35" hidden="false" customHeight="false" outlineLevel="0" collapsed="false"/>
    <row r="134" customFormat="false" ht="17.35" hidden="false" customHeight="false" outlineLevel="0" collapsed="false"/>
    <row r="135" customFormat="false" ht="17.35" hidden="false" customHeight="false" outlineLevel="0" collapsed="false"/>
    <row r="136" customFormat="false" ht="17.35" hidden="false" customHeight="false" outlineLevel="0" collapsed="false"/>
    <row r="137" customFormat="false" ht="17.35" hidden="false" customHeight="false" outlineLevel="0" collapsed="false"/>
    <row r="138" customFormat="false" ht="17.35" hidden="false" customHeight="false" outlineLevel="0" collapsed="false"/>
    <row r="139" customFormat="false" ht="17.35" hidden="false" customHeight="false" outlineLevel="0" collapsed="false"/>
    <row r="140" customFormat="false" ht="17.35" hidden="false" customHeight="false" outlineLevel="0" collapsed="false"/>
    <row r="141" customFormat="false" ht="17.35" hidden="false" customHeight="false" outlineLevel="0" collapsed="false"/>
    <row r="142" customFormat="false" ht="17.35" hidden="false" customHeight="false" outlineLevel="0" collapsed="false"/>
    <row r="143" customFormat="false" ht="17.35" hidden="false" customHeight="false" outlineLevel="0" collapsed="false"/>
    <row r="144" customFormat="false" ht="17.35" hidden="false" customHeight="false" outlineLevel="0" collapsed="false"/>
    <row r="145" customFormat="false" ht="17.35" hidden="false" customHeight="false" outlineLevel="0" collapsed="false"/>
    <row r="146" customFormat="false" ht="17.35" hidden="false" customHeight="false" outlineLevel="0" collapsed="false"/>
    <row r="147" customFormat="false" ht="17.35" hidden="false" customHeight="false" outlineLevel="0" collapsed="false"/>
    <row r="148" customFormat="false" ht="17.35" hidden="false" customHeight="false" outlineLevel="0" collapsed="false"/>
    <row r="149" customFormat="false" ht="17.35" hidden="false" customHeight="false" outlineLevel="0" collapsed="false"/>
    <row r="150" customFormat="false" ht="17.35" hidden="false" customHeight="false" outlineLevel="0" collapsed="false"/>
    <row r="151" customFormat="false" ht="17.35" hidden="false" customHeight="false" outlineLevel="0" collapsed="false">
      <c r="A151" s="363"/>
    </row>
    <row r="152" customFormat="false" ht="17.35" hidden="false" customHeight="false" outlineLevel="0" collapsed="false"/>
    <row r="153" customFormat="false" ht="17.35" hidden="false" customHeight="false" outlineLevel="0" collapsed="false"/>
    <row r="154" customFormat="false" ht="17.35" hidden="false" customHeight="false" outlineLevel="0" collapsed="false"/>
    <row r="155" customFormat="false" ht="17.35" hidden="false" customHeight="false" outlineLevel="0" collapsed="false"/>
    <row r="156" customFormat="false" ht="17.35" hidden="false" customHeight="false" outlineLevel="0" collapsed="false"/>
    <row r="157" customFormat="false" ht="17.35" hidden="false" customHeight="false" outlineLevel="0" collapsed="false"/>
    <row r="158" customFormat="false" ht="17.35" hidden="false" customHeight="false" outlineLevel="0" collapsed="false"/>
    <row r="159" customFormat="false" ht="17.35" hidden="false" customHeight="false" outlineLevel="0" collapsed="false"/>
    <row r="160" customFormat="false" ht="17.35" hidden="false" customHeight="false" outlineLevel="0" collapsed="false"/>
    <row r="161" customFormat="false" ht="17.35" hidden="false" customHeight="false" outlineLevel="0" collapsed="false"/>
    <row r="162" customFormat="false" ht="17.35" hidden="false" customHeight="false" outlineLevel="0" collapsed="false"/>
    <row r="163" customFormat="false" ht="17.35" hidden="false" customHeight="false" outlineLevel="0" collapsed="false"/>
    <row r="164" customFormat="false" ht="17.35" hidden="false" customHeight="false" outlineLevel="0" collapsed="false"/>
    <row r="165" customFormat="false" ht="17.35" hidden="false" customHeight="false" outlineLevel="0" collapsed="false"/>
    <row r="166" customFormat="false" ht="17.35" hidden="false" customHeight="false" outlineLevel="0" collapsed="false"/>
    <row r="167" customFormat="false" ht="17.35" hidden="false" customHeight="false" outlineLevel="0" collapsed="false"/>
    <row r="168" customFormat="false" ht="17.35" hidden="false" customHeight="false" outlineLevel="0" collapsed="false"/>
    <row r="169" customFormat="false" ht="17.35" hidden="false" customHeight="false" outlineLevel="0" collapsed="false"/>
    <row r="170" customFormat="false" ht="17.35" hidden="false" customHeight="false" outlineLevel="0" collapsed="false"/>
    <row r="171" customFormat="false" ht="17.35" hidden="false" customHeight="false" outlineLevel="0" collapsed="false"/>
    <row r="172" customFormat="false" ht="17.35" hidden="false" customHeight="false" outlineLevel="0" collapsed="false"/>
    <row r="173" customFormat="false" ht="17.35" hidden="false" customHeight="false" outlineLevel="0" collapsed="false"/>
    <row r="174" customFormat="false" ht="17.35" hidden="false" customHeight="false" outlineLevel="0" collapsed="false"/>
    <row r="175" customFormat="false" ht="17.35" hidden="false" customHeight="false" outlineLevel="0" collapsed="false"/>
    <row r="176" customFormat="false" ht="17.35" hidden="false" customHeight="false" outlineLevel="0" collapsed="false"/>
    <row r="177" customFormat="false" ht="17.35" hidden="false" customHeight="false" outlineLevel="0" collapsed="false"/>
    <row r="178" customFormat="false" ht="17.35" hidden="false" customHeight="false" outlineLevel="0" collapsed="false"/>
    <row r="179" customFormat="false" ht="17.35" hidden="false" customHeight="false" outlineLevel="0" collapsed="false"/>
    <row r="180" customFormat="false" ht="17.35" hidden="false" customHeight="false" outlineLevel="0" collapsed="false"/>
    <row r="181" customFormat="false" ht="17.35" hidden="false" customHeight="false" outlineLevel="0" collapsed="false"/>
    <row r="182" customFormat="false" ht="17.35" hidden="false" customHeight="false" outlineLevel="0" collapsed="false"/>
    <row r="183" customFormat="false" ht="17.35" hidden="false" customHeight="false" outlineLevel="0" collapsed="false"/>
    <row r="184" customFormat="false" ht="17.35" hidden="false" customHeight="false" outlineLevel="0" collapsed="false"/>
    <row r="185" customFormat="false" ht="17.35" hidden="false" customHeight="false" outlineLevel="0" collapsed="false"/>
    <row r="186" customFormat="false" ht="17.35" hidden="false" customHeight="false" outlineLevel="0" collapsed="false"/>
    <row r="187" customFormat="false" ht="17.35" hidden="false" customHeight="false" outlineLevel="0" collapsed="false">
      <c r="A187" s="365"/>
    </row>
    <row r="188" customFormat="false" ht="17.35" hidden="false" customHeight="false" outlineLevel="0" collapsed="false"/>
    <row r="189" customFormat="false" ht="17.35" hidden="false" customHeight="false" outlineLevel="0" collapsed="false"/>
    <row r="190" customFormat="false" ht="17.35" hidden="false" customHeight="false" outlineLevel="0" collapsed="false"/>
    <row r="191" customFormat="false" ht="17.35" hidden="false" customHeight="false" outlineLevel="0" collapsed="false"/>
    <row r="192" customFormat="false" ht="17.35" hidden="false" customHeight="false" outlineLevel="0" collapsed="false"/>
    <row r="193" customFormat="false" ht="17.35" hidden="false" customHeight="false" outlineLevel="0" collapsed="false"/>
    <row r="194" customFormat="false" ht="17.35" hidden="false" customHeight="false" outlineLevel="0" collapsed="false"/>
    <row r="195" customFormat="false" ht="17.35" hidden="false" customHeight="false" outlineLevel="0" collapsed="false"/>
    <row r="196" customFormat="false" ht="17.35" hidden="false" customHeight="false" outlineLevel="0" collapsed="false"/>
    <row r="197" customFormat="false" ht="17.35" hidden="false" customHeight="false" outlineLevel="0" collapsed="false"/>
    <row r="198" customFormat="false" ht="17.35" hidden="false" customHeight="false" outlineLevel="0" collapsed="false"/>
    <row r="199" customFormat="false" ht="17.35" hidden="false" customHeight="false" outlineLevel="0" collapsed="false"/>
    <row r="200" customFormat="false" ht="17.35" hidden="false" customHeight="false" outlineLevel="0" collapsed="false"/>
    <row r="201" customFormat="false" ht="17.35" hidden="false" customHeight="false" outlineLevel="0" collapsed="false"/>
    <row r="202" customFormat="false" ht="17.35" hidden="false" customHeight="false" outlineLevel="0" collapsed="false"/>
    <row r="203" customFormat="false" ht="17.35" hidden="false" customHeight="false" outlineLevel="0" collapsed="false"/>
    <row r="204" customFormat="false" ht="17.35" hidden="false" customHeight="false" outlineLevel="0" collapsed="false"/>
    <row r="205" customFormat="false" ht="17.35" hidden="false" customHeight="false" outlineLevel="0" collapsed="false"/>
    <row r="206" customFormat="false" ht="17.35" hidden="false" customHeight="false" outlineLevel="0" collapsed="false"/>
    <row r="207" customFormat="false" ht="17.35" hidden="false" customHeight="false" outlineLevel="0" collapsed="false"/>
    <row r="208" customFormat="false" ht="17.35" hidden="false" customHeight="false" outlineLevel="0" collapsed="false"/>
    <row r="209" customFormat="false" ht="17.35" hidden="false" customHeight="false" outlineLevel="0" collapsed="false"/>
    <row r="210" customFormat="false" ht="17.35" hidden="false" customHeight="false" outlineLevel="0" collapsed="false"/>
    <row r="211" customFormat="false" ht="17.35" hidden="false" customHeight="false" outlineLevel="0" collapsed="false"/>
    <row r="212" customFormat="false" ht="17.35" hidden="false" customHeight="false" outlineLevel="0" collapsed="false"/>
    <row r="213" customFormat="false" ht="17.35" hidden="false" customHeight="false" outlineLevel="0" collapsed="false"/>
    <row r="214" customFormat="false" ht="17.35" hidden="false" customHeight="false" outlineLevel="0" collapsed="false"/>
    <row r="215" customFormat="false" ht="17.35" hidden="false" customHeight="false" outlineLevel="0" collapsed="false"/>
    <row r="216" customFormat="false" ht="17.35" hidden="false" customHeight="false" outlineLevel="0" collapsed="false"/>
    <row r="217" customFormat="false" ht="17.35" hidden="false" customHeight="false" outlineLevel="0" collapsed="false"/>
    <row r="218" customFormat="false" ht="17.35" hidden="false" customHeight="false" outlineLevel="0" collapsed="false"/>
    <row r="219" customFormat="false" ht="17.35" hidden="false" customHeight="false" outlineLevel="0" collapsed="false"/>
    <row r="220" customFormat="false" ht="17.35" hidden="false" customHeight="false" outlineLevel="0" collapsed="false"/>
    <row r="221" customFormat="false" ht="17.35" hidden="false" customHeight="false" outlineLevel="0" collapsed="false"/>
    <row r="222" customFormat="false" ht="17.35" hidden="false" customHeight="false" outlineLevel="0" collapsed="false"/>
    <row r="223" customFormat="false" ht="17.35" hidden="false" customHeight="false" outlineLevel="0" collapsed="false"/>
    <row r="224" customFormat="false" ht="17.35" hidden="false" customHeight="false" outlineLevel="0" collapsed="false"/>
    <row r="225" customFormat="false" ht="17.35" hidden="false" customHeight="false" outlineLevel="0" collapsed="false"/>
    <row r="226" customFormat="false" ht="17.35" hidden="false" customHeight="false" outlineLevel="0" collapsed="false"/>
    <row r="227" customFormat="false" ht="17.35" hidden="false" customHeight="false" outlineLevel="0" collapsed="false"/>
    <row r="228" customFormat="false" ht="17.35" hidden="false" customHeight="false" outlineLevel="0" collapsed="false"/>
    <row r="229" customFormat="false" ht="17.35" hidden="false" customHeight="false" outlineLevel="0" collapsed="false"/>
    <row r="230" customFormat="false" ht="17.35" hidden="false" customHeight="false" outlineLevel="0" collapsed="false"/>
    <row r="231" customFormat="false" ht="17.35" hidden="false" customHeight="false" outlineLevel="0" collapsed="false"/>
    <row r="232" customFormat="false" ht="17.35" hidden="false" customHeight="false" outlineLevel="0" collapsed="false"/>
    <row r="233" customFormat="false" ht="17.35" hidden="false" customHeight="false" outlineLevel="0" collapsed="false"/>
    <row r="234" customFormat="false" ht="17.35" hidden="false" customHeight="false" outlineLevel="0" collapsed="false"/>
    <row r="235" customFormat="false" ht="17.35" hidden="false" customHeight="false" outlineLevel="0" collapsed="false"/>
    <row r="236" customFormat="false" ht="17.35" hidden="false" customHeight="false" outlineLevel="0" collapsed="false"/>
    <row r="237" customFormat="false" ht="17.35" hidden="false" customHeight="false" outlineLevel="0" collapsed="false"/>
    <row r="238" customFormat="false" ht="17.35" hidden="false" customHeight="false" outlineLevel="0" collapsed="false">
      <c r="A238" s="365"/>
    </row>
    <row r="239" customFormat="false" ht="17.35" hidden="false" customHeight="false" outlineLevel="0" collapsed="false"/>
    <row r="240" customFormat="false" ht="17.35" hidden="false" customHeight="false" outlineLevel="0" collapsed="false"/>
    <row r="241" customFormat="false" ht="17.35" hidden="false" customHeight="false" outlineLevel="0" collapsed="false"/>
    <row r="242" customFormat="false" ht="17.35" hidden="false" customHeight="false" outlineLevel="0" collapsed="false"/>
    <row r="243" customFormat="false" ht="17.35" hidden="false" customHeight="false" outlineLevel="0" collapsed="false"/>
    <row r="244" customFormat="false" ht="17.35" hidden="false" customHeight="false" outlineLevel="0" collapsed="false"/>
    <row r="245" customFormat="false" ht="17.35" hidden="false" customHeight="false" outlineLevel="0" collapsed="false"/>
    <row r="246" customFormat="false" ht="17.35" hidden="false" customHeight="false" outlineLevel="0" collapsed="false"/>
    <row r="247" customFormat="false" ht="17.35" hidden="false" customHeight="false" outlineLevel="0" collapsed="false"/>
    <row r="248" customFormat="false" ht="17.35" hidden="false" customHeight="false" outlineLevel="0" collapsed="false"/>
    <row r="249" customFormat="false" ht="17.35" hidden="false" customHeight="false" outlineLevel="0" collapsed="false"/>
    <row r="250" customFormat="false" ht="17.35" hidden="false" customHeight="false" outlineLevel="0" collapsed="false"/>
    <row r="251" customFormat="false" ht="17.35" hidden="false" customHeight="false" outlineLevel="0" collapsed="false"/>
    <row r="252" customFormat="false" ht="17.35" hidden="false" customHeight="false" outlineLevel="0" collapsed="false"/>
    <row r="253" customFormat="false" ht="17.35" hidden="false" customHeight="false" outlineLevel="0" collapsed="false"/>
    <row r="254" customFormat="false" ht="17.35" hidden="false" customHeight="false" outlineLevel="0" collapsed="false"/>
    <row r="255" customFormat="false" ht="17.35" hidden="false" customHeight="false" outlineLevel="0" collapsed="false"/>
    <row r="256" customFormat="false" ht="17.35" hidden="false" customHeight="false" outlineLevel="0" collapsed="false"/>
    <row r="257" customFormat="false" ht="17.35" hidden="false" customHeight="false" outlineLevel="0" collapsed="false"/>
    <row r="258" customFormat="false" ht="17.35" hidden="false" customHeight="false" outlineLevel="0" collapsed="false"/>
    <row r="259" customFormat="false" ht="17.35" hidden="false" customHeight="false" outlineLevel="0" collapsed="false"/>
    <row r="260" customFormat="false" ht="17.35" hidden="false" customHeight="false" outlineLevel="0" collapsed="false"/>
    <row r="261" customFormat="false" ht="17.35" hidden="false" customHeight="false" outlineLevel="0" collapsed="false"/>
    <row r="262" customFormat="false" ht="17.35" hidden="false" customHeight="false" outlineLevel="0" collapsed="false"/>
    <row r="263" customFormat="false" ht="17.35" hidden="false" customHeight="false" outlineLevel="0" collapsed="false"/>
    <row r="264" customFormat="false" ht="17.35" hidden="false" customHeight="false" outlineLevel="0" collapsed="false"/>
    <row r="265" customFormat="false" ht="17.35" hidden="false" customHeight="false" outlineLevel="0" collapsed="false"/>
    <row r="266" customFormat="false" ht="17.35" hidden="false" customHeight="false" outlineLevel="0" collapsed="false"/>
    <row r="267" customFormat="false" ht="17.35" hidden="false" customHeight="false" outlineLevel="0" collapsed="false"/>
    <row r="268" customFormat="false" ht="17.35" hidden="false" customHeight="false" outlineLevel="0" collapsed="false"/>
    <row r="269" customFormat="false" ht="17.35" hidden="false" customHeight="false" outlineLevel="0" collapsed="false"/>
    <row r="270" customFormat="false" ht="17.35" hidden="false" customHeight="false" outlineLevel="0" collapsed="false"/>
    <row r="271" customFormat="false" ht="17.35" hidden="false" customHeight="false" outlineLevel="0" collapsed="false"/>
    <row r="272" customFormat="false" ht="17.35" hidden="false" customHeight="false" outlineLevel="0" collapsed="false"/>
    <row r="273" customFormat="false" ht="17.35" hidden="false" customHeight="false" outlineLevel="0" collapsed="false"/>
    <row r="274" customFormat="false" ht="17.35" hidden="false" customHeight="false" outlineLevel="0" collapsed="false"/>
    <row r="275" customFormat="false" ht="17.35" hidden="false" customHeight="false" outlineLevel="0" collapsed="false"/>
    <row r="276" customFormat="false" ht="17.35" hidden="false" customHeight="false" outlineLevel="0" collapsed="false"/>
    <row r="277" customFormat="false" ht="17.35" hidden="false" customHeight="false" outlineLevel="0" collapsed="false"/>
    <row r="278" customFormat="false" ht="17.35" hidden="false" customHeight="false" outlineLevel="0" collapsed="false"/>
    <row r="279" customFormat="false" ht="17.35" hidden="false" customHeight="false" outlineLevel="0" collapsed="false"/>
    <row r="280" customFormat="false" ht="17.35" hidden="false" customHeight="false" outlineLevel="0" collapsed="false"/>
    <row r="281" customFormat="false" ht="17.35" hidden="false" customHeight="false" outlineLevel="0" collapsed="false"/>
    <row r="282" customFormat="false" ht="17.35" hidden="false" customHeight="false" outlineLevel="0" collapsed="false"/>
    <row r="283" customFormat="false" ht="17.35" hidden="false" customHeight="false" outlineLevel="0" collapsed="false"/>
    <row r="284" customFormat="false" ht="17.35" hidden="false" customHeight="false" outlineLevel="0" collapsed="false"/>
    <row r="285" customFormat="false" ht="17.35" hidden="false" customHeight="false" outlineLevel="0" collapsed="false"/>
    <row r="286" customFormat="false" ht="17.35" hidden="false" customHeight="false" outlineLevel="0" collapsed="false"/>
    <row r="287" customFormat="false" ht="17.35" hidden="false" customHeight="false" outlineLevel="0" collapsed="false">
      <c r="A287" s="365"/>
    </row>
    <row r="288" customFormat="false" ht="17.35" hidden="false" customHeight="false" outlineLevel="0" collapsed="false"/>
    <row r="289" customFormat="false" ht="17.35" hidden="false" customHeight="false" outlineLevel="0" collapsed="false"/>
    <row r="290" customFormat="false" ht="17.35" hidden="false" customHeight="false" outlineLevel="0" collapsed="false"/>
    <row r="291" customFormat="false" ht="17.35" hidden="false" customHeight="false" outlineLevel="0" collapsed="false"/>
    <row r="292" customFormat="false" ht="17.35" hidden="false" customHeight="false" outlineLevel="0" collapsed="false"/>
    <row r="293" customFormat="false" ht="17.35" hidden="false" customHeight="false" outlineLevel="0" collapsed="false"/>
    <row r="294" customFormat="false" ht="17.35" hidden="false" customHeight="false" outlineLevel="0" collapsed="false"/>
    <row r="295" customFormat="false" ht="17.35" hidden="false" customHeight="false" outlineLevel="0" collapsed="false"/>
    <row r="296" customFormat="false" ht="17.35" hidden="false" customHeight="false" outlineLevel="0" collapsed="false"/>
    <row r="297" customFormat="false" ht="17.35" hidden="false" customHeight="false" outlineLevel="0" collapsed="false"/>
    <row r="298" customFormat="false" ht="17.35" hidden="false" customHeight="false" outlineLevel="0" collapsed="false"/>
    <row r="299" customFormat="false" ht="17.35" hidden="false" customHeight="false" outlineLevel="0" collapsed="false"/>
    <row r="300" customFormat="false" ht="17.35" hidden="false" customHeight="false" outlineLevel="0" collapsed="false"/>
    <row r="301" customFormat="false" ht="17.35" hidden="false" customHeight="false" outlineLevel="0" collapsed="false"/>
    <row r="302" customFormat="false" ht="17.35" hidden="false" customHeight="false" outlineLevel="0" collapsed="false"/>
    <row r="303" customFormat="false" ht="17.35" hidden="false" customHeight="false" outlineLevel="0" collapsed="false"/>
    <row r="304" customFormat="false" ht="17.35" hidden="false" customHeight="false" outlineLevel="0" collapsed="false"/>
    <row r="305" customFormat="false" ht="17.35" hidden="false" customHeight="false" outlineLevel="0" collapsed="false"/>
    <row r="306" customFormat="false" ht="17.35" hidden="false" customHeight="false" outlineLevel="0" collapsed="false"/>
    <row r="307" customFormat="false" ht="17.35" hidden="false" customHeight="false" outlineLevel="0" collapsed="false"/>
    <row r="308" customFormat="false" ht="17.35" hidden="false" customHeight="false" outlineLevel="0" collapsed="false"/>
    <row r="309" customFormat="false" ht="17.35" hidden="false" customHeight="false" outlineLevel="0" collapsed="false"/>
    <row r="310" customFormat="false" ht="17.35" hidden="false" customHeight="false" outlineLevel="0" collapsed="false"/>
    <row r="311" customFormat="false" ht="17.35" hidden="false" customHeight="false" outlineLevel="0" collapsed="false"/>
    <row r="312" customFormat="false" ht="17.35" hidden="false" customHeight="false" outlineLevel="0" collapsed="false"/>
    <row r="313" customFormat="false" ht="17.35" hidden="false" customHeight="false" outlineLevel="0" collapsed="false"/>
    <row r="314" customFormat="false" ht="17.35" hidden="false" customHeight="false" outlineLevel="0" collapsed="false">
      <c r="A314" s="363"/>
    </row>
    <row r="315" customFormat="false" ht="17.35" hidden="false" customHeight="false" outlineLevel="0" collapsed="false"/>
    <row r="316" customFormat="false" ht="17.35" hidden="false" customHeight="false" outlineLevel="0" collapsed="false"/>
    <row r="317" customFormat="false" ht="17.35" hidden="false" customHeight="false" outlineLevel="0" collapsed="false"/>
    <row r="318" customFormat="false" ht="17.35" hidden="false" customHeight="false" outlineLevel="0" collapsed="false"/>
    <row r="319" customFormat="false" ht="17.35" hidden="false" customHeight="false" outlineLevel="0" collapsed="false"/>
    <row r="320" customFormat="false" ht="17.35" hidden="false" customHeight="false" outlineLevel="0" collapsed="false"/>
    <row r="321" customFormat="false" ht="17.35" hidden="false" customHeight="false" outlineLevel="0" collapsed="false"/>
    <row r="322" customFormat="false" ht="17.35" hidden="false" customHeight="false" outlineLevel="0" collapsed="false"/>
    <row r="323" customFormat="false" ht="17.35" hidden="false" customHeight="false" outlineLevel="0" collapsed="false"/>
    <row r="324" customFormat="false" ht="17.35" hidden="false" customHeight="false" outlineLevel="0" collapsed="false"/>
    <row r="325" customFormat="false" ht="17.35" hidden="false" customHeight="false" outlineLevel="0" collapsed="false"/>
    <row r="326" customFormat="false" ht="17.35" hidden="false" customHeight="false" outlineLevel="0" collapsed="false"/>
    <row r="327" customFormat="false" ht="17.35" hidden="false" customHeight="false" outlineLevel="0" collapsed="false"/>
    <row r="328" customFormat="false" ht="17.35" hidden="false" customHeight="false" outlineLevel="0" collapsed="false"/>
    <row r="329" customFormat="false" ht="17.35" hidden="false" customHeight="false" outlineLevel="0" collapsed="false"/>
    <row r="330" customFormat="false" ht="17.35" hidden="false" customHeight="false" outlineLevel="0" collapsed="false"/>
    <row r="331" customFormat="false" ht="17.35" hidden="false" customHeight="false" outlineLevel="0" collapsed="false"/>
    <row r="332" customFormat="false" ht="17.35" hidden="false" customHeight="false" outlineLevel="0" collapsed="false"/>
    <row r="333" customFormat="false" ht="17.35" hidden="false" customHeight="false" outlineLevel="0" collapsed="false"/>
    <row r="334" customFormat="false" ht="17.35" hidden="false" customHeight="false" outlineLevel="0" collapsed="false"/>
    <row r="335" customFormat="false" ht="17.35" hidden="false" customHeight="false" outlineLevel="0" collapsed="false"/>
    <row r="336" customFormat="false" ht="17.35" hidden="false" customHeight="false" outlineLevel="0" collapsed="false"/>
    <row r="337" customFormat="false" ht="17.35" hidden="false" customHeight="false" outlineLevel="0" collapsed="false"/>
    <row r="338" customFormat="false" ht="17.35" hidden="false" customHeight="false" outlineLevel="0" collapsed="false"/>
    <row r="339" customFormat="false" ht="17.35" hidden="false" customHeight="false" outlineLevel="0" collapsed="false"/>
    <row r="340" customFormat="false" ht="17.35" hidden="false" customHeight="false" outlineLevel="0" collapsed="false"/>
    <row r="341" customFormat="false" ht="17.35" hidden="false" customHeight="false" outlineLevel="0" collapsed="false"/>
    <row r="342" customFormat="false" ht="17.35" hidden="false" customHeight="false" outlineLevel="0" collapsed="false"/>
    <row r="343" customFormat="false" ht="17.35" hidden="false" customHeight="false" outlineLevel="0" collapsed="false"/>
    <row r="344" customFormat="false" ht="17.35" hidden="false" customHeight="false" outlineLevel="0" collapsed="false"/>
    <row r="345" customFormat="false" ht="17.35" hidden="false" customHeight="false" outlineLevel="0" collapsed="false"/>
    <row r="346" customFormat="false" ht="17.35" hidden="false" customHeight="false" outlineLevel="0" collapsed="false"/>
    <row r="347" customFormat="false" ht="17.35" hidden="false" customHeight="false" outlineLevel="0" collapsed="false"/>
    <row r="348" customFormat="false" ht="17.35" hidden="false" customHeight="false" outlineLevel="0" collapsed="false"/>
    <row r="349" customFormat="false" ht="17.35" hidden="false" customHeight="false" outlineLevel="0" collapsed="false"/>
    <row r="350" customFormat="false" ht="17.35" hidden="false" customHeight="false" outlineLevel="0" collapsed="false"/>
    <row r="351" customFormat="false" ht="17.35" hidden="false" customHeight="false" outlineLevel="0" collapsed="false"/>
    <row r="352" customFormat="false" ht="17.35" hidden="false" customHeight="false" outlineLevel="0" collapsed="false"/>
    <row r="353" customFormat="false" ht="17.35" hidden="false" customHeight="false" outlineLevel="0" collapsed="false"/>
    <row r="354" customFormat="false" ht="17.35" hidden="false" customHeight="false" outlineLevel="0" collapsed="false"/>
    <row r="355" customFormat="false" ht="17.35" hidden="false" customHeight="false" outlineLevel="0" collapsed="false"/>
    <row r="356" customFormat="false" ht="17.35" hidden="false" customHeight="false" outlineLevel="0" collapsed="false"/>
    <row r="357" customFormat="false" ht="17.35" hidden="false" customHeight="false" outlineLevel="0" collapsed="false"/>
    <row r="358" customFormat="false" ht="17.35" hidden="false" customHeight="false" outlineLevel="0" collapsed="false"/>
    <row r="359" customFormat="false" ht="17.35" hidden="false" customHeight="false" outlineLevel="0" collapsed="false"/>
    <row r="360" customFormat="false" ht="17.35" hidden="false" customHeight="false" outlineLevel="0" collapsed="false"/>
    <row r="361" customFormat="false" ht="17.35" hidden="false" customHeight="false" outlineLevel="0" collapsed="false"/>
    <row r="362" customFormat="false" ht="17.35" hidden="false" customHeight="false" outlineLevel="0" collapsed="false"/>
    <row r="363" customFormat="false" ht="17.35" hidden="false" customHeight="false" outlineLevel="0" collapsed="false"/>
    <row r="364" customFormat="false" ht="17.35" hidden="false" customHeight="false" outlineLevel="0" collapsed="false">
      <c r="A364" s="365"/>
    </row>
    <row r="365" customFormat="false" ht="17.35" hidden="false" customHeight="false" outlineLevel="0" collapsed="false"/>
    <row r="366" customFormat="false" ht="17.35" hidden="false" customHeight="false" outlineLevel="0" collapsed="false"/>
    <row r="367" customFormat="false" ht="17.35" hidden="false" customHeight="false" outlineLevel="0" collapsed="false"/>
    <row r="368" customFormat="false" ht="17.35" hidden="false" customHeight="false" outlineLevel="0" collapsed="false"/>
    <row r="369" customFormat="false" ht="17.35" hidden="false" customHeight="false" outlineLevel="0" collapsed="false"/>
    <row r="370" customFormat="false" ht="17.35" hidden="false" customHeight="false" outlineLevel="0" collapsed="false"/>
    <row r="371" customFormat="false" ht="17.35" hidden="false" customHeight="false" outlineLevel="0" collapsed="false"/>
    <row r="372" customFormat="false" ht="17.35" hidden="false" customHeight="false" outlineLevel="0" collapsed="false"/>
    <row r="373" customFormat="false" ht="17.35" hidden="false" customHeight="false" outlineLevel="0" collapsed="false"/>
    <row r="374" customFormat="false" ht="17.35" hidden="false" customHeight="false" outlineLevel="0" collapsed="false"/>
    <row r="375" customFormat="false" ht="17.35" hidden="false" customHeight="false" outlineLevel="0" collapsed="false"/>
    <row r="376" customFormat="false" ht="17.35" hidden="false" customHeight="false" outlineLevel="0" collapsed="false"/>
    <row r="377" customFormat="false" ht="17.35" hidden="false" customHeight="false" outlineLevel="0" collapsed="false"/>
    <row r="378" customFormat="false" ht="17.35" hidden="false" customHeight="false" outlineLevel="0" collapsed="false"/>
    <row r="379" customFormat="false" ht="17.35" hidden="false" customHeight="false" outlineLevel="0" collapsed="false"/>
    <row r="380" customFormat="false" ht="17.35" hidden="false" customHeight="false" outlineLevel="0" collapsed="false"/>
    <row r="381" customFormat="false" ht="17.35" hidden="false" customHeight="false" outlineLevel="0" collapsed="false"/>
    <row r="382" customFormat="false" ht="17.35" hidden="false" customHeight="false" outlineLevel="0" collapsed="false"/>
    <row r="383" customFormat="false" ht="17.35" hidden="false" customHeight="false" outlineLevel="0" collapsed="false"/>
    <row r="384" customFormat="false" ht="17.35" hidden="false" customHeight="false" outlineLevel="0" collapsed="false"/>
    <row r="385" customFormat="false" ht="17.35" hidden="false" customHeight="false" outlineLevel="0" collapsed="false"/>
    <row r="386" customFormat="false" ht="17.35" hidden="false" customHeight="false" outlineLevel="0" collapsed="false"/>
    <row r="387" customFormat="false" ht="17.35" hidden="false" customHeight="false" outlineLevel="0" collapsed="false"/>
    <row r="388" customFormat="false" ht="17.35" hidden="false" customHeight="false" outlineLevel="0" collapsed="false">
      <c r="A388" s="363"/>
    </row>
    <row r="389" customFormat="false" ht="17.35" hidden="false" customHeight="false" outlineLevel="0" collapsed="false"/>
    <row r="390" customFormat="false" ht="17.35" hidden="false" customHeight="false" outlineLevel="0" collapsed="false"/>
    <row r="391" customFormat="false" ht="17.35" hidden="false" customHeight="false" outlineLevel="0" collapsed="false"/>
    <row r="392" customFormat="false" ht="17.35" hidden="false" customHeight="false" outlineLevel="0" collapsed="false"/>
    <row r="393" customFormat="false" ht="17.35" hidden="false" customHeight="false" outlineLevel="0" collapsed="false"/>
    <row r="394" customFormat="false" ht="17.35" hidden="false" customHeight="false" outlineLevel="0" collapsed="false"/>
    <row r="395" customFormat="false" ht="17.35" hidden="false" customHeight="false" outlineLevel="0" collapsed="false"/>
    <row r="396" customFormat="false" ht="17.35" hidden="false" customHeight="false" outlineLevel="0" collapsed="false"/>
    <row r="397" customFormat="false" ht="17.35" hidden="false" customHeight="false" outlineLevel="0" collapsed="false"/>
    <row r="398" customFormat="false" ht="17.35" hidden="false" customHeight="false" outlineLevel="0" collapsed="false"/>
    <row r="399" customFormat="false" ht="17.35" hidden="false" customHeight="false" outlineLevel="0" collapsed="false"/>
    <row r="400" customFormat="false" ht="17.35" hidden="false" customHeight="false" outlineLevel="0" collapsed="false"/>
    <row r="401" customFormat="false" ht="17.35" hidden="false" customHeight="false" outlineLevel="0" collapsed="false"/>
    <row r="402" customFormat="false" ht="17.35" hidden="false" customHeight="false" outlineLevel="0" collapsed="false"/>
    <row r="403" customFormat="false" ht="17.35" hidden="false" customHeight="false" outlineLevel="0" collapsed="false"/>
    <row r="404" customFormat="false" ht="17.35" hidden="false" customHeight="false" outlineLevel="0" collapsed="false"/>
    <row r="405" customFormat="false" ht="17.35" hidden="false" customHeight="false" outlineLevel="0" collapsed="false"/>
    <row r="406" customFormat="false" ht="17.35" hidden="false" customHeight="false" outlineLevel="0" collapsed="false"/>
    <row r="407" customFormat="false" ht="17.35" hidden="false" customHeight="false" outlineLevel="0" collapsed="false"/>
    <row r="408" customFormat="false" ht="17.35" hidden="false" customHeight="false" outlineLevel="0" collapsed="false"/>
    <row r="409" customFormat="false" ht="17.35" hidden="false" customHeight="false" outlineLevel="0" collapsed="false"/>
    <row r="410" customFormat="false" ht="17.35" hidden="false" customHeight="false" outlineLevel="0" collapsed="false"/>
    <row r="411" customFormat="false" ht="17.35" hidden="false" customHeight="false" outlineLevel="0" collapsed="false"/>
    <row r="412" customFormat="false" ht="17.35" hidden="false" customHeight="false" outlineLevel="0" collapsed="false"/>
    <row r="413" customFormat="false" ht="17.35" hidden="false" customHeight="false" outlineLevel="0" collapsed="false"/>
    <row r="414" customFormat="false" ht="17.35" hidden="false" customHeight="false" outlineLevel="0" collapsed="false"/>
    <row r="415" customFormat="false" ht="17.35" hidden="false" customHeight="false" outlineLevel="0" collapsed="false"/>
    <row r="416" customFormat="false" ht="17.35" hidden="false" customHeight="false" outlineLevel="0" collapsed="false">
      <c r="A416" s="363"/>
    </row>
    <row r="417" customFormat="false" ht="17.35" hidden="false" customHeight="false" outlineLevel="0" collapsed="false"/>
    <row r="418" customFormat="false" ht="17.35" hidden="false" customHeight="false" outlineLevel="0" collapsed="false"/>
    <row r="419" customFormat="false" ht="17.35" hidden="false" customHeight="false" outlineLevel="0" collapsed="false"/>
    <row r="420" customFormat="false" ht="17.35" hidden="false" customHeight="false" outlineLevel="0" collapsed="false"/>
    <row r="421" customFormat="false" ht="17.35" hidden="false" customHeight="false" outlineLevel="0" collapsed="false"/>
    <row r="422" customFormat="false" ht="17.35" hidden="false" customHeight="false" outlineLevel="0" collapsed="false"/>
    <row r="423" customFormat="false" ht="17.35" hidden="false" customHeight="false" outlineLevel="0" collapsed="false"/>
    <row r="424" customFormat="false" ht="17.35" hidden="false" customHeight="false" outlineLevel="0" collapsed="false"/>
    <row r="425" customFormat="false" ht="17.35" hidden="false" customHeight="false" outlineLevel="0" collapsed="false"/>
    <row r="426" customFormat="false" ht="17.35" hidden="false" customHeight="false" outlineLevel="0" collapsed="false"/>
    <row r="427" customFormat="false" ht="17.35" hidden="false" customHeight="false" outlineLevel="0" collapsed="false"/>
    <row r="428" customFormat="false" ht="17.35" hidden="false" customHeight="false" outlineLevel="0" collapsed="false"/>
    <row r="429" customFormat="false" ht="17.35" hidden="false" customHeight="false" outlineLevel="0" collapsed="false"/>
    <row r="430" customFormat="false" ht="17.35" hidden="false" customHeight="false" outlineLevel="0" collapsed="false"/>
    <row r="431" customFormat="false" ht="17.35" hidden="false" customHeight="false" outlineLevel="0" collapsed="false"/>
    <row r="432" customFormat="false" ht="17.35" hidden="false" customHeight="false" outlineLevel="0" collapsed="false"/>
    <row r="433" customFormat="false" ht="17.35" hidden="false" customHeight="false" outlineLevel="0" collapsed="false"/>
    <row r="434" customFormat="false" ht="17.35" hidden="false" customHeight="false" outlineLevel="0" collapsed="false"/>
    <row r="435" customFormat="false" ht="17.35" hidden="false" customHeight="false" outlineLevel="0" collapsed="false"/>
    <row r="436" customFormat="false" ht="17.35" hidden="false" customHeight="false" outlineLevel="0" collapsed="false"/>
    <row r="437" customFormat="false" ht="17.35" hidden="false" customHeight="false" outlineLevel="0" collapsed="false"/>
    <row r="438" customFormat="false" ht="17.35" hidden="false" customHeight="false" outlineLevel="0" collapsed="false"/>
    <row r="439" customFormat="false" ht="17.35" hidden="false" customHeight="false" outlineLevel="0" collapsed="false"/>
    <row r="440" customFormat="false" ht="17.35" hidden="false" customHeight="false" outlineLevel="0" collapsed="false"/>
    <row r="441" customFormat="false" ht="17.35" hidden="false" customHeight="false" outlineLevel="0" collapsed="false"/>
    <row r="442" customFormat="false" ht="17.35" hidden="false" customHeight="false" outlineLevel="0" collapsed="false"/>
    <row r="443" customFormat="false" ht="17.35" hidden="false" customHeight="false" outlineLevel="0" collapsed="false"/>
    <row r="444" customFormat="false" ht="17.35" hidden="false" customHeight="false" outlineLevel="0" collapsed="false">
      <c r="A444" s="363"/>
    </row>
    <row r="445" customFormat="false" ht="17.35" hidden="false" customHeight="false" outlineLevel="0" collapsed="false"/>
    <row r="446" customFormat="false" ht="17.35" hidden="false" customHeight="false" outlineLevel="0" collapsed="false"/>
    <row r="447" customFormat="false" ht="17.35" hidden="false" customHeight="false" outlineLevel="0" collapsed="false"/>
    <row r="448" customFormat="false" ht="17.35" hidden="false" customHeight="false" outlineLevel="0" collapsed="false"/>
    <row r="449" customFormat="false" ht="17.35" hidden="false" customHeight="false" outlineLevel="0" collapsed="false"/>
    <row r="450" customFormat="false" ht="17.35" hidden="false" customHeight="false" outlineLevel="0" collapsed="false"/>
    <row r="451" customFormat="false" ht="17.35" hidden="false" customHeight="false" outlineLevel="0" collapsed="false"/>
    <row r="452" customFormat="false" ht="17.35" hidden="false" customHeight="false" outlineLevel="0" collapsed="false"/>
    <row r="453" customFormat="false" ht="17.35" hidden="false" customHeight="false" outlineLevel="0" collapsed="false"/>
    <row r="454" customFormat="false" ht="17.35" hidden="false" customHeight="false" outlineLevel="0" collapsed="false"/>
    <row r="455" customFormat="false" ht="17.35" hidden="false" customHeight="false" outlineLevel="0" collapsed="false"/>
    <row r="456" customFormat="false" ht="17.35" hidden="false" customHeight="false" outlineLevel="0" collapsed="false"/>
    <row r="457" customFormat="false" ht="17.35" hidden="false" customHeight="false" outlineLevel="0" collapsed="false"/>
    <row r="458" customFormat="false" ht="17.35" hidden="false" customHeight="false" outlineLevel="0" collapsed="false"/>
    <row r="459" customFormat="false" ht="17.35" hidden="false" customHeight="false" outlineLevel="0" collapsed="false"/>
    <row r="460" customFormat="false" ht="17.35" hidden="false" customHeight="false" outlineLevel="0" collapsed="false"/>
    <row r="461" customFormat="false" ht="17.35" hidden="false" customHeight="false" outlineLevel="0" collapsed="false"/>
    <row r="462" customFormat="false" ht="17.35" hidden="false" customHeight="false" outlineLevel="0" collapsed="false"/>
    <row r="463" customFormat="false" ht="17.35" hidden="false" customHeight="false" outlineLevel="0" collapsed="false"/>
    <row r="464" customFormat="false" ht="17.35" hidden="false" customHeight="false" outlineLevel="0" collapsed="false"/>
    <row r="465" customFormat="false" ht="17.35" hidden="false" customHeight="false" outlineLevel="0" collapsed="false"/>
    <row r="466" customFormat="false" ht="17.35" hidden="false" customHeight="false" outlineLevel="0" collapsed="false"/>
    <row r="467" customFormat="false" ht="17.35" hidden="false" customHeight="false" outlineLevel="0" collapsed="false"/>
    <row r="468" customFormat="false" ht="17.35" hidden="false" customHeight="false" outlineLevel="0" collapsed="false">
      <c r="A468" s="363"/>
    </row>
    <row r="469" customFormat="false" ht="17.35" hidden="false" customHeight="false" outlineLevel="0" collapsed="false"/>
    <row r="470" customFormat="false" ht="17.35" hidden="false" customHeight="false" outlineLevel="0" collapsed="false"/>
    <row r="471" customFormat="false" ht="17.35" hidden="false" customHeight="false" outlineLevel="0" collapsed="false"/>
    <row r="472" customFormat="false" ht="17.35" hidden="false" customHeight="false" outlineLevel="0" collapsed="false"/>
    <row r="473" customFormat="false" ht="17.35" hidden="false" customHeight="false" outlineLevel="0" collapsed="false"/>
    <row r="474" customFormat="false" ht="17.35" hidden="false" customHeight="false" outlineLevel="0" collapsed="false"/>
    <row r="475" customFormat="false" ht="17.35" hidden="false" customHeight="false" outlineLevel="0" collapsed="false"/>
    <row r="476" customFormat="false" ht="17.35" hidden="false" customHeight="false" outlineLevel="0" collapsed="false"/>
    <row r="477" customFormat="false" ht="17.35" hidden="false" customHeight="false" outlineLevel="0" collapsed="false"/>
    <row r="478" customFormat="false" ht="17.35" hidden="false" customHeight="false" outlineLevel="0" collapsed="false"/>
    <row r="479" customFormat="false" ht="17.35" hidden="false" customHeight="false" outlineLevel="0" collapsed="false"/>
    <row r="480" customFormat="false" ht="17.35" hidden="false" customHeight="false" outlineLevel="0" collapsed="false"/>
    <row r="481" customFormat="false" ht="17.35" hidden="false" customHeight="false" outlineLevel="0" collapsed="false"/>
    <row r="482" customFormat="false" ht="17.35" hidden="false" customHeight="false" outlineLevel="0" collapsed="false"/>
    <row r="483" customFormat="false" ht="17.35" hidden="false" customHeight="false" outlineLevel="0" collapsed="false"/>
    <row r="484" customFormat="false" ht="17.35" hidden="false" customHeight="false" outlineLevel="0" collapsed="false"/>
    <row r="485" customFormat="false" ht="17.35" hidden="false" customHeight="false" outlineLevel="0" collapsed="false"/>
    <row r="486" customFormat="false" ht="17.35" hidden="false" customHeight="false" outlineLevel="0" collapsed="false"/>
    <row r="487" customFormat="false" ht="17.35" hidden="false" customHeight="false" outlineLevel="0" collapsed="false"/>
    <row r="488" customFormat="false" ht="17.35" hidden="false" customHeight="false" outlineLevel="0" collapsed="false"/>
    <row r="489" customFormat="false" ht="17.35" hidden="false" customHeight="false" outlineLevel="0" collapsed="false"/>
    <row r="490" customFormat="false" ht="17.35" hidden="false" customHeight="false" outlineLevel="0" collapsed="false"/>
    <row r="491" customFormat="false" ht="17.35" hidden="false" customHeight="false" outlineLevel="0" collapsed="false"/>
    <row r="492" customFormat="false" ht="17.35" hidden="false" customHeight="false" outlineLevel="0" collapsed="false"/>
    <row r="493" customFormat="false" ht="17.35" hidden="false" customHeight="false" outlineLevel="0" collapsed="false"/>
    <row r="494" customFormat="false" ht="17.35" hidden="false" customHeight="false" outlineLevel="0" collapsed="false"/>
    <row r="495" customFormat="false" ht="17.35" hidden="false" customHeight="false" outlineLevel="0" collapsed="false"/>
    <row r="496" customFormat="false" ht="17.35" hidden="false" customHeight="false" outlineLevel="0" collapsed="false"/>
    <row r="497" customFormat="false" ht="17.35" hidden="false" customHeight="false" outlineLevel="0" collapsed="false">
      <c r="A497" s="363"/>
    </row>
    <row r="498" customFormat="false" ht="17.35" hidden="false" customHeight="false" outlineLevel="0" collapsed="false"/>
    <row r="499" customFormat="false" ht="17.35" hidden="false" customHeight="false" outlineLevel="0" collapsed="false"/>
    <row r="500" customFormat="false" ht="17.35" hidden="false" customHeight="false" outlineLevel="0" collapsed="false"/>
    <row r="501" customFormat="false" ht="17.35" hidden="false" customHeight="false" outlineLevel="0" collapsed="false"/>
    <row r="502" customFormat="false" ht="17.35" hidden="false" customHeight="false" outlineLevel="0" collapsed="false"/>
    <row r="503" customFormat="false" ht="17.35" hidden="false" customHeight="false" outlineLevel="0" collapsed="false"/>
    <row r="504" customFormat="false" ht="17.35" hidden="false" customHeight="false" outlineLevel="0" collapsed="false"/>
    <row r="505" customFormat="false" ht="17.35" hidden="false" customHeight="false" outlineLevel="0" collapsed="false"/>
    <row r="506" customFormat="false" ht="17.35" hidden="false" customHeight="false" outlineLevel="0" collapsed="false"/>
    <row r="507" customFormat="false" ht="17.35" hidden="false" customHeight="false" outlineLevel="0" collapsed="false"/>
    <row r="508" customFormat="false" ht="17.35" hidden="false" customHeight="false" outlineLevel="0" collapsed="false"/>
    <row r="509" customFormat="false" ht="17.35" hidden="false" customHeight="false" outlineLevel="0" collapsed="false"/>
    <row r="510" customFormat="false" ht="17.35" hidden="false" customHeight="false" outlineLevel="0" collapsed="false"/>
    <row r="511" customFormat="false" ht="17.35" hidden="false" customHeight="false" outlineLevel="0" collapsed="false"/>
    <row r="512" customFormat="false" ht="17.35" hidden="false" customHeight="false" outlineLevel="0" collapsed="false"/>
    <row r="513" customFormat="false" ht="17.35" hidden="false" customHeight="false" outlineLevel="0" collapsed="false"/>
    <row r="514" customFormat="false" ht="17.35" hidden="false" customHeight="false" outlineLevel="0" collapsed="false"/>
    <row r="515" customFormat="false" ht="17.35" hidden="false" customHeight="false" outlineLevel="0" collapsed="false"/>
    <row r="516" customFormat="false" ht="17.35" hidden="false" customHeight="false" outlineLevel="0" collapsed="false"/>
    <row r="517" customFormat="false" ht="17.35" hidden="false" customHeight="false" outlineLevel="0" collapsed="false"/>
    <row r="518" customFormat="false" ht="17.35" hidden="false" customHeight="false" outlineLevel="0" collapsed="false"/>
    <row r="519" customFormat="false" ht="17.35" hidden="false" customHeight="false" outlineLevel="0" collapsed="false"/>
    <row r="520" customFormat="false" ht="17.35" hidden="false" customHeight="false" outlineLevel="0" collapsed="false"/>
    <row r="521" customFormat="false" ht="17.35" hidden="false" customHeight="false" outlineLevel="0" collapsed="false"/>
    <row r="522" customFormat="false" ht="17.35" hidden="false" customHeight="false" outlineLevel="0" collapsed="false"/>
    <row r="523" customFormat="false" ht="17.35" hidden="false" customHeight="false" outlineLevel="0" collapsed="false"/>
    <row r="524" customFormat="false" ht="17.35" hidden="false" customHeight="false" outlineLevel="0" collapsed="false"/>
    <row r="525" customFormat="false" ht="17.35" hidden="false" customHeight="false" outlineLevel="0" collapsed="false"/>
    <row r="526" customFormat="false" ht="17.35" hidden="false" customHeight="false" outlineLevel="0" collapsed="false">
      <c r="A526" s="363"/>
    </row>
    <row r="527" customFormat="false" ht="17.35" hidden="false" customHeight="false" outlineLevel="0" collapsed="false"/>
    <row r="528" customFormat="false" ht="17.35" hidden="false" customHeight="false" outlineLevel="0" collapsed="false"/>
    <row r="529" customFormat="false" ht="17.35" hidden="false" customHeight="false" outlineLevel="0" collapsed="false"/>
    <row r="530" customFormat="false" ht="17.35" hidden="false" customHeight="false" outlineLevel="0" collapsed="false"/>
    <row r="531" customFormat="false" ht="17.35" hidden="false" customHeight="false" outlineLevel="0" collapsed="false"/>
    <row r="532" customFormat="false" ht="17.35" hidden="false" customHeight="false" outlineLevel="0" collapsed="false"/>
    <row r="533" customFormat="false" ht="17.35" hidden="false" customHeight="false" outlineLevel="0" collapsed="false"/>
    <row r="534" customFormat="false" ht="17.35" hidden="false" customHeight="false" outlineLevel="0" collapsed="false"/>
    <row r="535" customFormat="false" ht="17.35" hidden="false" customHeight="false" outlineLevel="0" collapsed="false"/>
    <row r="536" customFormat="false" ht="17.35" hidden="false" customHeight="false" outlineLevel="0" collapsed="false"/>
    <row r="537" customFormat="false" ht="17.35" hidden="false" customHeight="false" outlineLevel="0" collapsed="false"/>
    <row r="538" customFormat="false" ht="17.35" hidden="false" customHeight="false" outlineLevel="0" collapsed="false"/>
    <row r="539" customFormat="false" ht="17.35" hidden="false" customHeight="false" outlineLevel="0" collapsed="false"/>
    <row r="540" customFormat="false" ht="17.35" hidden="false" customHeight="false" outlineLevel="0" collapsed="false"/>
    <row r="541" customFormat="false" ht="17.35" hidden="false" customHeight="false" outlineLevel="0" collapsed="false"/>
    <row r="542" customFormat="false" ht="17.35" hidden="false" customHeight="false" outlineLevel="0" collapsed="false"/>
    <row r="543" customFormat="false" ht="17.35" hidden="false" customHeight="false" outlineLevel="0" collapsed="false"/>
    <row r="544" customFormat="false" ht="17.35" hidden="false" customHeight="false" outlineLevel="0" collapsed="false"/>
    <row r="545" customFormat="false" ht="17.35" hidden="false" customHeight="false" outlineLevel="0" collapsed="false"/>
    <row r="546" customFormat="false" ht="17.35" hidden="false" customHeight="false" outlineLevel="0" collapsed="false"/>
    <row r="547" customFormat="false" ht="17.35" hidden="false" customHeight="false" outlineLevel="0" collapsed="false"/>
    <row r="548" customFormat="false" ht="17.35" hidden="false" customHeight="false" outlineLevel="0" collapsed="false"/>
    <row r="549" customFormat="false" ht="17.35" hidden="false" customHeight="false" outlineLevel="0" collapsed="false"/>
    <row r="550" customFormat="false" ht="17.35" hidden="false" customHeight="false" outlineLevel="0" collapsed="false"/>
    <row r="551" customFormat="false" ht="17.35" hidden="false" customHeight="false" outlineLevel="0" collapsed="false"/>
    <row r="552" customFormat="false" ht="17.35" hidden="false" customHeight="false" outlineLevel="0" collapsed="false"/>
    <row r="553" customFormat="false" ht="17.35" hidden="false" customHeight="false" outlineLevel="0" collapsed="false"/>
    <row r="554" customFormat="false" ht="17.35" hidden="false" customHeight="false" outlineLevel="0" collapsed="false"/>
    <row r="555" customFormat="false" ht="17.35" hidden="false" customHeight="false" outlineLevel="0" collapsed="false"/>
    <row r="556" customFormat="false" ht="17.35" hidden="false" customHeight="false" outlineLevel="0" collapsed="false"/>
    <row r="557" customFormat="false" ht="17.35" hidden="false" customHeight="false" outlineLevel="0" collapsed="false"/>
    <row r="558" customFormat="false" ht="17.35" hidden="false" customHeight="false" outlineLevel="0" collapsed="false"/>
    <row r="559" customFormat="false" ht="17.35" hidden="false" customHeight="false" outlineLevel="0" collapsed="false"/>
    <row r="560" customFormat="false" ht="17.35" hidden="false" customHeight="false" outlineLevel="0" collapsed="false"/>
    <row r="561" customFormat="false" ht="17.35" hidden="false" customHeight="false" outlineLevel="0" collapsed="false"/>
    <row r="562" customFormat="false" ht="17.35" hidden="false" customHeight="false" outlineLevel="0" collapsed="false"/>
    <row r="563" customFormat="false" ht="17.35" hidden="false" customHeight="false" outlineLevel="0" collapsed="false"/>
    <row r="564" customFormat="false" ht="17.35" hidden="false" customHeight="false" outlineLevel="0" collapsed="false"/>
    <row r="565" customFormat="false" ht="17.35" hidden="false" customHeight="false" outlineLevel="0" collapsed="false"/>
    <row r="566" customFormat="false" ht="17.35" hidden="false" customHeight="false" outlineLevel="0" collapsed="false"/>
    <row r="567" customFormat="false" ht="17.35" hidden="false" customHeight="false" outlineLevel="0" collapsed="false"/>
    <row r="568" customFormat="false" ht="17.35" hidden="false" customHeight="false" outlineLevel="0" collapsed="false"/>
    <row r="569" customFormat="false" ht="17.35" hidden="false" customHeight="false" outlineLevel="0" collapsed="false"/>
    <row r="570" customFormat="false" ht="17.35" hidden="false" customHeight="false" outlineLevel="0" collapsed="false"/>
    <row r="571" customFormat="false" ht="17.35" hidden="false" customHeight="false" outlineLevel="0" collapsed="false"/>
    <row r="572" customFormat="false" ht="17.35" hidden="false" customHeight="false" outlineLevel="0" collapsed="false"/>
    <row r="573" customFormat="false" ht="17.35" hidden="false" customHeight="false" outlineLevel="0" collapsed="false"/>
    <row r="574" customFormat="false" ht="17.35" hidden="false" customHeight="false" outlineLevel="0" collapsed="false"/>
    <row r="575" customFormat="false" ht="17.35" hidden="false" customHeight="false" outlineLevel="0" collapsed="false">
      <c r="A575" s="365"/>
    </row>
    <row r="576" customFormat="false" ht="17.35" hidden="false" customHeight="false" outlineLevel="0" collapsed="false"/>
    <row r="577" customFormat="false" ht="17.35" hidden="false" customHeight="false" outlineLevel="0" collapsed="false"/>
    <row r="578" customFormat="false" ht="17.35" hidden="false" customHeight="false" outlineLevel="0" collapsed="false"/>
    <row r="579" customFormat="false" ht="17.35" hidden="false" customHeight="false" outlineLevel="0" collapsed="false"/>
    <row r="580" customFormat="false" ht="17.35" hidden="false" customHeight="false" outlineLevel="0" collapsed="false"/>
    <row r="581" customFormat="false" ht="17.35" hidden="false" customHeight="false" outlineLevel="0" collapsed="false"/>
    <row r="582" customFormat="false" ht="17.35" hidden="false" customHeight="false" outlineLevel="0" collapsed="false"/>
    <row r="583" customFormat="false" ht="17.35" hidden="false" customHeight="false" outlineLevel="0" collapsed="false"/>
    <row r="584" customFormat="false" ht="17.35" hidden="false" customHeight="false" outlineLevel="0" collapsed="false"/>
    <row r="585" customFormat="false" ht="17.35" hidden="false" customHeight="false" outlineLevel="0" collapsed="false"/>
    <row r="586" customFormat="false" ht="17.35" hidden="false" customHeight="false" outlineLevel="0" collapsed="false"/>
    <row r="587" customFormat="false" ht="17.35" hidden="false" customHeight="false" outlineLevel="0" collapsed="false"/>
    <row r="588" customFormat="false" ht="17.35" hidden="false" customHeight="false" outlineLevel="0" collapsed="false"/>
    <row r="589" customFormat="false" ht="17.35" hidden="false" customHeight="false" outlineLevel="0" collapsed="false"/>
    <row r="590" customFormat="false" ht="17.35" hidden="false" customHeight="false" outlineLevel="0" collapsed="false"/>
    <row r="591" customFormat="false" ht="17.35" hidden="false" customHeight="false" outlineLevel="0" collapsed="false"/>
    <row r="592" customFormat="false" ht="17.35" hidden="false" customHeight="false" outlineLevel="0" collapsed="false"/>
    <row r="593" customFormat="false" ht="17.35" hidden="false" customHeight="false" outlineLevel="0" collapsed="false"/>
    <row r="594" customFormat="false" ht="17.35" hidden="false" customHeight="false" outlineLevel="0" collapsed="false"/>
    <row r="595" customFormat="false" ht="17.35" hidden="false" customHeight="false" outlineLevel="0" collapsed="false"/>
    <row r="596" customFormat="false" ht="17.35" hidden="false" customHeight="false" outlineLevel="0" collapsed="false"/>
    <row r="597" customFormat="false" ht="17.35" hidden="false" customHeight="false" outlineLevel="0" collapsed="false"/>
    <row r="598" customFormat="false" ht="17.35" hidden="false" customHeight="false" outlineLevel="0" collapsed="false"/>
    <row r="599" customFormat="false" ht="17.35" hidden="false" customHeight="false" outlineLevel="0" collapsed="false"/>
    <row r="600" customFormat="false" ht="17.35" hidden="false" customHeight="false" outlineLevel="0" collapsed="false"/>
    <row r="601" customFormat="false" ht="17.35" hidden="false" customHeight="false" outlineLevel="0" collapsed="false"/>
    <row r="602" customFormat="false" ht="17.35" hidden="false" customHeight="false" outlineLevel="0" collapsed="false"/>
    <row r="603" customFormat="false" ht="17.35" hidden="false" customHeight="false" outlineLevel="0" collapsed="false"/>
    <row r="604" customFormat="false" ht="17.35" hidden="false" customHeight="false" outlineLevel="0" collapsed="false"/>
    <row r="605" customFormat="false" ht="17.35" hidden="false" customHeight="false" outlineLevel="0" collapsed="false"/>
    <row r="606" customFormat="false" ht="17.35" hidden="false" customHeight="false" outlineLevel="0" collapsed="false">
      <c r="A606" s="365"/>
    </row>
    <row r="607" customFormat="false" ht="17.35" hidden="false" customHeight="false" outlineLevel="0" collapsed="false"/>
    <row r="608" customFormat="false" ht="17.35" hidden="false" customHeight="false" outlineLevel="0" collapsed="false"/>
    <row r="609" customFormat="false" ht="17.35" hidden="false" customHeight="false" outlineLevel="0" collapsed="false"/>
    <row r="610" customFormat="false" ht="17.35" hidden="false" customHeight="false" outlineLevel="0" collapsed="false"/>
    <row r="611" customFormat="false" ht="17.35" hidden="false" customHeight="false" outlineLevel="0" collapsed="false"/>
    <row r="612" customFormat="false" ht="17.35" hidden="false" customHeight="false" outlineLevel="0" collapsed="false"/>
    <row r="613" customFormat="false" ht="17.35" hidden="false" customHeight="false" outlineLevel="0" collapsed="false"/>
    <row r="614" customFormat="false" ht="17.35" hidden="false" customHeight="false" outlineLevel="0" collapsed="false"/>
    <row r="615" customFormat="false" ht="17.35" hidden="false" customHeight="false" outlineLevel="0" collapsed="false"/>
    <row r="616" customFormat="false" ht="17.35" hidden="false" customHeight="false" outlineLevel="0" collapsed="false"/>
    <row r="617" customFormat="false" ht="17.35" hidden="false" customHeight="false" outlineLevel="0" collapsed="false"/>
    <row r="618" customFormat="false" ht="17.35" hidden="false" customHeight="false" outlineLevel="0" collapsed="false"/>
    <row r="619" customFormat="false" ht="17.35" hidden="false" customHeight="false" outlineLevel="0" collapsed="false"/>
    <row r="620" customFormat="false" ht="17.35" hidden="false" customHeight="false" outlineLevel="0" collapsed="false"/>
    <row r="621" customFormat="false" ht="17.35" hidden="false" customHeight="false" outlineLevel="0" collapsed="false"/>
    <row r="622" customFormat="false" ht="17.35" hidden="false" customHeight="false" outlineLevel="0" collapsed="false"/>
    <row r="623" customFormat="false" ht="17.35" hidden="false" customHeight="false" outlineLevel="0" collapsed="false"/>
    <row r="624" customFormat="false" ht="17.35" hidden="false" customHeight="false" outlineLevel="0" collapsed="false"/>
    <row r="625" customFormat="false" ht="17.35" hidden="false" customHeight="false" outlineLevel="0" collapsed="false"/>
    <row r="626" customFormat="false" ht="17.35" hidden="false" customHeight="false" outlineLevel="0" collapsed="false"/>
    <row r="627" customFormat="false" ht="17.35" hidden="false" customHeight="false" outlineLevel="0" collapsed="false"/>
    <row r="628" customFormat="false" ht="17.35" hidden="false" customHeight="false" outlineLevel="0" collapsed="false"/>
    <row r="629" customFormat="false" ht="17.35" hidden="false" customHeight="false" outlineLevel="0" collapsed="false"/>
    <row r="630" customFormat="false" ht="17.35" hidden="false" customHeight="false" outlineLevel="0" collapsed="false"/>
    <row r="631" customFormat="false" ht="17.35" hidden="false" customHeight="false" outlineLevel="0" collapsed="false"/>
    <row r="632" customFormat="false" ht="17.35" hidden="false" customHeight="false" outlineLevel="0" collapsed="false"/>
    <row r="633" customFormat="false" ht="17.35" hidden="false" customHeight="false" outlineLevel="0" collapsed="false"/>
    <row r="634" customFormat="false" ht="17.35" hidden="false" customHeight="false" outlineLevel="0" collapsed="false"/>
    <row r="635" customFormat="false" ht="17.35" hidden="false" customHeight="false" outlineLevel="0" collapsed="false"/>
    <row r="636" customFormat="false" ht="17.35" hidden="false" customHeight="false" outlineLevel="0" collapsed="false"/>
    <row r="637" customFormat="false" ht="17.35" hidden="false" customHeight="false" outlineLevel="0" collapsed="false"/>
    <row r="638" customFormat="false" ht="17.35" hidden="false" customHeight="false" outlineLevel="0" collapsed="false"/>
    <row r="639" customFormat="false" ht="17.35" hidden="false" customHeight="false" outlineLevel="0" collapsed="false"/>
    <row r="640" customFormat="false" ht="17.35" hidden="false" customHeight="false" outlineLevel="0" collapsed="false"/>
    <row r="641" customFormat="false" ht="17.35" hidden="false" customHeight="false" outlineLevel="0" collapsed="false"/>
    <row r="642" customFormat="false" ht="17.35" hidden="false" customHeight="false" outlineLevel="0" collapsed="false"/>
    <row r="643" customFormat="false" ht="17.35" hidden="false" customHeight="false" outlineLevel="0" collapsed="false"/>
    <row r="644" customFormat="false" ht="17.35" hidden="false" customHeight="false" outlineLevel="0" collapsed="false"/>
    <row r="645" customFormat="false" ht="17.35" hidden="false" customHeight="false" outlineLevel="0" collapsed="false"/>
    <row r="646" customFormat="false" ht="17.35" hidden="false" customHeight="false" outlineLevel="0" collapsed="false"/>
    <row r="647" customFormat="false" ht="17.35" hidden="false" customHeight="false" outlineLevel="0" collapsed="false"/>
    <row r="648" customFormat="false" ht="17.35" hidden="false" customHeight="false" outlineLevel="0" collapsed="false"/>
    <row r="649" customFormat="false" ht="17.35" hidden="false" customHeight="false" outlineLevel="0" collapsed="false"/>
    <row r="650" customFormat="false" ht="17.35" hidden="false" customHeight="false" outlineLevel="0" collapsed="false">
      <c r="A650" s="365"/>
    </row>
    <row r="651" customFormat="false" ht="17.35" hidden="false" customHeight="false" outlineLevel="0" collapsed="false"/>
    <row r="652" customFormat="false" ht="17.35" hidden="false" customHeight="false" outlineLevel="0" collapsed="false"/>
    <row r="653" customFormat="false" ht="17.35" hidden="false" customHeight="false" outlineLevel="0" collapsed="false"/>
    <row r="654" customFormat="false" ht="17.35" hidden="false" customHeight="false" outlineLevel="0" collapsed="false"/>
    <row r="655" customFormat="false" ht="17.35" hidden="false" customHeight="false" outlineLevel="0" collapsed="false"/>
    <row r="656" customFormat="false" ht="17.35" hidden="false" customHeight="false" outlineLevel="0" collapsed="false"/>
    <row r="657" customFormat="false" ht="17.35" hidden="false" customHeight="false" outlineLevel="0" collapsed="false"/>
    <row r="658" customFormat="false" ht="17.35" hidden="false" customHeight="false" outlineLevel="0" collapsed="false"/>
    <row r="659" customFormat="false" ht="17.35" hidden="false" customHeight="false" outlineLevel="0" collapsed="false"/>
    <row r="660" customFormat="false" ht="17.35" hidden="false" customHeight="false" outlineLevel="0" collapsed="false"/>
    <row r="661" customFormat="false" ht="17.35" hidden="false" customHeight="false" outlineLevel="0" collapsed="false"/>
    <row r="662" customFormat="false" ht="17.35" hidden="false" customHeight="false" outlineLevel="0" collapsed="false"/>
    <row r="663" customFormat="false" ht="17.35" hidden="false" customHeight="false" outlineLevel="0" collapsed="false"/>
    <row r="664" customFormat="false" ht="17.35" hidden="false" customHeight="false" outlineLevel="0" collapsed="false"/>
    <row r="665" customFormat="false" ht="17.35" hidden="false" customHeight="false" outlineLevel="0" collapsed="false"/>
    <row r="666" customFormat="false" ht="17.35" hidden="false" customHeight="false" outlineLevel="0" collapsed="false"/>
    <row r="667" customFormat="false" ht="17.35" hidden="false" customHeight="false" outlineLevel="0" collapsed="false"/>
    <row r="668" customFormat="false" ht="17.35" hidden="false" customHeight="false" outlineLevel="0" collapsed="false"/>
    <row r="669" customFormat="false" ht="17.35" hidden="false" customHeight="false" outlineLevel="0" collapsed="false"/>
    <row r="670" customFormat="false" ht="17.35" hidden="false" customHeight="false" outlineLevel="0" collapsed="false"/>
    <row r="671" customFormat="false" ht="17.35" hidden="false" customHeight="false" outlineLevel="0" collapsed="false"/>
    <row r="672" customFormat="false" ht="17.35" hidden="false" customHeight="false" outlineLevel="0" collapsed="false"/>
    <row r="673" customFormat="false" ht="17.35" hidden="false" customHeight="false" outlineLevel="0" collapsed="false"/>
    <row r="674" customFormat="false" ht="17.35" hidden="false" customHeight="false" outlineLevel="0" collapsed="false"/>
    <row r="675" customFormat="false" ht="17.35" hidden="false" customHeight="false" outlineLevel="0" collapsed="false"/>
    <row r="676" customFormat="false" ht="17.35" hidden="false" customHeight="false" outlineLevel="0" collapsed="false"/>
    <row r="677" customFormat="false" ht="17.35" hidden="false" customHeight="false" outlineLevel="0" collapsed="false"/>
    <row r="678" customFormat="false" ht="17.35" hidden="false" customHeight="false" outlineLevel="0" collapsed="false"/>
    <row r="679" customFormat="false" ht="17.35" hidden="false" customHeight="false" outlineLevel="0" collapsed="false"/>
    <row r="680" customFormat="false" ht="17.35" hidden="false" customHeight="false" outlineLevel="0" collapsed="false"/>
    <row r="681" customFormat="false" ht="17.35" hidden="false" customHeight="false" outlineLevel="0" collapsed="false"/>
    <row r="682" customFormat="false" ht="17.35" hidden="false" customHeight="false" outlineLevel="0" collapsed="false"/>
    <row r="683" customFormat="false" ht="17.35" hidden="false" customHeight="false" outlineLevel="0" collapsed="false"/>
    <row r="684" customFormat="false" ht="17.35" hidden="false" customHeight="false" outlineLevel="0" collapsed="false"/>
    <row r="685" customFormat="false" ht="17.35" hidden="false" customHeight="false" outlineLevel="0" collapsed="false"/>
    <row r="686" customFormat="false" ht="17.35" hidden="false" customHeight="false" outlineLevel="0" collapsed="false">
      <c r="A686" s="363"/>
    </row>
    <row r="687" customFormat="false" ht="17.35" hidden="false" customHeight="false" outlineLevel="0" collapsed="false"/>
    <row r="688" customFormat="false" ht="17.35" hidden="false" customHeight="false" outlineLevel="0" collapsed="false"/>
    <row r="689" customFormat="false" ht="17.35" hidden="false" customHeight="false" outlineLevel="0" collapsed="false"/>
    <row r="690" customFormat="false" ht="17.35" hidden="false" customHeight="false" outlineLevel="0" collapsed="false"/>
    <row r="691" customFormat="false" ht="17.35" hidden="false" customHeight="false" outlineLevel="0" collapsed="false"/>
    <row r="692" customFormat="false" ht="17.35" hidden="false" customHeight="false" outlineLevel="0" collapsed="false"/>
    <row r="693" customFormat="false" ht="17.35" hidden="false" customHeight="false" outlineLevel="0" collapsed="false"/>
    <row r="694" customFormat="false" ht="17.35" hidden="false" customHeight="false" outlineLevel="0" collapsed="false"/>
    <row r="695" customFormat="false" ht="17.35" hidden="false" customHeight="false" outlineLevel="0" collapsed="false"/>
    <row r="696" customFormat="false" ht="17.35" hidden="false" customHeight="false" outlineLevel="0" collapsed="false"/>
    <row r="697" customFormat="false" ht="17.35" hidden="false" customHeight="false" outlineLevel="0" collapsed="false"/>
    <row r="698" customFormat="false" ht="17.35" hidden="false" customHeight="false" outlineLevel="0" collapsed="false"/>
    <row r="699" customFormat="false" ht="17.35" hidden="false" customHeight="false" outlineLevel="0" collapsed="false"/>
    <row r="700" customFormat="false" ht="17.35" hidden="false" customHeight="false" outlineLevel="0" collapsed="false"/>
    <row r="701" customFormat="false" ht="17.35" hidden="false" customHeight="false" outlineLevel="0" collapsed="false"/>
    <row r="702" customFormat="false" ht="17.35" hidden="false" customHeight="false" outlineLevel="0" collapsed="false"/>
    <row r="703" customFormat="false" ht="17.35" hidden="false" customHeight="false" outlineLevel="0" collapsed="false"/>
    <row r="704" customFormat="false" ht="17.35" hidden="false" customHeight="false" outlineLevel="0" collapsed="false"/>
    <row r="705" customFormat="false" ht="17.35" hidden="false" customHeight="false" outlineLevel="0" collapsed="false"/>
    <row r="706" customFormat="false" ht="17.35" hidden="false" customHeight="false" outlineLevel="0" collapsed="false"/>
    <row r="707" customFormat="false" ht="17.35" hidden="false" customHeight="false" outlineLevel="0" collapsed="false"/>
    <row r="708" customFormat="false" ht="17.35" hidden="false" customHeight="false" outlineLevel="0" collapsed="false"/>
    <row r="709" customFormat="false" ht="17.35" hidden="false" customHeight="false" outlineLevel="0" collapsed="false"/>
    <row r="710" customFormat="false" ht="17.35" hidden="false" customHeight="false" outlineLevel="0" collapsed="false"/>
    <row r="711" customFormat="false" ht="17.35" hidden="false" customHeight="false" outlineLevel="0" collapsed="false"/>
    <row r="712" customFormat="false" ht="17.35" hidden="false" customHeight="false" outlineLevel="0" collapsed="false"/>
    <row r="713" customFormat="false" ht="17.35" hidden="false" customHeight="false" outlineLevel="0" collapsed="false"/>
    <row r="714" customFormat="false" ht="17.35" hidden="false" customHeight="false" outlineLevel="0" collapsed="false"/>
    <row r="715" customFormat="false" ht="17.35" hidden="false" customHeight="false" outlineLevel="0" collapsed="false"/>
    <row r="716" customFormat="false" ht="17.35" hidden="false" customHeight="false" outlineLevel="0" collapsed="false"/>
    <row r="717" customFormat="false" ht="17.35" hidden="false" customHeight="false" outlineLevel="0" collapsed="false"/>
    <row r="718" customFormat="false" ht="17.35" hidden="false" customHeight="false" outlineLevel="0" collapsed="false"/>
    <row r="719" customFormat="false" ht="17.35" hidden="false" customHeight="false" outlineLevel="0" collapsed="false"/>
    <row r="720" customFormat="false" ht="17.35" hidden="false" customHeight="false" outlineLevel="0" collapsed="false"/>
    <row r="721" customFormat="false" ht="17.35" hidden="false" customHeight="false" outlineLevel="0" collapsed="false"/>
    <row r="722" customFormat="false" ht="17.35" hidden="false" customHeight="false" outlineLevel="0" collapsed="false"/>
    <row r="723" customFormat="false" ht="17.35" hidden="false" customHeight="false" outlineLevel="0" collapsed="false"/>
    <row r="724" customFormat="false" ht="17.35" hidden="false" customHeight="false" outlineLevel="0" collapsed="false"/>
    <row r="725" customFormat="false" ht="17.35" hidden="false" customHeight="false" outlineLevel="0" collapsed="false">
      <c r="A725" s="365"/>
    </row>
    <row r="726" customFormat="false" ht="17.35" hidden="false" customHeight="false" outlineLevel="0" collapsed="false"/>
    <row r="727" customFormat="false" ht="17.35" hidden="false" customHeight="false" outlineLevel="0" collapsed="false"/>
    <row r="728" customFormat="false" ht="17.35" hidden="false" customHeight="false" outlineLevel="0" collapsed="false"/>
    <row r="729" customFormat="false" ht="17.35" hidden="false" customHeight="false" outlineLevel="0" collapsed="false"/>
    <row r="730" customFormat="false" ht="17.35" hidden="false" customHeight="false" outlineLevel="0" collapsed="false"/>
    <row r="731" customFormat="false" ht="17.35" hidden="false" customHeight="false" outlineLevel="0" collapsed="false"/>
    <row r="732" customFormat="false" ht="17.35" hidden="false" customHeight="false" outlineLevel="0" collapsed="false"/>
    <row r="733" customFormat="false" ht="17.35" hidden="false" customHeight="false" outlineLevel="0" collapsed="false"/>
    <row r="734" customFormat="false" ht="17.35" hidden="false" customHeight="false" outlineLevel="0" collapsed="false"/>
    <row r="735" customFormat="false" ht="17.35" hidden="false" customHeight="false" outlineLevel="0" collapsed="false"/>
    <row r="736" customFormat="false" ht="17.35" hidden="false" customHeight="false" outlineLevel="0" collapsed="false"/>
    <row r="737" customFormat="false" ht="17.35" hidden="false" customHeight="false" outlineLevel="0" collapsed="false"/>
    <row r="738" customFormat="false" ht="17.35" hidden="false" customHeight="false" outlineLevel="0" collapsed="false"/>
    <row r="739" customFormat="false" ht="17.35" hidden="false" customHeight="false" outlineLevel="0" collapsed="false"/>
    <row r="740" customFormat="false" ht="17.35" hidden="false" customHeight="false" outlineLevel="0" collapsed="false"/>
    <row r="741" customFormat="false" ht="17.35" hidden="false" customHeight="false" outlineLevel="0" collapsed="false"/>
    <row r="742" customFormat="false" ht="17.35" hidden="false" customHeight="false" outlineLevel="0" collapsed="false"/>
    <row r="743" customFormat="false" ht="17.35" hidden="false" customHeight="false" outlineLevel="0" collapsed="false"/>
    <row r="744" customFormat="false" ht="17.35" hidden="false" customHeight="false" outlineLevel="0" collapsed="false"/>
    <row r="745" customFormat="false" ht="17.35" hidden="false" customHeight="false" outlineLevel="0" collapsed="false"/>
    <row r="746" customFormat="false" ht="17.35" hidden="false" customHeight="false" outlineLevel="0" collapsed="false"/>
    <row r="747" customFormat="false" ht="17.35" hidden="false" customHeight="false" outlineLevel="0" collapsed="false"/>
    <row r="748" customFormat="false" ht="17.35" hidden="false" customHeight="false" outlineLevel="0" collapsed="false"/>
    <row r="749" customFormat="false" ht="17.35" hidden="false" customHeight="false" outlineLevel="0" collapsed="false"/>
    <row r="750" customFormat="false" ht="17.35" hidden="false" customHeight="false" outlineLevel="0" collapsed="false"/>
    <row r="751" customFormat="false" ht="17.35" hidden="false" customHeight="false" outlineLevel="0" collapsed="false"/>
    <row r="752" customFormat="false" ht="17.35" hidden="false" customHeight="false" outlineLevel="0" collapsed="false"/>
    <row r="753" customFormat="false" ht="17.35" hidden="false" customHeight="false" outlineLevel="0" collapsed="false"/>
    <row r="754" customFormat="false" ht="17.35" hidden="false" customHeight="false" outlineLevel="0" collapsed="false">
      <c r="A754" s="365"/>
    </row>
    <row r="755" customFormat="false" ht="17.35" hidden="false" customHeight="false" outlineLevel="0" collapsed="false"/>
    <row r="756" customFormat="false" ht="17.35" hidden="false" customHeight="false" outlineLevel="0" collapsed="false"/>
    <row r="757" customFormat="false" ht="17.35" hidden="false" customHeight="false" outlineLevel="0" collapsed="false"/>
    <row r="758" customFormat="false" ht="17.35" hidden="false" customHeight="false" outlineLevel="0" collapsed="false"/>
    <row r="759" customFormat="false" ht="17.35" hidden="false" customHeight="false" outlineLevel="0" collapsed="false"/>
    <row r="760" customFormat="false" ht="17.35" hidden="false" customHeight="false" outlineLevel="0" collapsed="false"/>
    <row r="761" customFormat="false" ht="17.35" hidden="false" customHeight="false" outlineLevel="0" collapsed="false"/>
    <row r="762" customFormat="false" ht="17.35" hidden="false" customHeight="false" outlineLevel="0" collapsed="false"/>
    <row r="763" customFormat="false" ht="17.35" hidden="false" customHeight="false" outlineLevel="0" collapsed="false"/>
    <row r="764" customFormat="false" ht="17.35" hidden="false" customHeight="false" outlineLevel="0" collapsed="false"/>
    <row r="765" customFormat="false" ht="17.35" hidden="false" customHeight="false" outlineLevel="0" collapsed="false"/>
    <row r="766" customFormat="false" ht="17.35" hidden="false" customHeight="false" outlineLevel="0" collapsed="false"/>
    <row r="767" customFormat="false" ht="17.35" hidden="false" customHeight="false" outlineLevel="0" collapsed="false"/>
    <row r="768" customFormat="false" ht="17.35" hidden="false" customHeight="false" outlineLevel="0" collapsed="false"/>
    <row r="769" customFormat="false" ht="17.35" hidden="false" customHeight="false" outlineLevel="0" collapsed="false"/>
    <row r="770" customFormat="false" ht="17.35" hidden="false" customHeight="false" outlineLevel="0" collapsed="false"/>
    <row r="771" customFormat="false" ht="17.35" hidden="false" customHeight="false" outlineLevel="0" collapsed="false"/>
    <row r="772" customFormat="false" ht="17.35" hidden="false" customHeight="false" outlineLevel="0" collapsed="false"/>
    <row r="773" customFormat="false" ht="17.35" hidden="false" customHeight="false" outlineLevel="0" collapsed="false"/>
    <row r="774" customFormat="false" ht="17.35" hidden="false" customHeight="false" outlineLevel="0" collapsed="false"/>
    <row r="775" customFormat="false" ht="17.35" hidden="false" customHeight="false" outlineLevel="0" collapsed="false"/>
    <row r="776" customFormat="false" ht="17.35" hidden="false" customHeight="false" outlineLevel="0" collapsed="false"/>
    <row r="777" customFormat="false" ht="17.35" hidden="false" customHeight="false" outlineLevel="0" collapsed="false"/>
    <row r="778" customFormat="false" ht="17.35" hidden="false" customHeight="false" outlineLevel="0" collapsed="false"/>
    <row r="779" customFormat="false" ht="17.35" hidden="false" customHeight="false" outlineLevel="0" collapsed="false"/>
    <row r="780" customFormat="false" ht="17.35" hidden="false" customHeight="false" outlineLevel="0" collapsed="false"/>
    <row r="781" customFormat="false" ht="17.35" hidden="false" customHeight="false" outlineLevel="0" collapsed="false"/>
    <row r="782" customFormat="false" ht="17.35" hidden="false" customHeight="false" outlineLevel="0" collapsed="false"/>
    <row r="783" customFormat="false" ht="17.35" hidden="false" customHeight="false" outlineLevel="0" collapsed="false"/>
    <row r="784" customFormat="false" ht="17.35" hidden="false" customHeight="false" outlineLevel="0" collapsed="false"/>
    <row r="785" customFormat="false" ht="17.35" hidden="false" customHeight="false" outlineLevel="0" collapsed="false"/>
    <row r="786" customFormat="false" ht="17.35" hidden="false" customHeight="false" outlineLevel="0" collapsed="false"/>
    <row r="787" customFormat="false" ht="17.35" hidden="false" customHeight="false" outlineLevel="0" collapsed="false"/>
    <row r="788" customFormat="false" ht="17.35" hidden="false" customHeight="false" outlineLevel="0" collapsed="false"/>
    <row r="789" customFormat="false" ht="17.35" hidden="false" customHeight="false" outlineLevel="0" collapsed="false"/>
    <row r="790" customFormat="false" ht="17.35" hidden="false" customHeight="false" outlineLevel="0" collapsed="false"/>
    <row r="791" customFormat="false" ht="17.35" hidden="false" customHeight="false" outlineLevel="0" collapsed="false"/>
    <row r="792" customFormat="false" ht="17.35" hidden="false" customHeight="false" outlineLevel="0" collapsed="false"/>
    <row r="793" customFormat="false" ht="17.35" hidden="false" customHeight="false" outlineLevel="0" collapsed="false">
      <c r="A793" s="365"/>
    </row>
    <row r="794" customFormat="false" ht="17.35" hidden="false" customHeight="false" outlineLevel="0" collapsed="false"/>
    <row r="795" customFormat="false" ht="17.35" hidden="false" customHeight="false" outlineLevel="0" collapsed="false"/>
    <row r="796" customFormat="false" ht="17.35" hidden="false" customHeight="false" outlineLevel="0" collapsed="false"/>
    <row r="797" customFormat="false" ht="17.35" hidden="false" customHeight="false" outlineLevel="0" collapsed="false"/>
    <row r="798" customFormat="false" ht="17.35" hidden="false" customHeight="false" outlineLevel="0" collapsed="false"/>
    <row r="799" customFormat="false" ht="17.35" hidden="false" customHeight="false" outlineLevel="0" collapsed="false"/>
    <row r="800" customFormat="false" ht="17.35" hidden="false" customHeight="false" outlineLevel="0" collapsed="false"/>
    <row r="801" customFormat="false" ht="17.35" hidden="false" customHeight="false" outlineLevel="0" collapsed="false"/>
    <row r="802" customFormat="false" ht="17.35" hidden="false" customHeight="false" outlineLevel="0" collapsed="false"/>
    <row r="803" customFormat="false" ht="17.35" hidden="false" customHeight="false" outlineLevel="0" collapsed="false"/>
    <row r="804" customFormat="false" ht="17.35" hidden="false" customHeight="false" outlineLevel="0" collapsed="false"/>
    <row r="805" customFormat="false" ht="17.35" hidden="false" customHeight="false" outlineLevel="0" collapsed="false"/>
    <row r="806" customFormat="false" ht="17.35" hidden="false" customHeight="false" outlineLevel="0" collapsed="false"/>
    <row r="807" customFormat="false" ht="17.35" hidden="false" customHeight="false" outlineLevel="0" collapsed="false"/>
    <row r="808" customFormat="false" ht="17.35" hidden="false" customHeight="false" outlineLevel="0" collapsed="false"/>
    <row r="809" customFormat="false" ht="17.35" hidden="false" customHeight="false" outlineLevel="0" collapsed="false"/>
    <row r="810" customFormat="false" ht="17.35" hidden="false" customHeight="false" outlineLevel="0" collapsed="false"/>
    <row r="811" customFormat="false" ht="17.35" hidden="false" customHeight="false" outlineLevel="0" collapsed="false"/>
    <row r="812" customFormat="false" ht="17.35" hidden="false" customHeight="false" outlineLevel="0" collapsed="false"/>
    <row r="813" customFormat="false" ht="17.35" hidden="false" customHeight="false" outlineLevel="0" collapsed="false"/>
    <row r="814" customFormat="false" ht="17.35" hidden="false" customHeight="false" outlineLevel="0" collapsed="false"/>
    <row r="815" customFormat="false" ht="17.35" hidden="false" customHeight="false" outlineLevel="0" collapsed="false"/>
    <row r="816" customFormat="false" ht="17.35" hidden="false" customHeight="false" outlineLevel="0" collapsed="false"/>
    <row r="817" customFormat="false" ht="17.35" hidden="false" customHeight="false" outlineLevel="0" collapsed="false"/>
    <row r="818" customFormat="false" ht="17.35" hidden="false" customHeight="false" outlineLevel="0" collapsed="false"/>
    <row r="819" customFormat="false" ht="17.35" hidden="false" customHeight="false" outlineLevel="0" collapsed="false"/>
    <row r="820" customFormat="false" ht="17.35" hidden="false" customHeight="false" outlineLevel="0" collapsed="false"/>
    <row r="821" customFormat="false" ht="17.35" hidden="false" customHeight="false" outlineLevel="0" collapsed="false"/>
    <row r="822" customFormat="false" ht="17.35" hidden="false" customHeight="false" outlineLevel="0" collapsed="false"/>
    <row r="823" customFormat="false" ht="17.35" hidden="false" customHeight="false" outlineLevel="0" collapsed="false"/>
    <row r="824" customFormat="false" ht="17.35" hidden="false" customHeight="false" outlineLevel="0" collapsed="false"/>
    <row r="825" customFormat="false" ht="17.35" hidden="false" customHeight="false" outlineLevel="0" collapsed="false"/>
    <row r="826" customFormat="false" ht="17.35" hidden="false" customHeight="false" outlineLevel="0" collapsed="false"/>
    <row r="827" customFormat="false" ht="17.35" hidden="false" customHeight="false" outlineLevel="0" collapsed="false"/>
    <row r="828" customFormat="false" ht="17.35" hidden="false" customHeight="false" outlineLevel="0" collapsed="false"/>
    <row r="829" customFormat="false" ht="17.35" hidden="false" customHeight="false" outlineLevel="0" collapsed="false"/>
    <row r="830" customFormat="false" ht="17.35" hidden="false" customHeight="false" outlineLevel="0" collapsed="false"/>
    <row r="831" customFormat="false" ht="17.35" hidden="false" customHeight="false" outlineLevel="0" collapsed="false"/>
    <row r="832" customFormat="false" ht="17.35" hidden="false" customHeight="false" outlineLevel="0" collapsed="false">
      <c r="A832" s="365"/>
    </row>
    <row r="833" customFormat="false" ht="17.35" hidden="false" customHeight="false" outlineLevel="0" collapsed="false"/>
    <row r="834" customFormat="false" ht="17.35" hidden="false" customHeight="false" outlineLevel="0" collapsed="false"/>
    <row r="835" customFormat="false" ht="17.35" hidden="false" customHeight="false" outlineLevel="0" collapsed="false"/>
    <row r="836" customFormat="false" ht="17.35" hidden="false" customHeight="false" outlineLevel="0" collapsed="false"/>
    <row r="837" customFormat="false" ht="17.35" hidden="false" customHeight="false" outlineLevel="0" collapsed="false"/>
    <row r="838" customFormat="false" ht="17.35" hidden="false" customHeight="false" outlineLevel="0" collapsed="false"/>
    <row r="839" customFormat="false" ht="17.35" hidden="false" customHeight="false" outlineLevel="0" collapsed="false"/>
    <row r="840" customFormat="false" ht="17.35" hidden="false" customHeight="false" outlineLevel="0" collapsed="false"/>
    <row r="841" customFormat="false" ht="17.35" hidden="false" customHeight="false" outlineLevel="0" collapsed="false"/>
    <row r="842" customFormat="false" ht="17.35" hidden="false" customHeight="false" outlineLevel="0" collapsed="false"/>
    <row r="843" customFormat="false" ht="17.35" hidden="false" customHeight="false" outlineLevel="0" collapsed="false"/>
    <row r="844" customFormat="false" ht="17.35" hidden="false" customHeight="false" outlineLevel="0" collapsed="false"/>
    <row r="845" customFormat="false" ht="17.35" hidden="false" customHeight="false" outlineLevel="0" collapsed="false"/>
    <row r="846" customFormat="false" ht="17.35" hidden="false" customHeight="false" outlineLevel="0" collapsed="false"/>
    <row r="847" customFormat="false" ht="17.35" hidden="false" customHeight="false" outlineLevel="0" collapsed="false"/>
    <row r="848" customFormat="false" ht="17.35" hidden="false" customHeight="false" outlineLevel="0" collapsed="false"/>
    <row r="849" customFormat="false" ht="17.35" hidden="false" customHeight="false" outlineLevel="0" collapsed="false"/>
    <row r="850" customFormat="false" ht="17.35" hidden="false" customHeight="false" outlineLevel="0" collapsed="false"/>
    <row r="851" customFormat="false" ht="17.35" hidden="false" customHeight="false" outlineLevel="0" collapsed="false"/>
    <row r="852" customFormat="false" ht="17.35" hidden="false" customHeight="false" outlineLevel="0" collapsed="false"/>
    <row r="853" customFormat="false" ht="17.35" hidden="false" customHeight="false" outlineLevel="0" collapsed="false"/>
    <row r="854" customFormat="false" ht="17.35" hidden="false" customHeight="false" outlineLevel="0" collapsed="false"/>
    <row r="855" customFormat="false" ht="17.35" hidden="false" customHeight="false" outlineLevel="0" collapsed="false"/>
    <row r="856" customFormat="false" ht="17.35" hidden="false" customHeight="false" outlineLevel="0" collapsed="false"/>
    <row r="857" customFormat="false" ht="17.35" hidden="false" customHeight="false" outlineLevel="0" collapsed="false"/>
    <row r="858" customFormat="false" ht="17.35" hidden="false" customHeight="false" outlineLevel="0" collapsed="false"/>
    <row r="859" customFormat="false" ht="17.35" hidden="false" customHeight="false" outlineLevel="0" collapsed="false"/>
    <row r="860" customFormat="false" ht="17.35" hidden="false" customHeight="false" outlineLevel="0" collapsed="false">
      <c r="A860" s="365"/>
    </row>
    <row r="861" customFormat="false" ht="17.35" hidden="false" customHeight="false" outlineLevel="0" collapsed="false"/>
    <row r="862" customFormat="false" ht="17.35" hidden="false" customHeight="false" outlineLevel="0" collapsed="false"/>
    <row r="863" customFormat="false" ht="17.35" hidden="false" customHeight="false" outlineLevel="0" collapsed="false"/>
    <row r="864" customFormat="false" ht="17.35" hidden="false" customHeight="false" outlineLevel="0" collapsed="false"/>
    <row r="865" customFormat="false" ht="17.35" hidden="false" customHeight="false" outlineLevel="0" collapsed="false"/>
    <row r="866" customFormat="false" ht="17.35" hidden="false" customHeight="false" outlineLevel="0" collapsed="false"/>
    <row r="867" customFormat="false" ht="17.35" hidden="false" customHeight="false" outlineLevel="0" collapsed="false"/>
    <row r="868" customFormat="false" ht="17.35" hidden="false" customHeight="false" outlineLevel="0" collapsed="false"/>
    <row r="869" customFormat="false" ht="17.35" hidden="false" customHeight="false" outlineLevel="0" collapsed="false"/>
    <row r="870" customFormat="false" ht="17.35" hidden="false" customHeight="false" outlineLevel="0" collapsed="false"/>
    <row r="871" customFormat="false" ht="17.35" hidden="false" customHeight="false" outlineLevel="0" collapsed="false"/>
    <row r="872" customFormat="false" ht="17.35" hidden="false" customHeight="false" outlineLevel="0" collapsed="false"/>
    <row r="873" customFormat="false" ht="17.35" hidden="false" customHeight="false" outlineLevel="0" collapsed="false"/>
    <row r="874" customFormat="false" ht="17.35" hidden="false" customHeight="false" outlineLevel="0" collapsed="false"/>
    <row r="875" customFormat="false" ht="17.35" hidden="false" customHeight="false" outlineLevel="0" collapsed="false"/>
    <row r="876" customFormat="false" ht="17.35" hidden="false" customHeight="false" outlineLevel="0" collapsed="false"/>
    <row r="877" customFormat="false" ht="17.35" hidden="false" customHeight="false" outlineLevel="0" collapsed="false"/>
    <row r="878" customFormat="false" ht="17.35" hidden="false" customHeight="false" outlineLevel="0" collapsed="false"/>
    <row r="879" customFormat="false" ht="17.35" hidden="false" customHeight="false" outlineLevel="0" collapsed="false"/>
    <row r="880" customFormat="false" ht="17.35" hidden="false" customHeight="false" outlineLevel="0" collapsed="false"/>
    <row r="881" customFormat="false" ht="17.35" hidden="false" customHeight="false" outlineLevel="0" collapsed="false"/>
    <row r="882" customFormat="false" ht="17.35" hidden="false" customHeight="false" outlineLevel="0" collapsed="false"/>
    <row r="883" customFormat="false" ht="17.35" hidden="false" customHeight="false" outlineLevel="0" collapsed="false"/>
    <row r="884" customFormat="false" ht="17.35" hidden="false" customHeight="false" outlineLevel="0" collapsed="false"/>
    <row r="885" customFormat="false" ht="17.35" hidden="false" customHeight="false" outlineLevel="0" collapsed="false"/>
    <row r="886" customFormat="false" ht="17.35" hidden="false" customHeight="false" outlineLevel="0" collapsed="false"/>
    <row r="887" customFormat="false" ht="17.35" hidden="false" customHeight="false" outlineLevel="0" collapsed="false"/>
    <row r="888" customFormat="false" ht="17.35" hidden="false" customHeight="false" outlineLevel="0" collapsed="false"/>
    <row r="889" customFormat="false" ht="17.35" hidden="false" customHeight="false" outlineLevel="0" collapsed="false"/>
    <row r="890" customFormat="false" ht="17.35" hidden="false" customHeight="false" outlineLevel="0" collapsed="false"/>
    <row r="891" customFormat="false" ht="17.35" hidden="false" customHeight="false" outlineLevel="0" collapsed="false"/>
    <row r="892" customFormat="false" ht="17.35" hidden="false" customHeight="false" outlineLevel="0" collapsed="false"/>
    <row r="893" customFormat="false" ht="17.35" hidden="false" customHeight="false" outlineLevel="0" collapsed="false"/>
    <row r="894" customFormat="false" ht="17.35" hidden="false" customHeight="false" outlineLevel="0" collapsed="false"/>
    <row r="895" customFormat="false" ht="17.35" hidden="false" customHeight="false" outlineLevel="0" collapsed="false"/>
    <row r="896" customFormat="false" ht="17.35" hidden="false" customHeight="false" outlineLevel="0" collapsed="false"/>
    <row r="897" customFormat="false" ht="17.35" hidden="false" customHeight="false" outlineLevel="0" collapsed="false"/>
    <row r="898" customFormat="false" ht="17.35" hidden="false" customHeight="false" outlineLevel="0" collapsed="false"/>
    <row r="899" customFormat="false" ht="17.35" hidden="false" customHeight="false" outlineLevel="0" collapsed="false"/>
    <row r="900" customFormat="false" ht="17.35" hidden="false" customHeight="false" outlineLevel="0" collapsed="false">
      <c r="A900" s="365"/>
    </row>
    <row r="901" customFormat="false" ht="17.35" hidden="false" customHeight="false" outlineLevel="0" collapsed="false"/>
    <row r="902" customFormat="false" ht="17.35" hidden="false" customHeight="false" outlineLevel="0" collapsed="false"/>
    <row r="903" customFormat="false" ht="17.35" hidden="false" customHeight="false" outlineLevel="0" collapsed="false"/>
    <row r="904" customFormat="false" ht="17.35" hidden="false" customHeight="false" outlineLevel="0" collapsed="false"/>
    <row r="905" customFormat="false" ht="17.35" hidden="false" customHeight="false" outlineLevel="0" collapsed="false"/>
    <row r="906" customFormat="false" ht="17.35" hidden="false" customHeight="false" outlineLevel="0" collapsed="false"/>
    <row r="907" customFormat="false" ht="17.35" hidden="false" customHeight="false" outlineLevel="0" collapsed="false"/>
    <row r="908" customFormat="false" ht="17.35" hidden="false" customHeight="false" outlineLevel="0" collapsed="false"/>
    <row r="909" customFormat="false" ht="17.35" hidden="false" customHeight="false" outlineLevel="0" collapsed="false"/>
    <row r="910" customFormat="false" ht="17.35" hidden="false" customHeight="false" outlineLevel="0" collapsed="false"/>
    <row r="911" customFormat="false" ht="17.35" hidden="false" customHeight="false" outlineLevel="0" collapsed="false"/>
    <row r="912" customFormat="false" ht="17.35" hidden="false" customHeight="false" outlineLevel="0" collapsed="false"/>
    <row r="913" customFormat="false" ht="17.35" hidden="false" customHeight="false" outlineLevel="0" collapsed="false"/>
    <row r="914" customFormat="false" ht="17.35" hidden="false" customHeight="false" outlineLevel="0" collapsed="false"/>
    <row r="915" customFormat="false" ht="17.35" hidden="false" customHeight="false" outlineLevel="0" collapsed="false"/>
    <row r="916" customFormat="false" ht="17.35" hidden="false" customHeight="false" outlineLevel="0" collapsed="false"/>
    <row r="917" customFormat="false" ht="17.35" hidden="false" customHeight="false" outlineLevel="0" collapsed="false"/>
    <row r="918" customFormat="false" ht="17.35" hidden="false" customHeight="false" outlineLevel="0" collapsed="false"/>
    <row r="919" customFormat="false" ht="17.35" hidden="false" customHeight="false" outlineLevel="0" collapsed="false"/>
    <row r="920" customFormat="false" ht="17.35" hidden="false" customHeight="false" outlineLevel="0" collapsed="false"/>
    <row r="921" customFormat="false" ht="17.35" hidden="false" customHeight="false" outlineLevel="0" collapsed="false"/>
    <row r="922" customFormat="false" ht="17.35" hidden="false" customHeight="false" outlineLevel="0" collapsed="false"/>
    <row r="923" customFormat="false" ht="17.35" hidden="false" customHeight="false" outlineLevel="0" collapsed="false"/>
    <row r="924" customFormat="false" ht="17.35" hidden="false" customHeight="false" outlineLevel="0" collapsed="false"/>
    <row r="925" customFormat="false" ht="17.35" hidden="false" customHeight="false" outlineLevel="0" collapsed="false"/>
    <row r="926" customFormat="false" ht="17.35" hidden="false" customHeight="false" outlineLevel="0" collapsed="false"/>
    <row r="927" customFormat="false" ht="17.35" hidden="false" customHeight="false" outlineLevel="0" collapsed="false"/>
    <row r="928" customFormat="false" ht="17.35" hidden="false" customHeight="false" outlineLevel="0" collapsed="false"/>
    <row r="929" customFormat="false" ht="17.35" hidden="false" customHeight="false" outlineLevel="0" collapsed="false"/>
    <row r="930" customFormat="false" ht="17.35" hidden="false" customHeight="false" outlineLevel="0" collapsed="false"/>
    <row r="931" customFormat="false" ht="17.35" hidden="false" customHeight="false" outlineLevel="0" collapsed="false"/>
    <row r="932" customFormat="false" ht="17.35" hidden="false" customHeight="false" outlineLevel="0" collapsed="false"/>
    <row r="933" customFormat="false" ht="17.35" hidden="false" customHeight="false" outlineLevel="0" collapsed="false"/>
    <row r="934" customFormat="false" ht="17.35" hidden="false" customHeight="false" outlineLevel="0" collapsed="false"/>
    <row r="935" customFormat="false" ht="17.35" hidden="false" customHeight="false" outlineLevel="0" collapsed="false"/>
    <row r="936" customFormat="false" ht="17.35" hidden="false" customHeight="false" outlineLevel="0" collapsed="false"/>
    <row r="937" customFormat="false" ht="17.35" hidden="false" customHeight="false" outlineLevel="0" collapsed="false"/>
    <row r="938" customFormat="false" ht="17.35" hidden="false" customHeight="false" outlineLevel="0" collapsed="false"/>
    <row r="939" customFormat="false" ht="17.35" hidden="false" customHeight="false" outlineLevel="0" collapsed="false"/>
    <row r="940" customFormat="false" ht="17.35" hidden="false" customHeight="false" outlineLevel="0" collapsed="false">
      <c r="A940" s="365"/>
    </row>
    <row r="941" customFormat="false" ht="17.35" hidden="false" customHeight="false" outlineLevel="0" collapsed="false"/>
    <row r="942" customFormat="false" ht="17.35" hidden="false" customHeight="false" outlineLevel="0" collapsed="false"/>
    <row r="943" customFormat="false" ht="17.35" hidden="false" customHeight="false" outlineLevel="0" collapsed="false"/>
    <row r="944" customFormat="false" ht="17.35" hidden="false" customHeight="false" outlineLevel="0" collapsed="false"/>
    <row r="945" customFormat="false" ht="17.35" hidden="false" customHeight="false" outlineLevel="0" collapsed="false"/>
    <row r="946" customFormat="false" ht="17.35" hidden="false" customHeight="false" outlineLevel="0" collapsed="false"/>
    <row r="947" customFormat="false" ht="17.35" hidden="false" customHeight="false" outlineLevel="0" collapsed="false"/>
    <row r="948" customFormat="false" ht="17.35" hidden="false" customHeight="false" outlineLevel="0" collapsed="false"/>
    <row r="949" customFormat="false" ht="17.35" hidden="false" customHeight="false" outlineLevel="0" collapsed="false"/>
    <row r="950" customFormat="false" ht="17.35" hidden="false" customHeight="false" outlineLevel="0" collapsed="false"/>
    <row r="951" customFormat="false" ht="17.35" hidden="false" customHeight="false" outlineLevel="0" collapsed="false"/>
    <row r="952" customFormat="false" ht="17.35" hidden="false" customHeight="false" outlineLevel="0" collapsed="false"/>
    <row r="953" customFormat="false" ht="17.35" hidden="false" customHeight="false" outlineLevel="0" collapsed="false"/>
    <row r="954" customFormat="false" ht="17.35" hidden="false" customHeight="false" outlineLevel="0" collapsed="false"/>
    <row r="955" customFormat="false" ht="17.35" hidden="false" customHeight="false" outlineLevel="0" collapsed="false"/>
    <row r="956" customFormat="false" ht="17.35" hidden="false" customHeight="false" outlineLevel="0" collapsed="false"/>
    <row r="957" customFormat="false" ht="17.35" hidden="false" customHeight="false" outlineLevel="0" collapsed="false"/>
    <row r="958" customFormat="false" ht="17.35" hidden="false" customHeight="false" outlineLevel="0" collapsed="false"/>
    <row r="959" customFormat="false" ht="17.35" hidden="false" customHeight="false" outlineLevel="0" collapsed="false"/>
    <row r="960" customFormat="false" ht="17.35" hidden="false" customHeight="false" outlineLevel="0" collapsed="false"/>
    <row r="961" customFormat="false" ht="17.35" hidden="false" customHeight="false" outlineLevel="0" collapsed="false"/>
    <row r="962" customFormat="false" ht="17.35" hidden="false" customHeight="false" outlineLevel="0" collapsed="false"/>
    <row r="963" customFormat="false" ht="17.35" hidden="false" customHeight="false" outlineLevel="0" collapsed="false"/>
    <row r="964" customFormat="false" ht="17.35" hidden="false" customHeight="false" outlineLevel="0" collapsed="false"/>
    <row r="965" customFormat="false" ht="17.35" hidden="false" customHeight="false" outlineLevel="0" collapsed="false"/>
    <row r="966" customFormat="false" ht="17.35" hidden="false" customHeight="false" outlineLevel="0" collapsed="false"/>
    <row r="967" customFormat="false" ht="17.35" hidden="false" customHeight="false" outlineLevel="0" collapsed="false"/>
    <row r="968" customFormat="false" ht="17.35" hidden="false" customHeight="false" outlineLevel="0" collapsed="false"/>
    <row r="969" customFormat="false" ht="17.35" hidden="false" customHeight="false" outlineLevel="0" collapsed="false">
      <c r="A969" s="365"/>
    </row>
  </sheetData>
  <mergeCells count="62">
    <mergeCell ref="X4:Y4"/>
    <mergeCell ref="AA4:AB4"/>
    <mergeCell ref="AD4:AE4"/>
    <mergeCell ref="B5:F5"/>
    <mergeCell ref="G5:J5"/>
    <mergeCell ref="T7:AF7"/>
    <mergeCell ref="B9:AF10"/>
    <mergeCell ref="R14:V14"/>
    <mergeCell ref="W14:AF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B7" activeCellId="0" sqref="AB7"/>
    </sheetView>
  </sheetViews>
  <sheetFormatPr defaultColWidth="3.44921875" defaultRowHeight="12.75" customHeight="false" zeroHeight="false" outlineLevelRow="0" outlineLevelCol="0"/>
  <cols>
    <col collapsed="false" customWidth="true" hidden="false" outlineLevel="0" max="1" min="1" style="366" width="2.33"/>
    <col collapsed="false" customWidth="true" hidden="false" outlineLevel="0" max="2" min="2" style="367" width="3"/>
    <col collapsed="false" customWidth="false" hidden="false" outlineLevel="0" max="7" min="3" style="366" width="3.45"/>
    <col collapsed="false" customWidth="true" hidden="false" outlineLevel="0" max="25" min="8" style="366" width="4.45"/>
    <col collapsed="false" customWidth="false" hidden="false" outlineLevel="0" max="16384" min="26" style="366" width="3.45"/>
  </cols>
  <sheetData>
    <row r="1" customFormat="false" ht="13.8" hidden="false" customHeight="false" outlineLevel="0" collapsed="false"/>
    <row r="2" customFormat="false" ht="13.8" hidden="false" customHeight="false" outlineLevel="0" collapsed="false">
      <c r="B2" s="366" t="s">
        <v>286</v>
      </c>
    </row>
    <row r="3" customFormat="false" ht="13.8" hidden="false" customHeight="false" outlineLevel="0" collapsed="false">
      <c r="Q3" s="304"/>
      <c r="R3" s="368" t="s">
        <v>63</v>
      </c>
      <c r="S3" s="369"/>
      <c r="T3" s="369"/>
      <c r="U3" s="368" t="s">
        <v>64</v>
      </c>
      <c r="V3" s="303"/>
      <c r="W3" s="368" t="s">
        <v>65</v>
      </c>
      <c r="X3" s="303"/>
      <c r="Y3" s="368" t="s">
        <v>66</v>
      </c>
    </row>
    <row r="4" customFormat="false" ht="13.8" hidden="false" customHeight="false" outlineLevel="0" collapsed="false">
      <c r="B4" s="370" t="s">
        <v>287</v>
      </c>
      <c r="C4" s="370"/>
      <c r="D4" s="370"/>
      <c r="E4" s="370"/>
      <c r="F4" s="370"/>
      <c r="G4" s="370"/>
      <c r="H4" s="370"/>
      <c r="I4" s="370"/>
      <c r="J4" s="370"/>
      <c r="K4" s="370"/>
      <c r="L4" s="370"/>
      <c r="M4" s="370"/>
      <c r="N4" s="370"/>
      <c r="O4" s="370"/>
      <c r="P4" s="370"/>
      <c r="Q4" s="370"/>
      <c r="R4" s="370"/>
      <c r="S4" s="370"/>
      <c r="T4" s="370"/>
      <c r="U4" s="370"/>
      <c r="V4" s="370"/>
      <c r="W4" s="370"/>
      <c r="X4" s="370"/>
      <c r="Y4" s="370"/>
    </row>
    <row r="5" customFormat="false" ht="13.8" hidden="false" customHeight="false" outlineLevel="0" collapsed="false"/>
    <row r="6" customFormat="false" ht="30" hidden="false" customHeight="true" outlineLevel="0" collapsed="false">
      <c r="B6" s="371" t="n">
        <v>1</v>
      </c>
      <c r="C6" s="372" t="s">
        <v>288</v>
      </c>
      <c r="D6" s="373"/>
      <c r="E6" s="373"/>
      <c r="F6" s="373"/>
      <c r="G6" s="374"/>
      <c r="H6" s="375"/>
      <c r="I6" s="375"/>
      <c r="J6" s="375"/>
      <c r="K6" s="375"/>
      <c r="L6" s="375"/>
      <c r="M6" s="375"/>
      <c r="N6" s="375"/>
      <c r="O6" s="375"/>
      <c r="P6" s="375"/>
      <c r="Q6" s="375"/>
      <c r="R6" s="375"/>
      <c r="S6" s="375"/>
      <c r="T6" s="375"/>
      <c r="U6" s="375"/>
      <c r="V6" s="375"/>
      <c r="W6" s="375"/>
      <c r="X6" s="375"/>
      <c r="Y6" s="375"/>
    </row>
    <row r="7" customFormat="false" ht="30" hidden="false" customHeight="true" outlineLevel="0" collapsed="false">
      <c r="B7" s="371" t="n">
        <v>2</v>
      </c>
      <c r="C7" s="372" t="s">
        <v>289</v>
      </c>
      <c r="D7" s="372"/>
      <c r="E7" s="372"/>
      <c r="F7" s="372"/>
      <c r="G7" s="376"/>
      <c r="H7" s="377" t="s">
        <v>8</v>
      </c>
      <c r="I7" s="372" t="s">
        <v>290</v>
      </c>
      <c r="J7" s="372"/>
      <c r="K7" s="372"/>
      <c r="L7" s="372"/>
      <c r="M7" s="378" t="s">
        <v>8</v>
      </c>
      <c r="N7" s="372" t="s">
        <v>291</v>
      </c>
      <c r="O7" s="372"/>
      <c r="P7" s="372"/>
      <c r="Q7" s="372"/>
      <c r="R7" s="378" t="s">
        <v>8</v>
      </c>
      <c r="S7" s="372" t="s">
        <v>292</v>
      </c>
      <c r="T7" s="372"/>
      <c r="U7" s="372"/>
      <c r="V7" s="372"/>
      <c r="W7" s="372"/>
      <c r="X7" s="372"/>
      <c r="Y7" s="376"/>
    </row>
    <row r="8" customFormat="false" ht="30" hidden="false" customHeight="true" outlineLevel="0" collapsed="false">
      <c r="B8" s="379" t="n">
        <v>3</v>
      </c>
      <c r="C8" s="380" t="s">
        <v>293</v>
      </c>
      <c r="D8" s="380"/>
      <c r="E8" s="380"/>
      <c r="F8" s="380"/>
      <c r="G8" s="381"/>
      <c r="H8" s="94" t="s">
        <v>8</v>
      </c>
      <c r="I8" s="304" t="s">
        <v>294</v>
      </c>
      <c r="J8" s="380"/>
      <c r="K8" s="380"/>
      <c r="L8" s="380"/>
      <c r="M8" s="380"/>
      <c r="N8" s="380"/>
      <c r="O8" s="380"/>
      <c r="P8" s="94"/>
      <c r="Q8" s="304"/>
      <c r="R8" s="380"/>
      <c r="S8" s="380"/>
      <c r="T8" s="380"/>
      <c r="U8" s="380"/>
      <c r="V8" s="380"/>
      <c r="W8" s="380"/>
      <c r="X8" s="380"/>
      <c r="Y8" s="381"/>
    </row>
    <row r="9" customFormat="false" ht="30" hidden="false" customHeight="true" outlineLevel="0" collapsed="false">
      <c r="B9" s="379"/>
      <c r="C9" s="380"/>
      <c r="D9" s="380"/>
      <c r="E9" s="380"/>
      <c r="F9" s="380"/>
      <c r="G9" s="381"/>
      <c r="H9" s="94" t="s">
        <v>8</v>
      </c>
      <c r="I9" s="304" t="s">
        <v>295</v>
      </c>
      <c r="J9" s="380"/>
      <c r="K9" s="380"/>
      <c r="L9" s="380"/>
      <c r="M9" s="380"/>
      <c r="N9" s="380"/>
      <c r="O9" s="380"/>
      <c r="P9" s="94"/>
      <c r="Q9" s="304"/>
      <c r="R9" s="380"/>
      <c r="S9" s="380"/>
      <c r="T9" s="380"/>
      <c r="U9" s="380"/>
      <c r="V9" s="380"/>
      <c r="W9" s="380"/>
      <c r="X9" s="380"/>
      <c r="Y9" s="381"/>
    </row>
    <row r="10" customFormat="false" ht="30" hidden="false" customHeight="true" outlineLevel="0" collapsed="false">
      <c r="B10" s="379"/>
      <c r="C10" s="380"/>
      <c r="D10" s="380"/>
      <c r="E10" s="380"/>
      <c r="F10" s="380"/>
      <c r="G10" s="381"/>
      <c r="H10" s="94" t="s">
        <v>8</v>
      </c>
      <c r="I10" s="304" t="s">
        <v>296</v>
      </c>
      <c r="J10" s="380"/>
      <c r="K10" s="380"/>
      <c r="L10" s="380"/>
      <c r="M10" s="380"/>
      <c r="N10" s="380"/>
      <c r="O10" s="380"/>
      <c r="P10" s="94"/>
      <c r="Q10" s="304"/>
      <c r="R10" s="380"/>
      <c r="S10" s="380"/>
      <c r="T10" s="380"/>
      <c r="U10" s="380"/>
      <c r="V10" s="380"/>
      <c r="W10" s="380"/>
      <c r="X10" s="380"/>
      <c r="Y10" s="381"/>
    </row>
    <row r="11" customFormat="false" ht="30" hidden="false" customHeight="true" outlineLevel="0" collapsed="false">
      <c r="B11" s="379"/>
      <c r="C11" s="380"/>
      <c r="D11" s="380"/>
      <c r="E11" s="380"/>
      <c r="F11" s="380"/>
      <c r="G11" s="381"/>
      <c r="H11" s="94" t="s">
        <v>8</v>
      </c>
      <c r="I11" s="304" t="s">
        <v>297</v>
      </c>
      <c r="J11" s="380"/>
      <c r="K11" s="380"/>
      <c r="L11" s="380"/>
      <c r="M11" s="380"/>
      <c r="N11" s="380"/>
      <c r="O11" s="380"/>
      <c r="P11" s="94"/>
      <c r="Q11" s="304"/>
      <c r="R11" s="380"/>
      <c r="S11" s="380"/>
      <c r="T11" s="380"/>
      <c r="U11" s="380"/>
      <c r="V11" s="380"/>
      <c r="W11" s="380"/>
      <c r="X11" s="380"/>
      <c r="Y11" s="381"/>
    </row>
    <row r="12" customFormat="false" ht="30" hidden="false" customHeight="true" outlineLevel="0" collapsed="false">
      <c r="B12" s="379"/>
      <c r="C12" s="380"/>
      <c r="D12" s="380"/>
      <c r="E12" s="380"/>
      <c r="F12" s="380"/>
      <c r="G12" s="381"/>
      <c r="H12" s="94" t="s">
        <v>8</v>
      </c>
      <c r="I12" s="304" t="s">
        <v>298</v>
      </c>
      <c r="J12" s="380"/>
      <c r="K12" s="380"/>
      <c r="L12" s="380"/>
      <c r="M12" s="380"/>
      <c r="N12" s="380"/>
      <c r="O12" s="380"/>
      <c r="P12" s="94"/>
      <c r="Q12" s="304"/>
      <c r="R12" s="380"/>
      <c r="S12" s="380"/>
      <c r="T12" s="380"/>
      <c r="U12" s="380"/>
      <c r="V12" s="380"/>
      <c r="W12" s="380"/>
      <c r="X12" s="380"/>
      <c r="Y12" s="381"/>
    </row>
    <row r="13" customFormat="false" ht="30" hidden="false" customHeight="true" outlineLevel="0" collapsed="false">
      <c r="B13" s="379"/>
      <c r="C13" s="380"/>
      <c r="D13" s="380"/>
      <c r="E13" s="380"/>
      <c r="F13" s="380"/>
      <c r="G13" s="381"/>
      <c r="H13" s="94" t="s">
        <v>8</v>
      </c>
      <c r="I13" s="304" t="s">
        <v>299</v>
      </c>
      <c r="J13" s="380"/>
      <c r="K13" s="380"/>
      <c r="L13" s="380"/>
      <c r="M13" s="380"/>
      <c r="N13" s="380"/>
      <c r="O13" s="380"/>
      <c r="P13" s="380"/>
      <c r="Q13" s="304"/>
      <c r="R13" s="380"/>
      <c r="S13" s="380"/>
      <c r="T13" s="380"/>
      <c r="U13" s="380"/>
      <c r="V13" s="380"/>
      <c r="W13" s="380"/>
      <c r="X13" s="380"/>
      <c r="Y13" s="381"/>
    </row>
    <row r="14" customFormat="false" ht="13.8" hidden="false" customHeight="false" outlineLevel="0" collapsed="false">
      <c r="B14" s="382"/>
      <c r="C14" s="383"/>
      <c r="D14" s="383"/>
      <c r="E14" s="383"/>
      <c r="F14" s="383"/>
      <c r="G14" s="384"/>
      <c r="H14" s="385"/>
      <c r="I14" s="383"/>
      <c r="J14" s="383"/>
      <c r="K14" s="383"/>
      <c r="L14" s="383"/>
      <c r="M14" s="383"/>
      <c r="N14" s="383"/>
      <c r="O14" s="383"/>
      <c r="P14" s="383"/>
      <c r="Q14" s="383"/>
      <c r="R14" s="383"/>
      <c r="S14" s="383"/>
      <c r="T14" s="383"/>
      <c r="U14" s="383"/>
      <c r="V14" s="383"/>
      <c r="W14" s="383"/>
      <c r="X14" s="383"/>
      <c r="Y14" s="384"/>
    </row>
    <row r="15" customFormat="false" ht="29.25" hidden="false" customHeight="true" outlineLevel="0" collapsed="false">
      <c r="B15" s="386" t="n">
        <v>4</v>
      </c>
      <c r="C15" s="387" t="s">
        <v>300</v>
      </c>
      <c r="D15" s="387"/>
      <c r="E15" s="387"/>
      <c r="F15" s="387"/>
      <c r="G15" s="387"/>
      <c r="H15" s="388" t="s">
        <v>301</v>
      </c>
      <c r="I15" s="380"/>
      <c r="Y15" s="389"/>
    </row>
    <row r="16" customFormat="false" ht="12" hidden="false" customHeight="true" outlineLevel="0" collapsed="false">
      <c r="B16" s="390"/>
      <c r="G16" s="389"/>
      <c r="H16" s="391"/>
      <c r="I16" s="392" t="s">
        <v>302</v>
      </c>
      <c r="J16" s="392"/>
      <c r="K16" s="392"/>
      <c r="L16" s="392"/>
      <c r="M16" s="392"/>
      <c r="N16" s="392"/>
      <c r="O16" s="392"/>
      <c r="P16" s="392"/>
      <c r="Q16" s="392"/>
      <c r="R16" s="392"/>
      <c r="S16" s="392"/>
      <c r="T16" s="392"/>
      <c r="U16" s="392"/>
      <c r="V16" s="392"/>
      <c r="W16" s="392"/>
      <c r="Y16" s="389"/>
    </row>
    <row r="17" customFormat="false" ht="12" hidden="false" customHeight="true" outlineLevel="0" collapsed="false">
      <c r="B17" s="390"/>
      <c r="G17" s="389"/>
      <c r="H17" s="391"/>
      <c r="I17" s="392"/>
      <c r="J17" s="392"/>
      <c r="K17" s="392"/>
      <c r="L17" s="392"/>
      <c r="M17" s="392"/>
      <c r="N17" s="392"/>
      <c r="O17" s="392"/>
      <c r="P17" s="392"/>
      <c r="Q17" s="392"/>
      <c r="R17" s="392"/>
      <c r="S17" s="392"/>
      <c r="T17" s="392"/>
      <c r="U17" s="392"/>
      <c r="V17" s="392"/>
      <c r="W17" s="392"/>
      <c r="Y17" s="389"/>
    </row>
    <row r="18" customFormat="false" ht="12" hidden="false" customHeight="true" outlineLevel="0" collapsed="false">
      <c r="B18" s="390"/>
      <c r="G18" s="389"/>
      <c r="H18" s="391"/>
      <c r="I18" s="392" t="s">
        <v>69</v>
      </c>
      <c r="J18" s="392"/>
      <c r="K18" s="392"/>
      <c r="L18" s="392"/>
      <c r="M18" s="392"/>
      <c r="N18" s="392"/>
      <c r="O18" s="392"/>
      <c r="P18" s="392"/>
      <c r="Q18" s="392"/>
      <c r="R18" s="392"/>
      <c r="S18" s="392"/>
      <c r="T18" s="392"/>
      <c r="U18" s="392"/>
      <c r="V18" s="392"/>
      <c r="W18" s="392"/>
      <c r="Y18" s="389"/>
    </row>
    <row r="19" customFormat="false" ht="12" hidden="false" customHeight="true" outlineLevel="0" collapsed="false">
      <c r="B19" s="390"/>
      <c r="G19" s="389"/>
      <c r="H19" s="391"/>
      <c r="I19" s="392"/>
      <c r="J19" s="392"/>
      <c r="K19" s="392"/>
      <c r="L19" s="392"/>
      <c r="M19" s="392"/>
      <c r="N19" s="392"/>
      <c r="O19" s="392"/>
      <c r="P19" s="392"/>
      <c r="Q19" s="392"/>
      <c r="R19" s="392"/>
      <c r="S19" s="392"/>
      <c r="T19" s="392"/>
      <c r="U19" s="392"/>
      <c r="V19" s="392"/>
      <c r="W19" s="392"/>
      <c r="Y19" s="389"/>
    </row>
    <row r="20" customFormat="false" ht="12" hidden="false" customHeight="true" outlineLevel="0" collapsed="false">
      <c r="B20" s="390"/>
      <c r="G20" s="389"/>
      <c r="H20" s="391"/>
      <c r="I20" s="392"/>
      <c r="J20" s="392"/>
      <c r="K20" s="392"/>
      <c r="L20" s="392"/>
      <c r="M20" s="392"/>
      <c r="N20" s="392"/>
      <c r="O20" s="392"/>
      <c r="P20" s="392"/>
      <c r="Q20" s="392"/>
      <c r="R20" s="392"/>
      <c r="S20" s="392"/>
      <c r="T20" s="392"/>
      <c r="U20" s="392"/>
      <c r="V20" s="392"/>
      <c r="W20" s="392"/>
      <c r="Y20" s="389"/>
    </row>
    <row r="21" customFormat="false" ht="12" hidden="false" customHeight="true" outlineLevel="0" collapsed="false">
      <c r="B21" s="390"/>
      <c r="G21" s="389"/>
      <c r="H21" s="391"/>
      <c r="I21" s="392"/>
      <c r="J21" s="392"/>
      <c r="K21" s="392"/>
      <c r="L21" s="392"/>
      <c r="M21" s="392"/>
      <c r="N21" s="392"/>
      <c r="O21" s="392"/>
      <c r="P21" s="392"/>
      <c r="Q21" s="392"/>
      <c r="R21" s="392"/>
      <c r="S21" s="392"/>
      <c r="T21" s="392"/>
      <c r="U21" s="392"/>
      <c r="V21" s="392"/>
      <c r="W21" s="392"/>
      <c r="Y21" s="389"/>
    </row>
    <row r="22" customFormat="false" ht="12" hidden="false" customHeight="true" outlineLevel="0" collapsed="false">
      <c r="B22" s="390"/>
      <c r="G22" s="389"/>
      <c r="H22" s="391"/>
      <c r="I22" s="392" t="s">
        <v>303</v>
      </c>
      <c r="J22" s="392"/>
      <c r="K22" s="392"/>
      <c r="L22" s="392"/>
      <c r="M22" s="392"/>
      <c r="N22" s="392"/>
      <c r="O22" s="392"/>
      <c r="P22" s="392"/>
      <c r="Q22" s="375"/>
      <c r="R22" s="375"/>
      <c r="S22" s="375"/>
      <c r="T22" s="375"/>
      <c r="U22" s="375"/>
      <c r="V22" s="375"/>
      <c r="W22" s="375"/>
      <c r="Y22" s="389"/>
    </row>
    <row r="23" customFormat="false" ht="12" hidden="false" customHeight="true" outlineLevel="0" collapsed="false">
      <c r="B23" s="390"/>
      <c r="G23" s="389"/>
      <c r="H23" s="391"/>
      <c r="I23" s="392"/>
      <c r="J23" s="392"/>
      <c r="K23" s="392"/>
      <c r="L23" s="392"/>
      <c r="M23" s="392"/>
      <c r="N23" s="392"/>
      <c r="O23" s="392"/>
      <c r="P23" s="392"/>
      <c r="Q23" s="375"/>
      <c r="R23" s="375"/>
      <c r="S23" s="375"/>
      <c r="T23" s="375"/>
      <c r="U23" s="375"/>
      <c r="V23" s="375"/>
      <c r="W23" s="375"/>
      <c r="Y23" s="389"/>
    </row>
    <row r="24" customFormat="false" ht="12" hidden="false" customHeight="true" outlineLevel="0" collapsed="false">
      <c r="B24" s="390"/>
      <c r="G24" s="389"/>
      <c r="H24" s="391"/>
      <c r="I24" s="392" t="s">
        <v>304</v>
      </c>
      <c r="J24" s="392"/>
      <c r="K24" s="392"/>
      <c r="L24" s="392"/>
      <c r="M24" s="392"/>
      <c r="N24" s="392"/>
      <c r="O24" s="392"/>
      <c r="P24" s="392"/>
      <c r="Q24" s="375" t="s">
        <v>305</v>
      </c>
      <c r="R24" s="375"/>
      <c r="S24" s="375"/>
      <c r="T24" s="375"/>
      <c r="U24" s="375"/>
      <c r="V24" s="375"/>
      <c r="W24" s="375"/>
      <c r="Y24" s="389"/>
    </row>
    <row r="25" customFormat="false" ht="12" hidden="false" customHeight="true" outlineLevel="0" collapsed="false">
      <c r="B25" s="390"/>
      <c r="G25" s="389"/>
      <c r="H25" s="391"/>
      <c r="I25" s="392"/>
      <c r="J25" s="392"/>
      <c r="K25" s="392"/>
      <c r="L25" s="392"/>
      <c r="M25" s="392"/>
      <c r="N25" s="392"/>
      <c r="O25" s="392"/>
      <c r="P25" s="392"/>
      <c r="Q25" s="375"/>
      <c r="R25" s="375"/>
      <c r="S25" s="375"/>
      <c r="T25" s="375"/>
      <c r="U25" s="375"/>
      <c r="V25" s="375"/>
      <c r="W25" s="375"/>
      <c r="Y25" s="389"/>
    </row>
    <row r="26" customFormat="false" ht="12" hidden="false" customHeight="true" outlineLevel="0" collapsed="false">
      <c r="B26" s="390"/>
      <c r="G26" s="389"/>
      <c r="H26" s="391"/>
      <c r="I26" s="392" t="s">
        <v>306</v>
      </c>
      <c r="J26" s="392"/>
      <c r="K26" s="392"/>
      <c r="L26" s="392"/>
      <c r="M26" s="392"/>
      <c r="N26" s="392"/>
      <c r="O26" s="392"/>
      <c r="P26" s="392"/>
      <c r="Q26" s="375"/>
      <c r="R26" s="375"/>
      <c r="S26" s="375"/>
      <c r="T26" s="375"/>
      <c r="U26" s="375"/>
      <c r="V26" s="375"/>
      <c r="W26" s="375"/>
      <c r="Y26" s="389"/>
    </row>
    <row r="27" customFormat="false" ht="12" hidden="false" customHeight="true" outlineLevel="0" collapsed="false">
      <c r="B27" s="390"/>
      <c r="G27" s="389"/>
      <c r="H27" s="391"/>
      <c r="I27" s="392"/>
      <c r="J27" s="392"/>
      <c r="K27" s="392"/>
      <c r="L27" s="392"/>
      <c r="M27" s="392"/>
      <c r="N27" s="392"/>
      <c r="O27" s="392"/>
      <c r="P27" s="392"/>
      <c r="Q27" s="375"/>
      <c r="R27" s="375"/>
      <c r="S27" s="375"/>
      <c r="T27" s="375"/>
      <c r="U27" s="375"/>
      <c r="V27" s="375"/>
      <c r="W27" s="375"/>
      <c r="Y27" s="389"/>
    </row>
    <row r="28" customFormat="false" ht="15" hidden="false" customHeight="true" outlineLevel="0" collapsed="false">
      <c r="B28" s="390"/>
      <c r="G28" s="389"/>
      <c r="H28" s="391"/>
      <c r="I28" s="380"/>
      <c r="J28" s="380"/>
      <c r="K28" s="380"/>
      <c r="L28" s="380"/>
      <c r="M28" s="380"/>
      <c r="N28" s="380"/>
      <c r="O28" s="380"/>
      <c r="P28" s="380"/>
      <c r="Q28" s="380"/>
      <c r="R28" s="380"/>
      <c r="S28" s="380"/>
      <c r="T28" s="380"/>
      <c r="U28" s="380"/>
      <c r="Y28" s="393"/>
    </row>
    <row r="29" customFormat="false" ht="29.25" hidden="false" customHeight="true" outlineLevel="0" collapsed="false">
      <c r="B29" s="386"/>
      <c r="C29" s="394"/>
      <c r="D29" s="394"/>
      <c r="E29" s="394"/>
      <c r="F29" s="394"/>
      <c r="G29" s="395"/>
      <c r="H29" s="388" t="s">
        <v>307</v>
      </c>
      <c r="I29" s="380"/>
      <c r="Y29" s="389"/>
    </row>
    <row r="30" customFormat="false" ht="12" hidden="false" customHeight="true" outlineLevel="0" collapsed="false">
      <c r="B30" s="390"/>
      <c r="G30" s="389"/>
      <c r="H30" s="391"/>
      <c r="I30" s="392" t="s">
        <v>302</v>
      </c>
      <c r="J30" s="392"/>
      <c r="K30" s="392"/>
      <c r="L30" s="392"/>
      <c r="M30" s="392"/>
      <c r="N30" s="392"/>
      <c r="O30" s="392"/>
      <c r="P30" s="392"/>
      <c r="Q30" s="392"/>
      <c r="R30" s="392"/>
      <c r="S30" s="392"/>
      <c r="T30" s="392"/>
      <c r="U30" s="392"/>
      <c r="V30" s="392"/>
      <c r="W30" s="392"/>
      <c r="Y30" s="389"/>
    </row>
    <row r="31" customFormat="false" ht="12" hidden="false" customHeight="true" outlineLevel="0" collapsed="false">
      <c r="B31" s="390"/>
      <c r="G31" s="389"/>
      <c r="H31" s="391"/>
      <c r="I31" s="392"/>
      <c r="J31" s="392"/>
      <c r="K31" s="392"/>
      <c r="L31" s="392"/>
      <c r="M31" s="392"/>
      <c r="N31" s="392"/>
      <c r="O31" s="392"/>
      <c r="P31" s="392"/>
      <c r="Q31" s="392"/>
      <c r="R31" s="392"/>
      <c r="S31" s="392"/>
      <c r="T31" s="392"/>
      <c r="U31" s="392"/>
      <c r="V31" s="392"/>
      <c r="W31" s="392"/>
      <c r="Y31" s="389"/>
    </row>
    <row r="32" customFormat="false" ht="12" hidden="false" customHeight="true" outlineLevel="0" collapsed="false">
      <c r="B32" s="390"/>
      <c r="G32" s="389"/>
      <c r="H32" s="391"/>
      <c r="I32" s="392" t="s">
        <v>69</v>
      </c>
      <c r="J32" s="392"/>
      <c r="K32" s="392"/>
      <c r="L32" s="392"/>
      <c r="M32" s="392"/>
      <c r="N32" s="392"/>
      <c r="O32" s="392"/>
      <c r="P32" s="392"/>
      <c r="Q32" s="392"/>
      <c r="R32" s="392"/>
      <c r="S32" s="392"/>
      <c r="T32" s="392"/>
      <c r="U32" s="392"/>
      <c r="V32" s="392"/>
      <c r="W32" s="392"/>
      <c r="Y32" s="389"/>
    </row>
    <row r="33" customFormat="false" ht="12" hidden="false" customHeight="true" outlineLevel="0" collapsed="false">
      <c r="B33" s="390"/>
      <c r="G33" s="389"/>
      <c r="H33" s="391"/>
      <c r="I33" s="392"/>
      <c r="J33" s="392"/>
      <c r="K33" s="392"/>
      <c r="L33" s="392"/>
      <c r="M33" s="392"/>
      <c r="N33" s="392"/>
      <c r="O33" s="392"/>
      <c r="P33" s="392"/>
      <c r="Q33" s="392"/>
      <c r="R33" s="392"/>
      <c r="S33" s="392"/>
      <c r="T33" s="392"/>
      <c r="U33" s="392"/>
      <c r="V33" s="392"/>
      <c r="W33" s="392"/>
      <c r="Y33" s="389"/>
    </row>
    <row r="34" customFormat="false" ht="12" hidden="false" customHeight="true" outlineLevel="0" collapsed="false">
      <c r="B34" s="390"/>
      <c r="G34" s="389"/>
      <c r="H34" s="391"/>
      <c r="I34" s="392"/>
      <c r="J34" s="392"/>
      <c r="K34" s="392"/>
      <c r="L34" s="392"/>
      <c r="M34" s="392"/>
      <c r="N34" s="392"/>
      <c r="O34" s="392"/>
      <c r="P34" s="392"/>
      <c r="Q34" s="392"/>
      <c r="R34" s="392"/>
      <c r="S34" s="392"/>
      <c r="T34" s="392"/>
      <c r="U34" s="392"/>
      <c r="V34" s="392"/>
      <c r="W34" s="392"/>
      <c r="Y34" s="389"/>
    </row>
    <row r="35" customFormat="false" ht="12" hidden="false" customHeight="true" outlineLevel="0" collapsed="false">
      <c r="B35" s="390"/>
      <c r="G35" s="389"/>
      <c r="H35" s="391"/>
      <c r="I35" s="392"/>
      <c r="J35" s="392"/>
      <c r="K35" s="392"/>
      <c r="L35" s="392"/>
      <c r="M35" s="392"/>
      <c r="N35" s="392"/>
      <c r="O35" s="392"/>
      <c r="P35" s="392"/>
      <c r="Q35" s="392"/>
      <c r="R35" s="392"/>
      <c r="S35" s="392"/>
      <c r="T35" s="392"/>
      <c r="U35" s="392"/>
      <c r="V35" s="392"/>
      <c r="W35" s="392"/>
      <c r="Y35" s="389"/>
    </row>
    <row r="36" customFormat="false" ht="12" hidden="false" customHeight="true" outlineLevel="0" collapsed="false">
      <c r="B36" s="390"/>
      <c r="G36" s="389"/>
      <c r="H36" s="391"/>
      <c r="I36" s="392" t="s">
        <v>303</v>
      </c>
      <c r="J36" s="392"/>
      <c r="K36" s="392"/>
      <c r="L36" s="392"/>
      <c r="M36" s="392"/>
      <c r="N36" s="392"/>
      <c r="O36" s="392"/>
      <c r="P36" s="392"/>
      <c r="Q36" s="375"/>
      <c r="R36" s="375"/>
      <c r="S36" s="375"/>
      <c r="T36" s="375"/>
      <c r="U36" s="375"/>
      <c r="V36" s="375"/>
      <c r="W36" s="375"/>
      <c r="Y36" s="389"/>
    </row>
    <row r="37" customFormat="false" ht="12" hidden="false" customHeight="true" outlineLevel="0" collapsed="false">
      <c r="B37" s="390"/>
      <c r="G37" s="389"/>
      <c r="H37" s="391"/>
      <c r="I37" s="392"/>
      <c r="J37" s="392"/>
      <c r="K37" s="392"/>
      <c r="L37" s="392"/>
      <c r="M37" s="392"/>
      <c r="N37" s="392"/>
      <c r="O37" s="392"/>
      <c r="P37" s="392"/>
      <c r="Q37" s="375"/>
      <c r="R37" s="375"/>
      <c r="S37" s="375"/>
      <c r="T37" s="375"/>
      <c r="U37" s="375"/>
      <c r="V37" s="375"/>
      <c r="W37" s="375"/>
      <c r="Y37" s="389"/>
    </row>
    <row r="38" customFormat="false" ht="12" hidden="false" customHeight="true" outlineLevel="0" collapsed="false">
      <c r="B38" s="390"/>
      <c r="G38" s="389"/>
      <c r="H38" s="396"/>
      <c r="I38" s="397" t="s">
        <v>304</v>
      </c>
      <c r="J38" s="397"/>
      <c r="K38" s="397"/>
      <c r="L38" s="397"/>
      <c r="M38" s="397"/>
      <c r="N38" s="397"/>
      <c r="O38" s="397"/>
      <c r="P38" s="397"/>
      <c r="Q38" s="398" t="s">
        <v>305</v>
      </c>
      <c r="R38" s="398"/>
      <c r="S38" s="398"/>
      <c r="T38" s="398"/>
      <c r="U38" s="398"/>
      <c r="V38" s="398"/>
      <c r="W38" s="398"/>
      <c r="X38" s="391"/>
      <c r="Y38" s="389"/>
    </row>
    <row r="39" customFormat="false" ht="12" hidden="false" customHeight="true" outlineLevel="0" collapsed="false">
      <c r="B39" s="390"/>
      <c r="G39" s="389"/>
      <c r="H39" s="391"/>
      <c r="I39" s="397"/>
      <c r="J39" s="397"/>
      <c r="K39" s="397"/>
      <c r="L39" s="397"/>
      <c r="M39" s="397"/>
      <c r="N39" s="397"/>
      <c r="O39" s="397"/>
      <c r="P39" s="397"/>
      <c r="Q39" s="398"/>
      <c r="R39" s="398"/>
      <c r="S39" s="398"/>
      <c r="T39" s="398"/>
      <c r="U39" s="398"/>
      <c r="V39" s="398"/>
      <c r="W39" s="398"/>
      <c r="Y39" s="389"/>
    </row>
    <row r="40" customFormat="false" ht="12" hidden="false" customHeight="true" outlineLevel="0" collapsed="false">
      <c r="B40" s="390"/>
      <c r="G40" s="389"/>
      <c r="H40" s="391"/>
      <c r="I40" s="392" t="s">
        <v>306</v>
      </c>
      <c r="J40" s="392"/>
      <c r="K40" s="392"/>
      <c r="L40" s="392"/>
      <c r="M40" s="392"/>
      <c r="N40" s="392"/>
      <c r="O40" s="392"/>
      <c r="P40" s="392"/>
      <c r="Q40" s="375"/>
      <c r="R40" s="375"/>
      <c r="S40" s="375"/>
      <c r="T40" s="375"/>
      <c r="U40" s="375"/>
      <c r="V40" s="375"/>
      <c r="W40" s="375"/>
      <c r="Y40" s="389"/>
    </row>
    <row r="41" customFormat="false" ht="12" hidden="false" customHeight="true" outlineLevel="0" collapsed="false">
      <c r="B41" s="390"/>
      <c r="G41" s="389"/>
      <c r="H41" s="391"/>
      <c r="I41" s="392"/>
      <c r="J41" s="392"/>
      <c r="K41" s="392"/>
      <c r="L41" s="392"/>
      <c r="M41" s="392"/>
      <c r="N41" s="392"/>
      <c r="O41" s="392"/>
      <c r="P41" s="392"/>
      <c r="Q41" s="375"/>
      <c r="R41" s="375"/>
      <c r="S41" s="375"/>
      <c r="T41" s="375"/>
      <c r="U41" s="375"/>
      <c r="V41" s="375"/>
      <c r="W41" s="375"/>
      <c r="Y41" s="389"/>
    </row>
    <row r="42" customFormat="false" ht="15" hidden="false" customHeight="true" outlineLevel="0" collapsed="false">
      <c r="B42" s="390"/>
      <c r="G42" s="389"/>
      <c r="H42" s="391"/>
      <c r="I42" s="380"/>
      <c r="J42" s="380"/>
      <c r="K42" s="380"/>
      <c r="L42" s="380"/>
      <c r="M42" s="380"/>
      <c r="N42" s="380"/>
      <c r="O42" s="380"/>
      <c r="P42" s="380"/>
      <c r="Q42" s="380"/>
      <c r="R42" s="380"/>
      <c r="S42" s="380"/>
      <c r="T42" s="380"/>
      <c r="U42" s="380"/>
      <c r="Y42" s="393"/>
    </row>
    <row r="43" customFormat="false" ht="29.25" hidden="false" customHeight="true" outlineLevel="0" collapsed="false">
      <c r="B43" s="386"/>
      <c r="C43" s="394"/>
      <c r="D43" s="394"/>
      <c r="E43" s="394"/>
      <c r="F43" s="394"/>
      <c r="G43" s="395"/>
      <c r="H43" s="388" t="s">
        <v>308</v>
      </c>
      <c r="I43" s="380"/>
      <c r="Y43" s="389"/>
    </row>
    <row r="44" customFormat="false" ht="12" hidden="false" customHeight="true" outlineLevel="0" collapsed="false">
      <c r="B44" s="390"/>
      <c r="G44" s="389"/>
      <c r="H44" s="391"/>
      <c r="I44" s="392" t="s">
        <v>302</v>
      </c>
      <c r="J44" s="392"/>
      <c r="K44" s="392"/>
      <c r="L44" s="392"/>
      <c r="M44" s="392"/>
      <c r="N44" s="392"/>
      <c r="O44" s="392"/>
      <c r="P44" s="392"/>
      <c r="Q44" s="392"/>
      <c r="R44" s="392"/>
      <c r="S44" s="392"/>
      <c r="T44" s="392"/>
      <c r="U44" s="392"/>
      <c r="V44" s="392"/>
      <c r="W44" s="392"/>
      <c r="Y44" s="389"/>
    </row>
    <row r="45" customFormat="false" ht="12" hidden="false" customHeight="true" outlineLevel="0" collapsed="false">
      <c r="B45" s="390"/>
      <c r="G45" s="389"/>
      <c r="H45" s="391"/>
      <c r="I45" s="392"/>
      <c r="J45" s="392"/>
      <c r="K45" s="392"/>
      <c r="L45" s="392"/>
      <c r="M45" s="392"/>
      <c r="N45" s="392"/>
      <c r="O45" s="392"/>
      <c r="P45" s="392"/>
      <c r="Q45" s="392"/>
      <c r="R45" s="392"/>
      <c r="S45" s="392"/>
      <c r="T45" s="392"/>
      <c r="U45" s="392"/>
      <c r="V45" s="392"/>
      <c r="W45" s="392"/>
      <c r="Y45" s="389"/>
    </row>
    <row r="46" customFormat="false" ht="12" hidden="false" customHeight="true" outlineLevel="0" collapsed="false">
      <c r="B46" s="390"/>
      <c r="G46" s="389"/>
      <c r="H46" s="391"/>
      <c r="I46" s="392" t="s">
        <v>69</v>
      </c>
      <c r="J46" s="392"/>
      <c r="K46" s="392"/>
      <c r="L46" s="392"/>
      <c r="M46" s="392"/>
      <c r="N46" s="392"/>
      <c r="O46" s="392"/>
      <c r="P46" s="392"/>
      <c r="Q46" s="392"/>
      <c r="R46" s="392"/>
      <c r="S46" s="392"/>
      <c r="T46" s="392"/>
      <c r="U46" s="392"/>
      <c r="V46" s="392"/>
      <c r="W46" s="392"/>
      <c r="Y46" s="389"/>
    </row>
    <row r="47" customFormat="false" ht="12" hidden="false" customHeight="true" outlineLevel="0" collapsed="false">
      <c r="B47" s="390"/>
      <c r="G47" s="389"/>
      <c r="H47" s="391"/>
      <c r="I47" s="392"/>
      <c r="J47" s="392"/>
      <c r="K47" s="392"/>
      <c r="L47" s="392"/>
      <c r="M47" s="392"/>
      <c r="N47" s="392"/>
      <c r="O47" s="392"/>
      <c r="P47" s="392"/>
      <c r="Q47" s="392"/>
      <c r="R47" s="392"/>
      <c r="S47" s="392"/>
      <c r="T47" s="392"/>
      <c r="U47" s="392"/>
      <c r="V47" s="392"/>
      <c r="W47" s="392"/>
      <c r="Y47" s="389"/>
    </row>
    <row r="48" customFormat="false" ht="12" hidden="false" customHeight="true" outlineLevel="0" collapsed="false">
      <c r="B48" s="390"/>
      <c r="G48" s="389"/>
      <c r="H48" s="391"/>
      <c r="I48" s="392"/>
      <c r="J48" s="392"/>
      <c r="K48" s="392"/>
      <c r="L48" s="392"/>
      <c r="M48" s="392"/>
      <c r="N48" s="392"/>
      <c r="O48" s="392"/>
      <c r="P48" s="392"/>
      <c r="Q48" s="392"/>
      <c r="R48" s="392"/>
      <c r="S48" s="392"/>
      <c r="T48" s="392"/>
      <c r="U48" s="392"/>
      <c r="V48" s="392"/>
      <c r="W48" s="392"/>
      <c r="Y48" s="389"/>
    </row>
    <row r="49" customFormat="false" ht="12" hidden="false" customHeight="true" outlineLevel="0" collapsed="false">
      <c r="B49" s="390"/>
      <c r="G49" s="389"/>
      <c r="H49" s="391"/>
      <c r="I49" s="392"/>
      <c r="J49" s="392"/>
      <c r="K49" s="392"/>
      <c r="L49" s="392"/>
      <c r="M49" s="392"/>
      <c r="N49" s="392"/>
      <c r="O49" s="392"/>
      <c r="P49" s="392"/>
      <c r="Q49" s="392"/>
      <c r="R49" s="392"/>
      <c r="S49" s="392"/>
      <c r="T49" s="392"/>
      <c r="U49" s="392"/>
      <c r="V49" s="392"/>
      <c r="W49" s="392"/>
      <c r="Y49" s="389"/>
    </row>
    <row r="50" customFormat="false" ht="12" hidden="false" customHeight="true" outlineLevel="0" collapsed="false">
      <c r="B50" s="390"/>
      <c r="G50" s="389"/>
      <c r="H50" s="391"/>
      <c r="I50" s="392" t="s">
        <v>303</v>
      </c>
      <c r="J50" s="392"/>
      <c r="K50" s="392"/>
      <c r="L50" s="392"/>
      <c r="M50" s="392"/>
      <c r="N50" s="392"/>
      <c r="O50" s="392"/>
      <c r="P50" s="392"/>
      <c r="Q50" s="375"/>
      <c r="R50" s="375"/>
      <c r="S50" s="375"/>
      <c r="T50" s="375"/>
      <c r="U50" s="375"/>
      <c r="V50" s="375"/>
      <c r="W50" s="375"/>
      <c r="Y50" s="389"/>
    </row>
    <row r="51" customFormat="false" ht="12" hidden="false" customHeight="true" outlineLevel="0" collapsed="false">
      <c r="B51" s="390"/>
      <c r="G51" s="389"/>
      <c r="H51" s="391"/>
      <c r="I51" s="392"/>
      <c r="J51" s="392"/>
      <c r="K51" s="392"/>
      <c r="L51" s="392"/>
      <c r="M51" s="392"/>
      <c r="N51" s="392"/>
      <c r="O51" s="392"/>
      <c r="P51" s="392"/>
      <c r="Q51" s="375"/>
      <c r="R51" s="375"/>
      <c r="S51" s="375"/>
      <c r="T51" s="375"/>
      <c r="U51" s="375"/>
      <c r="V51" s="375"/>
      <c r="W51" s="375"/>
      <c r="Y51" s="389"/>
    </row>
    <row r="52" customFormat="false" ht="12" hidden="false" customHeight="true" outlineLevel="0" collapsed="false">
      <c r="B52" s="390"/>
      <c r="G52" s="389"/>
      <c r="H52" s="391"/>
      <c r="I52" s="392" t="s">
        <v>304</v>
      </c>
      <c r="J52" s="392"/>
      <c r="K52" s="392"/>
      <c r="L52" s="392"/>
      <c r="M52" s="392"/>
      <c r="N52" s="392"/>
      <c r="O52" s="392"/>
      <c r="P52" s="392"/>
      <c r="Q52" s="375" t="s">
        <v>305</v>
      </c>
      <c r="R52" s="375"/>
      <c r="S52" s="375"/>
      <c r="T52" s="375"/>
      <c r="U52" s="375"/>
      <c r="V52" s="375"/>
      <c r="W52" s="375"/>
      <c r="Y52" s="389"/>
    </row>
    <row r="53" customFormat="false" ht="12" hidden="false" customHeight="true" outlineLevel="0" collapsed="false">
      <c r="B53" s="390"/>
      <c r="G53" s="389"/>
      <c r="H53" s="391"/>
      <c r="I53" s="392"/>
      <c r="J53" s="392"/>
      <c r="K53" s="392"/>
      <c r="L53" s="392"/>
      <c r="M53" s="392"/>
      <c r="N53" s="392"/>
      <c r="O53" s="392"/>
      <c r="P53" s="392"/>
      <c r="Q53" s="375"/>
      <c r="R53" s="375"/>
      <c r="S53" s="375"/>
      <c r="T53" s="375"/>
      <c r="U53" s="375"/>
      <c r="V53" s="375"/>
      <c r="W53" s="375"/>
      <c r="Y53" s="389"/>
    </row>
    <row r="54" customFormat="false" ht="12" hidden="false" customHeight="true" outlineLevel="0" collapsed="false">
      <c r="B54" s="390"/>
      <c r="G54" s="389"/>
      <c r="H54" s="391"/>
      <c r="I54" s="392" t="s">
        <v>306</v>
      </c>
      <c r="J54" s="392"/>
      <c r="K54" s="392"/>
      <c r="L54" s="392"/>
      <c r="M54" s="392"/>
      <c r="N54" s="392"/>
      <c r="O54" s="392"/>
      <c r="P54" s="392"/>
      <c r="Q54" s="375"/>
      <c r="R54" s="375"/>
      <c r="S54" s="375"/>
      <c r="T54" s="375"/>
      <c r="U54" s="375"/>
      <c r="V54" s="375"/>
      <c r="W54" s="375"/>
      <c r="Y54" s="389"/>
    </row>
    <row r="55" customFormat="false" ht="12" hidden="false" customHeight="true" outlineLevel="0" collapsed="false">
      <c r="B55" s="390"/>
      <c r="G55" s="389"/>
      <c r="H55" s="391"/>
      <c r="I55" s="392"/>
      <c r="J55" s="392"/>
      <c r="K55" s="392"/>
      <c r="L55" s="392"/>
      <c r="M55" s="392"/>
      <c r="N55" s="392"/>
      <c r="O55" s="392"/>
      <c r="P55" s="392"/>
      <c r="Q55" s="375"/>
      <c r="R55" s="375"/>
      <c r="S55" s="375"/>
      <c r="T55" s="375"/>
      <c r="U55" s="375"/>
      <c r="V55" s="375"/>
      <c r="W55" s="375"/>
      <c r="Y55" s="389"/>
    </row>
    <row r="56" customFormat="false" ht="15" hidden="false" customHeight="true" outlineLevel="0" collapsed="false">
      <c r="B56" s="399"/>
      <c r="C56" s="400"/>
      <c r="D56" s="400"/>
      <c r="E56" s="400"/>
      <c r="F56" s="400"/>
      <c r="G56" s="401"/>
      <c r="H56" s="402"/>
      <c r="I56" s="400"/>
      <c r="J56" s="400"/>
      <c r="K56" s="400"/>
      <c r="L56" s="400"/>
      <c r="M56" s="400"/>
      <c r="N56" s="400"/>
      <c r="O56" s="400"/>
      <c r="P56" s="400"/>
      <c r="Q56" s="400"/>
      <c r="R56" s="400"/>
      <c r="S56" s="400"/>
      <c r="T56" s="400"/>
      <c r="U56" s="400"/>
      <c r="V56" s="400"/>
      <c r="W56" s="403"/>
      <c r="X56" s="403"/>
      <c r="Y56" s="403"/>
    </row>
    <row r="57" customFormat="false" ht="15" hidden="false" customHeight="true" outlineLevel="0" collapsed="false">
      <c r="Y57" s="404"/>
    </row>
    <row r="58" customFormat="false" ht="38.25" hidden="false" customHeight="true" outlineLevel="0" collapsed="false">
      <c r="B58" s="405" t="s">
        <v>309</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row>
    <row r="59" customFormat="false" ht="24" hidden="false" customHeight="true" outlineLevel="0" collapsed="false">
      <c r="B59" s="405" t="s">
        <v>310</v>
      </c>
      <c r="C59" s="405"/>
      <c r="D59" s="405"/>
      <c r="E59" s="405"/>
      <c r="F59" s="405"/>
      <c r="G59" s="405"/>
      <c r="H59" s="405"/>
      <c r="I59" s="405"/>
      <c r="J59" s="405"/>
      <c r="K59" s="405"/>
      <c r="L59" s="405"/>
      <c r="M59" s="405"/>
      <c r="N59" s="405"/>
      <c r="O59" s="405"/>
      <c r="P59" s="405"/>
      <c r="Q59" s="405"/>
      <c r="R59" s="405"/>
      <c r="S59" s="405"/>
      <c r="T59" s="405"/>
      <c r="U59" s="405"/>
      <c r="V59" s="405"/>
      <c r="W59" s="405"/>
      <c r="X59" s="405"/>
      <c r="Y59" s="405"/>
    </row>
    <row r="60" customFormat="false" ht="24" hidden="false" customHeight="true" outlineLevel="0" collapsed="false">
      <c r="B60" s="405" t="s">
        <v>311</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row>
    <row r="61" customFormat="false" ht="13.8" hidden="false" customHeight="false" outlineLevel="0" collapsed="false">
      <c r="B61" s="406" t="s">
        <v>312</v>
      </c>
      <c r="D61" s="394"/>
      <c r="E61" s="394"/>
      <c r="F61" s="394"/>
      <c r="G61" s="394"/>
      <c r="H61" s="394"/>
      <c r="I61" s="394"/>
      <c r="J61" s="394"/>
      <c r="K61" s="394"/>
      <c r="L61" s="394"/>
      <c r="M61" s="394"/>
      <c r="N61" s="394"/>
      <c r="O61" s="394"/>
      <c r="P61" s="394"/>
      <c r="Q61" s="394"/>
      <c r="R61" s="394"/>
      <c r="S61" s="394"/>
      <c r="T61" s="394"/>
      <c r="U61" s="394"/>
      <c r="V61" s="394"/>
      <c r="W61" s="394"/>
      <c r="X61" s="394"/>
      <c r="Y61" s="394"/>
    </row>
    <row r="62" customFormat="false" ht="13.8" hidden="false" customHeight="false" outlineLevel="0" collapsed="false">
      <c r="B62" s="406"/>
      <c r="D62" s="407"/>
      <c r="E62" s="407"/>
      <c r="F62" s="407"/>
      <c r="G62" s="407"/>
      <c r="H62" s="407"/>
      <c r="I62" s="407"/>
      <c r="J62" s="407"/>
      <c r="K62" s="407"/>
      <c r="L62" s="407"/>
      <c r="M62" s="407"/>
      <c r="N62" s="407"/>
      <c r="O62" s="407"/>
      <c r="P62" s="407"/>
      <c r="Q62" s="407"/>
      <c r="R62" s="407"/>
      <c r="S62" s="407"/>
      <c r="T62" s="407"/>
      <c r="U62" s="407"/>
      <c r="V62" s="407"/>
      <c r="W62" s="407"/>
      <c r="X62" s="407"/>
      <c r="Y62" s="407"/>
    </row>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400"/>
      <c r="D122" s="400"/>
      <c r="E122" s="400"/>
      <c r="F122" s="400"/>
      <c r="G122" s="400"/>
    </row>
    <row r="123" customFormat="false" ht="13.8" hidden="false" customHeight="false" outlineLevel="0" collapsed="false">
      <c r="C123" s="383"/>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 ref="W56:Y56"/>
    <mergeCell ref="B58:Y58"/>
    <mergeCell ref="B59:Y59"/>
    <mergeCell ref="B60:Y60"/>
  </mergeCells>
  <dataValidations count="1">
    <dataValidation allowBlank="true" errorStyle="stop" operator="between" showDropDown="false" showErrorMessage="true" showInputMessage="true" sqref="H7:H13 M7 R7 P8:P12"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970"/>
  <sheetViews>
    <sheetView showFormulas="false" showGridLines="true" showRowColHeaders="true" showZeros="true" rightToLeft="false" tabSelected="false" showOutlineSymbols="true" defaultGridColor="true" view="normal" topLeftCell="A1" colorId="64" zoomScale="100" zoomScaleNormal="100" zoomScalePageLayoutView="110" workbookViewId="0">
      <selection pane="topLeft" activeCell="H23" activeCellId="0" sqref="H23"/>
    </sheetView>
  </sheetViews>
  <sheetFormatPr defaultColWidth="4.00390625" defaultRowHeight="12.75" customHeight="false" zeroHeight="false" outlineLevelRow="0" outlineLevelCol="0"/>
  <cols>
    <col collapsed="false" customWidth="true" hidden="false" outlineLevel="0" max="1" min="1" style="304" width="2.89"/>
    <col collapsed="false" customWidth="true" hidden="false" outlineLevel="0" max="2" min="2" style="304" width="2.33"/>
    <col collapsed="false" customWidth="true" hidden="false" outlineLevel="0" max="3" min="3" style="304" width="3.45"/>
    <col collapsed="false" customWidth="true" hidden="false" outlineLevel="0" max="13" min="4" style="304" width="3.66"/>
    <col collapsed="false" customWidth="true" hidden="false" outlineLevel="0" max="14" min="14" style="304" width="4.89"/>
    <col collapsed="false" customWidth="true" hidden="false" outlineLevel="0" max="15" min="15" style="304" width="3.66"/>
    <col collapsed="false" customWidth="true" hidden="false" outlineLevel="0" max="16" min="16" style="304" width="1.44"/>
    <col collapsed="false" customWidth="true" hidden="false" outlineLevel="0" max="18" min="17" style="304" width="3.66"/>
    <col collapsed="false" customWidth="true" hidden="false" outlineLevel="0" max="19" min="19" style="304" width="2.78"/>
    <col collapsed="false" customWidth="true" hidden="false" outlineLevel="0" max="31" min="20" style="304" width="3.66"/>
    <col collapsed="false" customWidth="false" hidden="false" outlineLevel="0" max="16384" min="32" style="304" width="4"/>
  </cols>
  <sheetData>
    <row r="1" customFormat="false" ht="13.8" hidden="false" customHeight="false" outlineLevel="0" collapsed="false"/>
    <row r="2" customFormat="false" ht="13.8" hidden="false" customHeight="false" outlineLevel="0" collapsed="false">
      <c r="B2" s="304" t="s">
        <v>313</v>
      </c>
    </row>
    <row r="3" customFormat="false" ht="13.8" hidden="false" customHeight="false" outlineLevel="0" collapsed="false">
      <c r="U3" s="380"/>
      <c r="X3" s="368" t="s">
        <v>63</v>
      </c>
      <c r="Y3" s="369"/>
      <c r="Z3" s="369"/>
      <c r="AA3" s="368" t="s">
        <v>64</v>
      </c>
      <c r="AB3" s="303"/>
      <c r="AC3" s="368" t="s">
        <v>65</v>
      </c>
      <c r="AD3" s="303"/>
      <c r="AE3" s="368" t="s">
        <v>66</v>
      </c>
    </row>
    <row r="4" customFormat="false" ht="13.8" hidden="false" customHeight="false" outlineLevel="0" collapsed="false">
      <c r="T4" s="324"/>
      <c r="U4" s="324"/>
      <c r="V4" s="324"/>
    </row>
    <row r="5" customFormat="false" ht="13.8" hidden="false" customHeight="false" outlineLevel="0" collapsed="false">
      <c r="B5" s="369" t="s">
        <v>314</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customFormat="false" ht="13.8" hidden="false" customHeight="false" outlineLevel="0" collapsed="false">
      <c r="B6" s="369" t="s">
        <v>315</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03"/>
    </row>
    <row r="7" customFormat="false" ht="23.25" hidden="false" customHeight="true" outlineLevel="0" collapsed="false"/>
    <row r="8" customFormat="false" ht="23.25" hidden="false" customHeight="true" outlineLevel="0" collapsed="false">
      <c r="B8" s="392" t="s">
        <v>316</v>
      </c>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row>
    <row r="9" customFormat="false" ht="24.75" hidden="false" customHeight="true" outlineLevel="0" collapsed="false">
      <c r="B9" s="392" t="s">
        <v>317</v>
      </c>
      <c r="C9" s="392"/>
      <c r="D9" s="392"/>
      <c r="E9" s="392"/>
      <c r="F9" s="371" t="s">
        <v>8</v>
      </c>
      <c r="G9" s="372" t="s">
        <v>318</v>
      </c>
      <c r="H9" s="372"/>
      <c r="I9" s="372"/>
      <c r="J9" s="372"/>
      <c r="K9" s="408" t="s">
        <v>8</v>
      </c>
      <c r="L9" s="372" t="s">
        <v>319</v>
      </c>
      <c r="M9" s="372"/>
      <c r="N9" s="372"/>
      <c r="O9" s="372"/>
      <c r="P9" s="372"/>
      <c r="Q9" s="408" t="s">
        <v>8</v>
      </c>
      <c r="R9" s="372" t="s">
        <v>320</v>
      </c>
      <c r="S9" s="372"/>
      <c r="T9" s="372"/>
      <c r="U9" s="372"/>
      <c r="V9" s="372"/>
      <c r="W9" s="372"/>
      <c r="X9" s="372"/>
      <c r="Y9" s="372"/>
      <c r="Z9" s="372"/>
      <c r="AA9" s="372"/>
      <c r="AB9" s="372"/>
      <c r="AC9" s="372"/>
      <c r="AD9" s="409"/>
      <c r="AE9" s="410"/>
    </row>
    <row r="10" customFormat="false" ht="24.75" hidden="false" customHeight="true" outlineLevel="0" collapsed="false">
      <c r="B10" s="411" t="s">
        <v>321</v>
      </c>
      <c r="C10" s="411"/>
      <c r="D10" s="411"/>
      <c r="E10" s="411"/>
      <c r="F10" s="303" t="s">
        <v>8</v>
      </c>
      <c r="G10" s="380" t="s">
        <v>322</v>
      </c>
      <c r="H10" s="380"/>
      <c r="I10" s="380"/>
      <c r="J10" s="380"/>
      <c r="K10" s="380"/>
      <c r="L10" s="380"/>
      <c r="M10" s="380"/>
      <c r="N10" s="380"/>
      <c r="O10" s="380"/>
      <c r="Q10" s="412"/>
      <c r="R10" s="413" t="s">
        <v>8</v>
      </c>
      <c r="S10" s="380" t="s">
        <v>323</v>
      </c>
      <c r="T10" s="380"/>
      <c r="U10" s="380"/>
      <c r="V10" s="380"/>
      <c r="W10" s="414"/>
      <c r="X10" s="414"/>
      <c r="Y10" s="414"/>
      <c r="Z10" s="414"/>
      <c r="AA10" s="414"/>
      <c r="AB10" s="414"/>
      <c r="AC10" s="414"/>
      <c r="AD10" s="412"/>
      <c r="AE10" s="415"/>
    </row>
    <row r="11" customFormat="false" ht="24.75" hidden="false" customHeight="true" outlineLevel="0" collapsed="false">
      <c r="B11" s="411"/>
      <c r="C11" s="411"/>
      <c r="D11" s="411"/>
      <c r="E11" s="411"/>
      <c r="F11" s="303" t="s">
        <v>8</v>
      </c>
      <c r="G11" s="380" t="s">
        <v>324</v>
      </c>
      <c r="H11" s="380"/>
      <c r="I11" s="380"/>
      <c r="J11" s="380"/>
      <c r="K11" s="380"/>
      <c r="L11" s="380"/>
      <c r="M11" s="380"/>
      <c r="N11" s="380"/>
      <c r="O11" s="380"/>
      <c r="R11" s="303" t="s">
        <v>8</v>
      </c>
      <c r="S11" s="380" t="s">
        <v>325</v>
      </c>
      <c r="T11" s="380"/>
      <c r="U11" s="380"/>
      <c r="V11" s="380"/>
      <c r="W11" s="380"/>
      <c r="X11" s="380"/>
      <c r="Y11" s="380"/>
      <c r="Z11" s="380"/>
      <c r="AA11" s="380"/>
      <c r="AB11" s="380"/>
      <c r="AC11" s="380"/>
      <c r="AE11" s="416"/>
    </row>
    <row r="12" customFormat="false" ht="24.75" hidden="false" customHeight="true" outlineLevel="0" collapsed="false">
      <c r="B12" s="392" t="s">
        <v>326</v>
      </c>
      <c r="C12" s="392"/>
      <c r="D12" s="392"/>
      <c r="E12" s="392"/>
      <c r="F12" s="371" t="s">
        <v>8</v>
      </c>
      <c r="G12" s="372" t="s">
        <v>327</v>
      </c>
      <c r="H12" s="417"/>
      <c r="I12" s="417"/>
      <c r="J12" s="417"/>
      <c r="K12" s="417"/>
      <c r="L12" s="417"/>
      <c r="M12" s="417"/>
      <c r="N12" s="417"/>
      <c r="O12" s="417"/>
      <c r="P12" s="417"/>
      <c r="Q12" s="409"/>
      <c r="R12" s="408" t="s">
        <v>8</v>
      </c>
      <c r="S12" s="372" t="s">
        <v>328</v>
      </c>
      <c r="T12" s="417"/>
      <c r="U12" s="417"/>
      <c r="V12" s="417"/>
      <c r="W12" s="417"/>
      <c r="X12" s="417"/>
      <c r="Y12" s="417"/>
      <c r="Z12" s="417"/>
      <c r="AA12" s="417"/>
      <c r="AB12" s="417"/>
      <c r="AC12" s="417"/>
      <c r="AD12" s="409"/>
      <c r="AE12" s="410"/>
    </row>
    <row r="13" customFormat="false" ht="24.75" hidden="false" customHeight="true" outlineLevel="0" collapsed="false"/>
    <row r="14" customFormat="false" ht="24.75" hidden="false" customHeight="true" outlineLevel="0" collapsed="false">
      <c r="B14" s="398"/>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10"/>
      <c r="AA14" s="371"/>
      <c r="AB14" s="408" t="s">
        <v>329</v>
      </c>
      <c r="AC14" s="408" t="s">
        <v>9</v>
      </c>
      <c r="AD14" s="408" t="s">
        <v>330</v>
      </c>
      <c r="AE14" s="410"/>
    </row>
    <row r="15" customFormat="false" ht="24.75" hidden="false" customHeight="true" outlineLevel="0" collapsed="false">
      <c r="B15" s="418" t="s">
        <v>331</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9"/>
      <c r="AA15" s="420"/>
      <c r="AB15" s="413"/>
      <c r="AC15" s="413"/>
      <c r="AD15" s="412"/>
      <c r="AE15" s="415"/>
    </row>
    <row r="16" customFormat="false" ht="30.75" hidden="false" customHeight="true" outlineLevel="0" collapsed="false">
      <c r="B16" s="421"/>
      <c r="C16" s="422" t="s">
        <v>332</v>
      </c>
      <c r="D16" s="304" t="s">
        <v>333</v>
      </c>
      <c r="Z16" s="423"/>
      <c r="AA16" s="424"/>
      <c r="AB16" s="303" t="s">
        <v>8</v>
      </c>
      <c r="AC16" s="303" t="s">
        <v>9</v>
      </c>
      <c r="AD16" s="303" t="s">
        <v>8</v>
      </c>
      <c r="AE16" s="416"/>
    </row>
    <row r="17" customFormat="false" ht="13.8" hidden="false" customHeight="false" outlineLevel="0" collapsed="false">
      <c r="B17" s="421"/>
      <c r="D17" s="304" t="s">
        <v>334</v>
      </c>
      <c r="Z17" s="381"/>
      <c r="AA17" s="379"/>
      <c r="AB17" s="303"/>
      <c r="AC17" s="303"/>
      <c r="AE17" s="416"/>
    </row>
    <row r="18" customFormat="false" ht="13.8" hidden="false" customHeight="false" outlineLevel="0" collapsed="false">
      <c r="B18" s="421"/>
      <c r="Z18" s="381"/>
      <c r="AA18" s="379"/>
      <c r="AB18" s="303"/>
      <c r="AC18" s="303"/>
      <c r="AE18" s="416"/>
    </row>
    <row r="19" customFormat="false" ht="13.8" hidden="false" customHeight="false" outlineLevel="0" collapsed="false">
      <c r="B19" s="421"/>
      <c r="D19" s="425" t="s">
        <v>335</v>
      </c>
      <c r="E19" s="372"/>
      <c r="F19" s="372"/>
      <c r="G19" s="372"/>
      <c r="H19" s="372"/>
      <c r="I19" s="372"/>
      <c r="J19" s="372"/>
      <c r="K19" s="372"/>
      <c r="L19" s="372"/>
      <c r="M19" s="372"/>
      <c r="N19" s="372"/>
      <c r="O19" s="409"/>
      <c r="P19" s="409"/>
      <c r="Q19" s="409"/>
      <c r="R19" s="409"/>
      <c r="S19" s="372"/>
      <c r="T19" s="372"/>
      <c r="U19" s="371"/>
      <c r="V19" s="371"/>
      <c r="W19" s="371"/>
      <c r="X19" s="409" t="s">
        <v>336</v>
      </c>
      <c r="Y19" s="421"/>
      <c r="Z19" s="381"/>
      <c r="AA19" s="379"/>
      <c r="AB19" s="303"/>
      <c r="AC19" s="303"/>
      <c r="AE19" s="416"/>
    </row>
    <row r="20" customFormat="false" ht="13.8" hidden="false" customHeight="false" outlineLevel="0" collapsed="false">
      <c r="B20" s="421"/>
      <c r="D20" s="425" t="s">
        <v>337</v>
      </c>
      <c r="E20" s="372"/>
      <c r="F20" s="372"/>
      <c r="G20" s="372"/>
      <c r="H20" s="372"/>
      <c r="I20" s="372"/>
      <c r="J20" s="372"/>
      <c r="K20" s="372"/>
      <c r="L20" s="372"/>
      <c r="M20" s="372"/>
      <c r="N20" s="372"/>
      <c r="O20" s="409"/>
      <c r="P20" s="409"/>
      <c r="Q20" s="409"/>
      <c r="R20" s="409"/>
      <c r="S20" s="372"/>
      <c r="T20" s="372"/>
      <c r="U20" s="371"/>
      <c r="V20" s="371"/>
      <c r="W20" s="371"/>
      <c r="X20" s="409" t="s">
        <v>336</v>
      </c>
      <c r="Y20" s="421"/>
      <c r="Z20" s="416"/>
      <c r="AA20" s="379"/>
      <c r="AB20" s="303"/>
      <c r="AC20" s="303"/>
      <c r="AE20" s="416"/>
    </row>
    <row r="21" customFormat="false" ht="13.8" hidden="false" customHeight="false" outlineLevel="0" collapsed="false">
      <c r="B21" s="421"/>
      <c r="D21" s="425" t="s">
        <v>338</v>
      </c>
      <c r="E21" s="372"/>
      <c r="F21" s="372"/>
      <c r="G21" s="372"/>
      <c r="H21" s="372"/>
      <c r="I21" s="372"/>
      <c r="J21" s="372"/>
      <c r="K21" s="372"/>
      <c r="L21" s="372"/>
      <c r="M21" s="372"/>
      <c r="N21" s="372"/>
      <c r="O21" s="409"/>
      <c r="P21" s="409"/>
      <c r="Q21" s="409"/>
      <c r="R21" s="409"/>
      <c r="S21" s="372"/>
      <c r="T21" s="426" t="str">
        <f aca="false">(IFERROR(ROUNDDOWN(T20/T19*100,0),""))</f>
        <v/>
      </c>
      <c r="U21" s="427" t="str">
        <f aca="false">(IFERROR(ROUNDDOWN(U20/U19*100,0),""))</f>
        <v/>
      </c>
      <c r="V21" s="427"/>
      <c r="W21" s="427"/>
      <c r="X21" s="409" t="s">
        <v>277</v>
      </c>
      <c r="Y21" s="421"/>
      <c r="Z21" s="428"/>
      <c r="AA21" s="379"/>
      <c r="AB21" s="303"/>
      <c r="AC21" s="303"/>
      <c r="AE21" s="416"/>
    </row>
    <row r="22" customFormat="false" ht="13.5" hidden="false" customHeight="true" outlineLevel="0" collapsed="false">
      <c r="B22" s="421"/>
      <c r="D22" s="304" t="s">
        <v>339</v>
      </c>
      <c r="Z22" s="428"/>
      <c r="AA22" s="379"/>
      <c r="AB22" s="303"/>
      <c r="AC22" s="303"/>
      <c r="AE22" s="416"/>
    </row>
    <row r="23" customFormat="false" ht="13.8" hidden="false" customHeight="false" outlineLevel="0" collapsed="false">
      <c r="B23" s="421"/>
      <c r="D23" s="304" t="s">
        <v>340</v>
      </c>
      <c r="Z23" s="428"/>
      <c r="AA23" s="379"/>
      <c r="AB23" s="303"/>
      <c r="AC23" s="303"/>
      <c r="AE23" s="416"/>
    </row>
    <row r="24" customFormat="false" ht="13.8" hidden="false" customHeight="false" outlineLevel="0" collapsed="false">
      <c r="B24" s="421"/>
      <c r="Z24" s="428"/>
      <c r="AA24" s="379"/>
      <c r="AB24" s="303"/>
      <c r="AC24" s="303"/>
      <c r="AE24" s="416"/>
    </row>
    <row r="25" customFormat="false" ht="13.8" hidden="false" customHeight="false" outlineLevel="0" collapsed="false">
      <c r="B25" s="421"/>
      <c r="C25" s="422" t="s">
        <v>341</v>
      </c>
      <c r="D25" s="304" t="s">
        <v>342</v>
      </c>
      <c r="Z25" s="423"/>
      <c r="AA25" s="379"/>
      <c r="AB25" s="303" t="s">
        <v>8</v>
      </c>
      <c r="AC25" s="303" t="s">
        <v>9</v>
      </c>
      <c r="AD25" s="303" t="s">
        <v>8</v>
      </c>
      <c r="AE25" s="416"/>
    </row>
    <row r="26" customFormat="false" ht="13.8" hidden="false" customHeight="false" outlineLevel="0" collapsed="false">
      <c r="B26" s="421"/>
      <c r="C26" s="422"/>
      <c r="D26" s="304" t="s">
        <v>343</v>
      </c>
      <c r="Z26" s="423"/>
      <c r="AA26" s="379"/>
      <c r="AB26" s="303"/>
      <c r="AC26" s="303"/>
      <c r="AD26" s="303"/>
      <c r="AE26" s="416"/>
    </row>
    <row r="27" customFormat="false" ht="13.8" hidden="false" customHeight="false" outlineLevel="0" collapsed="false">
      <c r="B27" s="421"/>
      <c r="C27" s="422"/>
      <c r="D27" s="304" t="s">
        <v>344</v>
      </c>
      <c r="Z27" s="423"/>
      <c r="AA27" s="424"/>
      <c r="AB27" s="303"/>
      <c r="AC27" s="429"/>
      <c r="AE27" s="416"/>
    </row>
    <row r="28" customFormat="false" ht="13.8" hidden="false" customHeight="false" outlineLevel="0" collapsed="false">
      <c r="B28" s="421"/>
      <c r="Z28" s="428"/>
      <c r="AA28" s="379"/>
      <c r="AB28" s="303"/>
      <c r="AC28" s="303"/>
      <c r="AE28" s="416"/>
    </row>
    <row r="29" customFormat="false" ht="13.8" hidden="false" customHeight="false" outlineLevel="0" collapsed="false">
      <c r="B29" s="421"/>
      <c r="C29" s="422"/>
      <c r="D29" s="425" t="s">
        <v>345</v>
      </c>
      <c r="E29" s="372"/>
      <c r="F29" s="372"/>
      <c r="G29" s="372"/>
      <c r="H29" s="372"/>
      <c r="I29" s="372"/>
      <c r="J29" s="372"/>
      <c r="K29" s="372"/>
      <c r="L29" s="372"/>
      <c r="M29" s="372"/>
      <c r="N29" s="372"/>
      <c r="O29" s="409"/>
      <c r="P29" s="409"/>
      <c r="Q29" s="409"/>
      <c r="R29" s="409"/>
      <c r="S29" s="409"/>
      <c r="T29" s="410"/>
      <c r="U29" s="371"/>
      <c r="V29" s="371"/>
      <c r="W29" s="371"/>
      <c r="X29" s="410" t="s">
        <v>336</v>
      </c>
      <c r="Y29" s="421"/>
      <c r="Z29" s="428"/>
      <c r="AA29" s="379"/>
      <c r="AB29" s="303"/>
      <c r="AC29" s="303"/>
      <c r="AE29" s="416"/>
    </row>
    <row r="30" customFormat="false" ht="13.8" hidden="false" customHeight="false" outlineLevel="0" collapsed="false">
      <c r="B30" s="421"/>
      <c r="C30" s="422"/>
      <c r="D30" s="380"/>
      <c r="E30" s="380"/>
      <c r="F30" s="380"/>
      <c r="G30" s="380"/>
      <c r="H30" s="380"/>
      <c r="I30" s="380"/>
      <c r="J30" s="380"/>
      <c r="K30" s="380"/>
      <c r="L30" s="380"/>
      <c r="M30" s="380"/>
      <c r="N30" s="380"/>
      <c r="U30" s="303"/>
      <c r="V30" s="303"/>
      <c r="W30" s="303"/>
      <c r="Z30" s="428"/>
      <c r="AA30" s="379"/>
      <c r="AB30" s="303"/>
      <c r="AC30" s="303"/>
      <c r="AE30" s="416"/>
    </row>
    <row r="31" customFormat="false" ht="13.8" hidden="false" customHeight="false" outlineLevel="0" collapsed="false">
      <c r="B31" s="421"/>
      <c r="C31" s="422"/>
      <c r="D31" s="430" t="s">
        <v>346</v>
      </c>
      <c r="Z31" s="428"/>
      <c r="AA31" s="379"/>
      <c r="AB31" s="303"/>
      <c r="AC31" s="303"/>
      <c r="AE31" s="416"/>
    </row>
    <row r="32" customFormat="false" ht="13.5" hidden="false" customHeight="true" outlineLevel="0" collapsed="false">
      <c r="B32" s="421"/>
      <c r="C32" s="422"/>
      <c r="D32" s="431" t="s">
        <v>347</v>
      </c>
      <c r="E32" s="431"/>
      <c r="F32" s="431"/>
      <c r="G32" s="431"/>
      <c r="H32" s="431"/>
      <c r="I32" s="431"/>
      <c r="J32" s="431"/>
      <c r="K32" s="431"/>
      <c r="L32" s="431"/>
      <c r="M32" s="431"/>
      <c r="N32" s="431"/>
      <c r="O32" s="431" t="s">
        <v>348</v>
      </c>
      <c r="P32" s="431"/>
      <c r="Q32" s="431"/>
      <c r="R32" s="431"/>
      <c r="S32" s="431"/>
      <c r="Z32" s="428"/>
      <c r="AA32" s="379"/>
      <c r="AB32" s="303"/>
      <c r="AC32" s="303"/>
      <c r="AE32" s="416"/>
    </row>
    <row r="33" customFormat="false" ht="13.8" hidden="false" customHeight="false" outlineLevel="0" collapsed="false">
      <c r="B33" s="421"/>
      <c r="C33" s="422"/>
      <c r="D33" s="431" t="s">
        <v>349</v>
      </c>
      <c r="E33" s="431"/>
      <c r="F33" s="431"/>
      <c r="G33" s="431"/>
      <c r="H33" s="431"/>
      <c r="I33" s="431"/>
      <c r="J33" s="431"/>
      <c r="K33" s="431"/>
      <c r="L33" s="431"/>
      <c r="M33" s="431"/>
      <c r="N33" s="431"/>
      <c r="O33" s="431" t="s">
        <v>350</v>
      </c>
      <c r="P33" s="431"/>
      <c r="Q33" s="431"/>
      <c r="R33" s="431"/>
      <c r="S33" s="431"/>
      <c r="Z33" s="428"/>
      <c r="AA33" s="379"/>
      <c r="AB33" s="303"/>
      <c r="AC33" s="303"/>
      <c r="AE33" s="416"/>
    </row>
    <row r="34" customFormat="false" ht="13.5" hidden="false" customHeight="true" outlineLevel="0" collapsed="false">
      <c r="B34" s="421"/>
      <c r="C34" s="422"/>
      <c r="D34" s="431" t="s">
        <v>351</v>
      </c>
      <c r="E34" s="431"/>
      <c r="F34" s="431"/>
      <c r="G34" s="431"/>
      <c r="H34" s="431"/>
      <c r="I34" s="431"/>
      <c r="J34" s="431"/>
      <c r="K34" s="431"/>
      <c r="L34" s="431"/>
      <c r="M34" s="431"/>
      <c r="N34" s="431"/>
      <c r="O34" s="431" t="s">
        <v>352</v>
      </c>
      <c r="P34" s="431"/>
      <c r="Q34" s="431"/>
      <c r="R34" s="431"/>
      <c r="S34" s="431"/>
      <c r="Z34" s="428"/>
      <c r="AA34" s="379"/>
      <c r="AB34" s="303"/>
      <c r="AC34" s="303"/>
      <c r="AE34" s="416"/>
    </row>
    <row r="35" customFormat="false" ht="13.8" hidden="false" customHeight="false" outlineLevel="0" collapsed="false">
      <c r="B35" s="421"/>
      <c r="C35" s="422"/>
      <c r="D35" s="431" t="s">
        <v>353</v>
      </c>
      <c r="E35" s="431"/>
      <c r="F35" s="431"/>
      <c r="G35" s="431"/>
      <c r="H35" s="431"/>
      <c r="I35" s="431"/>
      <c r="J35" s="431"/>
      <c r="K35" s="431"/>
      <c r="L35" s="431"/>
      <c r="M35" s="431"/>
      <c r="N35" s="431"/>
      <c r="O35" s="431" t="s">
        <v>354</v>
      </c>
      <c r="P35" s="431"/>
      <c r="Q35" s="431"/>
      <c r="R35" s="431"/>
      <c r="S35" s="431"/>
      <c r="Z35" s="428"/>
      <c r="AA35" s="379"/>
      <c r="AB35" s="303"/>
      <c r="AC35" s="303"/>
      <c r="AE35" s="416"/>
    </row>
    <row r="36" customFormat="false" ht="13.8" hidden="false" customHeight="false" outlineLevel="0" collapsed="false">
      <c r="B36" s="421"/>
      <c r="C36" s="422"/>
      <c r="D36" s="431" t="s">
        <v>355</v>
      </c>
      <c r="E36" s="431"/>
      <c r="F36" s="431"/>
      <c r="G36" s="431"/>
      <c r="H36" s="431"/>
      <c r="I36" s="431"/>
      <c r="J36" s="431"/>
      <c r="K36" s="431"/>
      <c r="L36" s="431"/>
      <c r="M36" s="431"/>
      <c r="N36" s="431"/>
      <c r="O36" s="431" t="s">
        <v>356</v>
      </c>
      <c r="P36" s="431"/>
      <c r="Q36" s="431"/>
      <c r="R36" s="431"/>
      <c r="S36" s="431"/>
      <c r="Z36" s="428"/>
      <c r="AA36" s="379"/>
      <c r="AB36" s="303"/>
      <c r="AC36" s="303"/>
      <c r="AE36" s="416"/>
    </row>
    <row r="37" customFormat="false" ht="13.8" hidden="false" customHeight="false" outlineLevel="0" collapsed="false">
      <c r="B37" s="421"/>
      <c r="C37" s="422"/>
      <c r="D37" s="431" t="s">
        <v>357</v>
      </c>
      <c r="E37" s="431"/>
      <c r="F37" s="431"/>
      <c r="G37" s="431"/>
      <c r="H37" s="431"/>
      <c r="I37" s="431"/>
      <c r="J37" s="431"/>
      <c r="K37" s="431"/>
      <c r="L37" s="431"/>
      <c r="M37" s="431"/>
      <c r="N37" s="431"/>
      <c r="O37" s="431" t="s">
        <v>358</v>
      </c>
      <c r="P37" s="431"/>
      <c r="Q37" s="431"/>
      <c r="R37" s="431"/>
      <c r="S37" s="431"/>
      <c r="Z37" s="428"/>
      <c r="AA37" s="379"/>
      <c r="AB37" s="303"/>
      <c r="AC37" s="303"/>
      <c r="AE37" s="416"/>
    </row>
    <row r="38" customFormat="false" ht="13.8" hidden="false" customHeight="false" outlineLevel="0" collapsed="false">
      <c r="B38" s="421"/>
      <c r="C38" s="422"/>
      <c r="D38" s="431" t="s">
        <v>359</v>
      </c>
      <c r="E38" s="431"/>
      <c r="F38" s="431"/>
      <c r="G38" s="431"/>
      <c r="H38" s="431"/>
      <c r="I38" s="431"/>
      <c r="J38" s="431"/>
      <c r="K38" s="431"/>
      <c r="L38" s="431"/>
      <c r="M38" s="431"/>
      <c r="N38" s="431"/>
      <c r="O38" s="432" t="s">
        <v>360</v>
      </c>
      <c r="P38" s="432"/>
      <c r="Q38" s="432"/>
      <c r="R38" s="432"/>
      <c r="S38" s="432"/>
      <c r="T38" s="421"/>
      <c r="Z38" s="428"/>
      <c r="AA38" s="379"/>
      <c r="AB38" s="303"/>
      <c r="AC38" s="303"/>
      <c r="AE38" s="416"/>
    </row>
    <row r="39" customFormat="false" ht="13.8" hidden="false" customHeight="false" outlineLevel="0" collapsed="false">
      <c r="B39" s="421"/>
      <c r="C39" s="422"/>
      <c r="D39" s="431" t="s">
        <v>361</v>
      </c>
      <c r="E39" s="431"/>
      <c r="F39" s="431"/>
      <c r="G39" s="431"/>
      <c r="H39" s="431"/>
      <c r="I39" s="431"/>
      <c r="J39" s="431"/>
      <c r="K39" s="431"/>
      <c r="L39" s="431"/>
      <c r="M39" s="431"/>
      <c r="N39" s="431"/>
      <c r="O39" s="433" t="s">
        <v>361</v>
      </c>
      <c r="P39" s="433"/>
      <c r="Q39" s="433"/>
      <c r="R39" s="433"/>
      <c r="S39" s="433"/>
      <c r="Z39" s="381"/>
      <c r="AA39" s="379"/>
      <c r="AB39" s="303"/>
      <c r="AC39" s="303"/>
      <c r="AE39" s="416"/>
    </row>
    <row r="40" customFormat="false" ht="13.8" hidden="false" customHeight="false" outlineLevel="0" collapsed="false">
      <c r="B40" s="421"/>
      <c r="C40" s="422"/>
      <c r="J40" s="369"/>
      <c r="K40" s="369"/>
      <c r="L40" s="369"/>
      <c r="M40" s="369"/>
      <c r="N40" s="369"/>
      <c r="O40" s="369"/>
      <c r="P40" s="369"/>
      <c r="Q40" s="369"/>
      <c r="R40" s="369"/>
      <c r="S40" s="369"/>
      <c r="T40" s="369"/>
      <c r="U40" s="369"/>
      <c r="V40" s="369"/>
      <c r="Z40" s="381"/>
      <c r="AA40" s="379"/>
      <c r="AB40" s="303"/>
      <c r="AC40" s="303"/>
      <c r="AE40" s="416"/>
    </row>
    <row r="41" customFormat="false" ht="13.8" hidden="false" customHeight="false" outlineLevel="0" collapsed="false">
      <c r="B41" s="421"/>
      <c r="C41" s="422" t="s">
        <v>362</v>
      </c>
      <c r="D41" s="304" t="s">
        <v>363</v>
      </c>
      <c r="Z41" s="423"/>
      <c r="AA41" s="424"/>
      <c r="AB41" s="303" t="s">
        <v>8</v>
      </c>
      <c r="AC41" s="303" t="s">
        <v>9</v>
      </c>
      <c r="AD41" s="303" t="s">
        <v>8</v>
      </c>
      <c r="AE41" s="416"/>
    </row>
    <row r="42" customFormat="false" ht="13.8" hidden="false" customHeight="false" outlineLevel="0" collapsed="false">
      <c r="B42" s="421"/>
      <c r="D42" s="304" t="s">
        <v>364</v>
      </c>
      <c r="Z42" s="428"/>
      <c r="AA42" s="379"/>
      <c r="AB42" s="303"/>
      <c r="AC42" s="303"/>
      <c r="AE42" s="416"/>
    </row>
    <row r="43" customFormat="false" ht="13.8" hidden="false" customHeight="false" outlineLevel="0" collapsed="false">
      <c r="B43" s="421"/>
      <c r="Z43" s="381"/>
      <c r="AA43" s="379"/>
      <c r="AB43" s="303"/>
      <c r="AC43" s="303"/>
      <c r="AE43" s="416"/>
    </row>
    <row r="44" customFormat="false" ht="13.8" hidden="false" customHeight="false" outlineLevel="0" collapsed="false">
      <c r="B44" s="421" t="s">
        <v>365</v>
      </c>
      <c r="Z44" s="428"/>
      <c r="AA44" s="379"/>
      <c r="AB44" s="303"/>
      <c r="AC44" s="303"/>
      <c r="AE44" s="416"/>
    </row>
    <row r="45" customFormat="false" ht="14.25" hidden="false" customHeight="true" outlineLevel="0" collapsed="false">
      <c r="B45" s="421"/>
      <c r="C45" s="422" t="s">
        <v>332</v>
      </c>
      <c r="D45" s="304" t="s">
        <v>366</v>
      </c>
      <c r="Z45" s="423"/>
      <c r="AA45" s="424"/>
      <c r="AB45" s="303" t="s">
        <v>8</v>
      </c>
      <c r="AC45" s="303" t="s">
        <v>9</v>
      </c>
      <c r="AD45" s="303" t="s">
        <v>8</v>
      </c>
      <c r="AE45" s="416"/>
    </row>
    <row r="46" customFormat="false" ht="13.8" hidden="false" customHeight="false" outlineLevel="0" collapsed="false">
      <c r="B46" s="421"/>
      <c r="D46" s="304" t="s">
        <v>367</v>
      </c>
      <c r="Z46" s="428"/>
      <c r="AA46" s="379"/>
      <c r="AB46" s="303"/>
      <c r="AC46" s="303"/>
      <c r="AE46" s="416"/>
    </row>
    <row r="47" customFormat="false" ht="13.8" hidden="false" customHeight="false" outlineLevel="0" collapsed="false">
      <c r="B47" s="421"/>
      <c r="W47" s="434"/>
      <c r="Z47" s="416"/>
      <c r="AA47" s="379"/>
      <c r="AB47" s="303"/>
      <c r="AC47" s="303"/>
      <c r="AE47" s="416"/>
      <c r="AJ47" s="404"/>
    </row>
    <row r="48" customFormat="false" ht="13.8" hidden="false" customHeight="false" outlineLevel="0" collapsed="false">
      <c r="B48" s="421"/>
      <c r="C48" s="422" t="s">
        <v>341</v>
      </c>
      <c r="D48" s="304" t="s">
        <v>368</v>
      </c>
      <c r="Z48" s="416"/>
      <c r="AA48" s="379"/>
      <c r="AB48" s="303"/>
      <c r="AC48" s="303"/>
      <c r="AE48" s="416"/>
      <c r="AJ48" s="404"/>
    </row>
    <row r="49" customFormat="false" ht="17.25" hidden="false" customHeight="true" outlineLevel="0" collapsed="false">
      <c r="B49" s="421"/>
      <c r="D49" s="304" t="s">
        <v>369</v>
      </c>
      <c r="Z49" s="416"/>
      <c r="AA49" s="379"/>
      <c r="AB49" s="303"/>
      <c r="AC49" s="303"/>
      <c r="AE49" s="416"/>
      <c r="AJ49" s="404"/>
    </row>
    <row r="50" customFormat="false" ht="18.75" hidden="false" customHeight="true" outlineLevel="0" collapsed="false">
      <c r="B50" s="421"/>
      <c r="Z50" s="416"/>
      <c r="AA50" s="379"/>
      <c r="AB50" s="303"/>
      <c r="AC50" s="303"/>
      <c r="AE50" s="416"/>
      <c r="AJ50" s="404"/>
    </row>
    <row r="51" customFormat="false" ht="13.5" hidden="false" customHeight="true" outlineLevel="0" collapsed="false">
      <c r="B51" s="421"/>
      <c r="D51" s="425" t="s">
        <v>335</v>
      </c>
      <c r="E51" s="372"/>
      <c r="F51" s="372"/>
      <c r="G51" s="372"/>
      <c r="H51" s="372"/>
      <c r="I51" s="372"/>
      <c r="J51" s="372"/>
      <c r="K51" s="372"/>
      <c r="L51" s="372"/>
      <c r="M51" s="372"/>
      <c r="N51" s="372"/>
      <c r="O51" s="409"/>
      <c r="P51" s="409"/>
      <c r="Q51" s="409"/>
      <c r="R51" s="409"/>
      <c r="S51" s="372"/>
      <c r="T51" s="372"/>
      <c r="U51" s="371"/>
      <c r="V51" s="371"/>
      <c r="W51" s="371"/>
      <c r="X51" s="409" t="s">
        <v>336</v>
      </c>
      <c r="Y51" s="421"/>
      <c r="Z51" s="416"/>
      <c r="AA51" s="379"/>
      <c r="AB51" s="303"/>
      <c r="AC51" s="303"/>
      <c r="AE51" s="416"/>
      <c r="AJ51" s="404"/>
    </row>
    <row r="52" customFormat="false" ht="13.8" hidden="false" customHeight="false" outlineLevel="0" collapsed="false">
      <c r="B52" s="421"/>
      <c r="D52" s="425" t="s">
        <v>370</v>
      </c>
      <c r="E52" s="372"/>
      <c r="F52" s="372"/>
      <c r="G52" s="372"/>
      <c r="H52" s="372"/>
      <c r="I52" s="372"/>
      <c r="J52" s="372"/>
      <c r="K52" s="372"/>
      <c r="L52" s="372"/>
      <c r="M52" s="372"/>
      <c r="N52" s="372"/>
      <c r="O52" s="409"/>
      <c r="P52" s="409"/>
      <c r="Q52" s="409"/>
      <c r="R52" s="409"/>
      <c r="S52" s="372"/>
      <c r="T52" s="372"/>
      <c r="U52" s="371"/>
      <c r="V52" s="371"/>
      <c r="W52" s="371"/>
      <c r="X52" s="409" t="s">
        <v>336</v>
      </c>
      <c r="Y52" s="421"/>
      <c r="Z52" s="416"/>
      <c r="AA52" s="379"/>
      <c r="AB52" s="303"/>
      <c r="AC52" s="303"/>
      <c r="AE52" s="416"/>
      <c r="AJ52" s="404"/>
    </row>
    <row r="53" customFormat="false" ht="13.8" hidden="false" customHeight="false" outlineLevel="0" collapsed="false">
      <c r="B53" s="421"/>
      <c r="D53" s="425" t="s">
        <v>338</v>
      </c>
      <c r="E53" s="372"/>
      <c r="F53" s="372"/>
      <c r="G53" s="372"/>
      <c r="H53" s="372"/>
      <c r="I53" s="372"/>
      <c r="J53" s="372"/>
      <c r="K53" s="372"/>
      <c r="L53" s="372"/>
      <c r="M53" s="372"/>
      <c r="N53" s="372"/>
      <c r="O53" s="409"/>
      <c r="P53" s="409"/>
      <c r="Q53" s="409"/>
      <c r="R53" s="409"/>
      <c r="S53" s="372"/>
      <c r="T53" s="426" t="str">
        <f aca="false">(IFERROR(ROUNDDOWN(T52/T51*100,0),""))</f>
        <v/>
      </c>
      <c r="U53" s="427" t="str">
        <f aca="false">(IFERROR(ROUNDDOWN(U52/U51*100,0),""))</f>
        <v/>
      </c>
      <c r="V53" s="427"/>
      <c r="W53" s="427"/>
      <c r="X53" s="409" t="s">
        <v>277</v>
      </c>
      <c r="Y53" s="421"/>
      <c r="Z53" s="416"/>
      <c r="AA53" s="379"/>
      <c r="AB53" s="303"/>
      <c r="AC53" s="303"/>
      <c r="AE53" s="416"/>
      <c r="AJ53" s="404"/>
    </row>
    <row r="54" customFormat="false" ht="13.8" hidden="false" customHeight="false" outlineLevel="0" collapsed="false">
      <c r="B54" s="421"/>
      <c r="D54" s="304" t="s">
        <v>339</v>
      </c>
      <c r="Z54" s="416"/>
      <c r="AA54" s="379"/>
      <c r="AB54" s="303"/>
      <c r="AC54" s="303"/>
      <c r="AE54" s="416"/>
      <c r="AJ54" s="404"/>
    </row>
    <row r="55" customFormat="false" ht="13.8" hidden="false" customHeight="false" outlineLevel="0" collapsed="false">
      <c r="B55" s="421"/>
      <c r="D55" s="304" t="s">
        <v>340</v>
      </c>
      <c r="Z55" s="416"/>
      <c r="AA55" s="379"/>
      <c r="AB55" s="303"/>
      <c r="AC55" s="303"/>
      <c r="AE55" s="416"/>
      <c r="AJ55" s="404"/>
    </row>
    <row r="56" customFormat="false" ht="13.8" hidden="false" customHeight="false" outlineLevel="0" collapsed="false">
      <c r="B56" s="421"/>
      <c r="W56" s="434"/>
      <c r="Z56" s="416"/>
      <c r="AA56" s="379"/>
      <c r="AB56" s="303"/>
      <c r="AC56" s="303"/>
      <c r="AE56" s="416"/>
      <c r="AJ56" s="404"/>
    </row>
    <row r="57" customFormat="false" ht="13.8" hidden="false" customHeight="false" outlineLevel="0" collapsed="false">
      <c r="B57" s="421"/>
      <c r="C57" s="422" t="s">
        <v>362</v>
      </c>
      <c r="D57" s="304" t="s">
        <v>371</v>
      </c>
      <c r="Z57" s="423"/>
      <c r="AA57" s="424"/>
      <c r="AB57" s="303" t="s">
        <v>8</v>
      </c>
      <c r="AC57" s="303" t="s">
        <v>9</v>
      </c>
      <c r="AD57" s="303" t="s">
        <v>8</v>
      </c>
      <c r="AE57" s="416"/>
    </row>
    <row r="58" customFormat="false" ht="13.8" hidden="false" customHeight="false" outlineLevel="0" collapsed="false">
      <c r="B58" s="421"/>
      <c r="D58" s="304" t="s">
        <v>372</v>
      </c>
      <c r="E58" s="380"/>
      <c r="F58" s="380"/>
      <c r="G58" s="380"/>
      <c r="H58" s="380"/>
      <c r="I58" s="380"/>
      <c r="J58" s="380"/>
      <c r="K58" s="380"/>
      <c r="L58" s="380"/>
      <c r="M58" s="380"/>
      <c r="N58" s="380"/>
      <c r="O58" s="404"/>
      <c r="P58" s="404"/>
      <c r="Q58" s="404"/>
      <c r="Z58" s="428"/>
      <c r="AA58" s="379"/>
      <c r="AB58" s="303"/>
      <c r="AC58" s="303"/>
      <c r="AE58" s="416"/>
    </row>
    <row r="59" customFormat="false" ht="13.8" hidden="false" customHeight="false" outlineLevel="0" collapsed="false">
      <c r="B59" s="421"/>
      <c r="D59" s="303"/>
      <c r="E59" s="435"/>
      <c r="F59" s="435"/>
      <c r="G59" s="435"/>
      <c r="H59" s="435"/>
      <c r="I59" s="435"/>
      <c r="J59" s="435"/>
      <c r="K59" s="435"/>
      <c r="L59" s="435"/>
      <c r="M59" s="435"/>
      <c r="N59" s="435"/>
      <c r="Q59" s="303"/>
      <c r="S59" s="434"/>
      <c r="T59" s="434"/>
      <c r="U59" s="434"/>
      <c r="V59" s="434"/>
      <c r="Z59" s="381"/>
      <c r="AA59" s="379"/>
      <c r="AB59" s="303"/>
      <c r="AC59" s="303"/>
      <c r="AE59" s="416"/>
    </row>
    <row r="60" customFormat="false" ht="13.8" hidden="false" customHeight="false" outlineLevel="0" collapsed="false">
      <c r="B60" s="421"/>
      <c r="C60" s="422" t="s">
        <v>373</v>
      </c>
      <c r="D60" s="304" t="s">
        <v>374</v>
      </c>
      <c r="Z60" s="423"/>
      <c r="AA60" s="424"/>
      <c r="AB60" s="303" t="s">
        <v>8</v>
      </c>
      <c r="AC60" s="303" t="s">
        <v>9</v>
      </c>
      <c r="AD60" s="303" t="s">
        <v>8</v>
      </c>
      <c r="AE60" s="416"/>
    </row>
    <row r="61" customFormat="false" ht="13.8" hidden="false" customHeight="false" outlineLevel="0" collapsed="false">
      <c r="B61" s="436"/>
      <c r="C61" s="437"/>
      <c r="D61" s="327" t="s">
        <v>375</v>
      </c>
      <c r="E61" s="327"/>
      <c r="F61" s="327"/>
      <c r="G61" s="327"/>
      <c r="H61" s="327"/>
      <c r="I61" s="327"/>
      <c r="J61" s="327"/>
      <c r="K61" s="327"/>
      <c r="L61" s="327"/>
      <c r="M61" s="327"/>
      <c r="N61" s="327"/>
      <c r="O61" s="327"/>
      <c r="P61" s="327"/>
      <c r="Q61" s="327"/>
      <c r="R61" s="327"/>
      <c r="S61" s="327"/>
      <c r="T61" s="327"/>
      <c r="U61" s="327"/>
      <c r="V61" s="327"/>
      <c r="W61" s="327"/>
      <c r="X61" s="327"/>
      <c r="Y61" s="327"/>
      <c r="Z61" s="328"/>
      <c r="AA61" s="326"/>
      <c r="AB61" s="438"/>
      <c r="AC61" s="438"/>
      <c r="AD61" s="327"/>
      <c r="AE61" s="328"/>
    </row>
    <row r="62" customFormat="false" ht="13.8" hidden="false" customHeight="false" outlineLevel="0" collapsed="false">
      <c r="B62" s="304" t="s">
        <v>376</v>
      </c>
    </row>
    <row r="63" customFormat="false" ht="13.8" hidden="false" customHeight="false" outlineLevel="0" collapsed="false">
      <c r="C63" s="304" t="s">
        <v>377</v>
      </c>
    </row>
    <row r="64" customFormat="false" ht="13.8" hidden="false" customHeight="false" outlineLevel="0" collapsed="false">
      <c r="B64" s="304" t="s">
        <v>378</v>
      </c>
    </row>
    <row r="65" customFormat="false" ht="13.8" hidden="false" customHeight="false" outlineLevel="0" collapsed="false">
      <c r="C65" s="304" t="s">
        <v>379</v>
      </c>
    </row>
    <row r="66" customFormat="false" ht="13.8" hidden="false" customHeight="false" outlineLevel="0" collapsed="false">
      <c r="C66" s="304" t="s">
        <v>380</v>
      </c>
    </row>
    <row r="67" customFormat="false" ht="13.8" hidden="false" customHeight="false" outlineLevel="0" collapsed="false">
      <c r="C67" s="304" t="s">
        <v>381</v>
      </c>
      <c r="K67" s="304" t="s">
        <v>382</v>
      </c>
    </row>
    <row r="68" customFormat="false" ht="13.8" hidden="false" customHeight="false" outlineLevel="0" collapsed="false">
      <c r="K68" s="304" t="s">
        <v>383</v>
      </c>
    </row>
    <row r="69" customFormat="false" ht="13.8" hidden="false" customHeight="false" outlineLevel="0" collapsed="false">
      <c r="K69" s="304" t="s">
        <v>384</v>
      </c>
    </row>
    <row r="70" customFormat="false" ht="13.8" hidden="false" customHeight="false" outlineLevel="0" collapsed="false">
      <c r="K70" s="304" t="s">
        <v>385</v>
      </c>
    </row>
    <row r="71" customFormat="false" ht="13.8" hidden="false" customHeight="false" outlineLevel="0" collapsed="false">
      <c r="K71" s="304" t="s">
        <v>386</v>
      </c>
    </row>
    <row r="72" customFormat="false" ht="13.8" hidden="false" customHeight="false" outlineLevel="0" collapsed="false">
      <c r="B72" s="304" t="s">
        <v>387</v>
      </c>
    </row>
    <row r="73" customFormat="false" ht="13.8" hidden="false" customHeight="false" outlineLevel="0" collapsed="false">
      <c r="C73" s="304" t="s">
        <v>388</v>
      </c>
    </row>
    <row r="74" customFormat="false" ht="13.8" hidden="false" customHeight="false" outlineLevel="0" collapsed="false">
      <c r="C74" s="304" t="s">
        <v>389</v>
      </c>
    </row>
    <row r="75" customFormat="false" ht="13.8" hidden="false" customHeight="false" outlineLevel="0" collapsed="false">
      <c r="C75" s="304" t="s">
        <v>390</v>
      </c>
    </row>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c r="A123" s="327"/>
      <c r="C123" s="327"/>
      <c r="D123" s="327"/>
      <c r="E123" s="327"/>
      <c r="F123" s="327"/>
      <c r="G123" s="327"/>
    </row>
    <row r="124" customFormat="false" ht="13.8" hidden="false" customHeight="false" outlineLevel="0" collapsed="false">
      <c r="C124" s="412"/>
    </row>
    <row r="152" customFormat="false" ht="12.75" hidden="false" customHeight="false" outlineLevel="0" collapsed="false">
      <c r="A152" s="327"/>
    </row>
    <row r="188" customFormat="false" ht="12.75" hidden="false" customHeight="false" outlineLevel="0" collapsed="false">
      <c r="A188" s="436"/>
    </row>
    <row r="239" customFormat="false" ht="12.75" hidden="false" customHeight="false" outlineLevel="0" collapsed="false">
      <c r="A239" s="436"/>
    </row>
    <row r="288" customFormat="false" ht="12.75" hidden="false" customHeight="false" outlineLevel="0" collapsed="false">
      <c r="A288" s="436"/>
    </row>
    <row r="315" customFormat="false" ht="12.75" hidden="false" customHeight="false" outlineLevel="0" collapsed="false">
      <c r="A315" s="327"/>
    </row>
    <row r="365" customFormat="false" ht="12.75" hidden="false" customHeight="false" outlineLevel="0" collapsed="false">
      <c r="A365" s="436"/>
    </row>
    <row r="389" customFormat="false" ht="12.75" hidden="false" customHeight="false" outlineLevel="0" collapsed="false">
      <c r="A389" s="327"/>
    </row>
    <row r="417" customFormat="false" ht="12.75" hidden="false" customHeight="false" outlineLevel="0" collapsed="false">
      <c r="A417" s="327"/>
    </row>
    <row r="445" customFormat="false" ht="12.75" hidden="false" customHeight="false" outlineLevel="0" collapsed="false">
      <c r="A445" s="327"/>
    </row>
    <row r="469" customFormat="false" ht="12.75" hidden="false" customHeight="false" outlineLevel="0" collapsed="false">
      <c r="A469" s="327"/>
    </row>
    <row r="498" customFormat="false" ht="12.75" hidden="false" customHeight="false" outlineLevel="0" collapsed="false">
      <c r="A498" s="327"/>
    </row>
    <row r="527" customFormat="false" ht="12.75" hidden="false" customHeight="false" outlineLevel="0" collapsed="false">
      <c r="A527" s="327"/>
    </row>
    <row r="576" customFormat="false" ht="12.75" hidden="false" customHeight="false" outlineLevel="0" collapsed="false">
      <c r="A576" s="436"/>
    </row>
    <row r="607" customFormat="false" ht="12.75" hidden="false" customHeight="false" outlineLevel="0" collapsed="false">
      <c r="A607" s="436"/>
    </row>
    <row r="651" customFormat="false" ht="12.75" hidden="false" customHeight="false" outlineLevel="0" collapsed="false">
      <c r="A651" s="436"/>
    </row>
    <row r="687" customFormat="false" ht="12.75" hidden="false" customHeight="false" outlineLevel="0" collapsed="false">
      <c r="A687" s="327"/>
    </row>
    <row r="726" customFormat="false" ht="12.75" hidden="false" customHeight="false" outlineLevel="0" collapsed="false">
      <c r="A726" s="436"/>
    </row>
    <row r="755" customFormat="false" ht="12.75" hidden="false" customHeight="false" outlineLevel="0" collapsed="false">
      <c r="A755" s="436"/>
    </row>
    <row r="794" customFormat="false" ht="12.75" hidden="false" customHeight="false" outlineLevel="0" collapsed="false">
      <c r="A794" s="436"/>
    </row>
    <row r="833" customFormat="false" ht="12.75" hidden="false" customHeight="false" outlineLevel="0" collapsed="false">
      <c r="A833" s="436"/>
    </row>
    <row r="861" customFormat="false" ht="12.75" hidden="false" customHeight="false" outlineLevel="0" collapsed="false">
      <c r="A861" s="436"/>
    </row>
    <row r="901" customFormat="false" ht="12.75" hidden="false" customHeight="false" outlineLevel="0" collapsed="false">
      <c r="A901" s="436"/>
    </row>
    <row r="941" customFormat="false" ht="12.75" hidden="false" customHeight="false" outlineLevel="0" collapsed="false">
      <c r="A941" s="436"/>
    </row>
    <row r="970" customFormat="false" ht="12.75" hidden="false" customHeight="false" outlineLevel="0" collapsed="false">
      <c r="A970" s="436"/>
    </row>
  </sheetData>
  <mergeCells count="34">
    <mergeCell ref="Y3:Z3"/>
    <mergeCell ref="B5:AE5"/>
    <mergeCell ref="B6:AD6"/>
    <mergeCell ref="B8:E8"/>
    <mergeCell ref="F8:AE8"/>
    <mergeCell ref="B9:E9"/>
    <mergeCell ref="B10:E11"/>
    <mergeCell ref="B12:E12"/>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s>
  <dataValidations count="1">
    <dataValidation allowBlank="true" errorStyle="stop" operator="between" showDropDown="false" showErrorMessage="true" showInputMessage="true" sqref="F9:F12 K9 Q9 R10:R12 AB16 AD16 AB25:AB26 AD25:AD26 AB41 AD41 AB45 AD45 AB57 AD57 AB60 AD60"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E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2" activeCellId="0" sqref="N12"/>
    </sheetView>
  </sheetViews>
  <sheetFormatPr defaultColWidth="3.44921875" defaultRowHeight="12.75" customHeight="false" zeroHeight="false" outlineLevelRow="0" outlineLevelCol="0"/>
  <cols>
    <col collapsed="false" customWidth="true" hidden="false" outlineLevel="0" max="1" min="1" style="366" width="1.22"/>
    <col collapsed="false" customWidth="true" hidden="false" outlineLevel="0" max="2" min="2" style="367" width="3.11"/>
    <col collapsed="false" customWidth="true" hidden="false" outlineLevel="0" max="26" min="3" style="366" width="3.11"/>
    <col collapsed="false" customWidth="true" hidden="false" outlineLevel="0" max="29" min="27" style="366" width="3.22"/>
    <col collapsed="false" customWidth="true" hidden="false" outlineLevel="0" max="30" min="30" style="366" width="3.11"/>
    <col collapsed="false" customWidth="true" hidden="false" outlineLevel="0" max="31" min="31" style="366" width="1.22"/>
    <col collapsed="false" customWidth="false" hidden="false" outlineLevel="0" max="16384" min="32" style="366" width="3.45"/>
  </cols>
  <sheetData>
    <row r="1" s="304" customFormat="true" ht="13.8" hidden="false" customHeight="false" outlineLevel="0" collapsed="false"/>
    <row r="2" s="304" customFormat="true" ht="13.8" hidden="false" customHeight="false" outlineLevel="0" collapsed="false">
      <c r="B2" s="304" t="s">
        <v>391</v>
      </c>
    </row>
    <row r="3" s="304" customFormat="true" ht="13.8" hidden="false" customHeight="false" outlineLevel="0" collapsed="false">
      <c r="U3" s="368" t="s">
        <v>63</v>
      </c>
      <c r="V3" s="369"/>
      <c r="W3" s="369"/>
      <c r="X3" s="368" t="s">
        <v>64</v>
      </c>
      <c r="Y3" s="369"/>
      <c r="Z3" s="369"/>
      <c r="AA3" s="368" t="s">
        <v>65</v>
      </c>
      <c r="AB3" s="369"/>
      <c r="AC3" s="369"/>
      <c r="AD3" s="368" t="s">
        <v>66</v>
      </c>
    </row>
    <row r="4" s="304" customFormat="true" ht="13.8" hidden="false" customHeight="false" outlineLevel="0" collapsed="false">
      <c r="AD4" s="368"/>
    </row>
    <row r="5" s="304" customFormat="true" ht="13.8" hidden="false" customHeight="false" outlineLevel="0" collapsed="false">
      <c r="B5" s="369" t="s">
        <v>392</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row>
    <row r="6" s="304" customFormat="true" ht="13.8" hidden="false" customHeight="false" outlineLevel="0" collapsed="false">
      <c r="B6" s="369" t="s">
        <v>393</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row>
    <row r="7" s="304" customFormat="true" ht="13.8" hidden="false" customHeight="false" outlineLevel="0" collapsed="false"/>
    <row r="8" s="304" customFormat="true" ht="21" hidden="false" customHeight="true" outlineLevel="0" collapsed="false">
      <c r="B8" s="398" t="s">
        <v>394</v>
      </c>
      <c r="C8" s="398"/>
      <c r="D8" s="398"/>
      <c r="E8" s="398"/>
      <c r="F8" s="398"/>
      <c r="G8" s="439"/>
      <c r="H8" s="439"/>
      <c r="I8" s="439"/>
      <c r="J8" s="439"/>
      <c r="K8" s="439"/>
      <c r="L8" s="439"/>
      <c r="M8" s="439"/>
      <c r="N8" s="439"/>
      <c r="O8" s="439"/>
      <c r="P8" s="439"/>
      <c r="Q8" s="439"/>
      <c r="R8" s="439"/>
      <c r="S8" s="439"/>
      <c r="T8" s="439"/>
      <c r="U8" s="439"/>
      <c r="V8" s="439"/>
      <c r="W8" s="439"/>
      <c r="X8" s="439"/>
      <c r="Y8" s="439"/>
      <c r="Z8" s="439"/>
      <c r="AA8" s="439"/>
      <c r="AB8" s="439"/>
      <c r="AC8" s="439"/>
      <c r="AD8" s="439"/>
    </row>
    <row r="9" customFormat="false" ht="21" hidden="false" customHeight="true" outlineLevel="0" collapsed="false">
      <c r="B9" s="375" t="s">
        <v>395</v>
      </c>
      <c r="C9" s="375"/>
      <c r="D9" s="375"/>
      <c r="E9" s="375"/>
      <c r="F9" s="375"/>
      <c r="G9" s="377" t="s">
        <v>8</v>
      </c>
      <c r="H9" s="372" t="s">
        <v>290</v>
      </c>
      <c r="I9" s="372"/>
      <c r="J9" s="372"/>
      <c r="K9" s="372"/>
      <c r="L9" s="378" t="s">
        <v>8</v>
      </c>
      <c r="M9" s="372" t="s">
        <v>291</v>
      </c>
      <c r="N9" s="372"/>
      <c r="O9" s="372"/>
      <c r="P9" s="372"/>
      <c r="Q9" s="378" t="s">
        <v>8</v>
      </c>
      <c r="R9" s="372" t="s">
        <v>292</v>
      </c>
      <c r="S9" s="440"/>
      <c r="T9" s="440"/>
      <c r="U9" s="440"/>
      <c r="V9" s="440"/>
      <c r="W9" s="440"/>
      <c r="X9" s="440"/>
      <c r="Y9" s="440"/>
      <c r="Z9" s="440"/>
      <c r="AA9" s="440"/>
      <c r="AB9" s="440"/>
      <c r="AC9" s="440"/>
      <c r="AD9" s="441"/>
    </row>
    <row r="10" customFormat="false" ht="21" hidden="false" customHeight="true" outlineLevel="0" collapsed="false">
      <c r="B10" s="375" t="s">
        <v>396</v>
      </c>
      <c r="C10" s="375"/>
      <c r="D10" s="375"/>
      <c r="E10" s="375"/>
      <c r="F10" s="375"/>
      <c r="G10" s="178" t="s">
        <v>8</v>
      </c>
      <c r="H10" s="412" t="s">
        <v>397</v>
      </c>
      <c r="I10" s="414"/>
      <c r="J10" s="414"/>
      <c r="K10" s="414"/>
      <c r="L10" s="414"/>
      <c r="M10" s="414"/>
      <c r="N10" s="414"/>
      <c r="O10" s="414"/>
      <c r="P10" s="414"/>
      <c r="Q10" s="414"/>
      <c r="R10" s="442" t="s">
        <v>8</v>
      </c>
      <c r="S10" s="412" t="s">
        <v>398</v>
      </c>
      <c r="T10" s="443"/>
      <c r="U10" s="443"/>
      <c r="V10" s="443"/>
      <c r="W10" s="443"/>
      <c r="X10" s="443"/>
      <c r="Y10" s="443"/>
      <c r="Z10" s="443"/>
      <c r="AA10" s="443"/>
      <c r="AB10" s="443"/>
      <c r="AC10" s="443"/>
      <c r="AD10" s="444"/>
    </row>
    <row r="11" customFormat="false" ht="21" hidden="false" customHeight="true" outlineLevel="0" collapsed="false">
      <c r="B11" s="375"/>
      <c r="C11" s="375"/>
      <c r="D11" s="375"/>
      <c r="E11" s="375"/>
      <c r="F11" s="375"/>
      <c r="G11" s="187" t="s">
        <v>8</v>
      </c>
      <c r="H11" s="327" t="s">
        <v>399</v>
      </c>
      <c r="I11" s="445"/>
      <c r="J11" s="445"/>
      <c r="K11" s="445"/>
      <c r="L11" s="445"/>
      <c r="M11" s="445"/>
      <c r="N11" s="445"/>
      <c r="O11" s="445"/>
      <c r="P11" s="445"/>
      <c r="Q11" s="445"/>
      <c r="R11" s="445"/>
      <c r="S11" s="446"/>
      <c r="T11" s="446"/>
      <c r="U11" s="446"/>
      <c r="V11" s="446"/>
      <c r="W11" s="446"/>
      <c r="X11" s="446"/>
      <c r="Y11" s="446"/>
      <c r="Z11" s="446"/>
      <c r="AA11" s="446"/>
      <c r="AB11" s="446"/>
      <c r="AC11" s="446"/>
      <c r="AD11" s="447"/>
    </row>
    <row r="12" customFormat="false" ht="21" hidden="false" customHeight="true" outlineLevel="0" collapsed="false">
      <c r="B12" s="375" t="s">
        <v>400</v>
      </c>
      <c r="C12" s="375"/>
      <c r="D12" s="375"/>
      <c r="E12" s="375"/>
      <c r="F12" s="375"/>
      <c r="G12" s="178" t="s">
        <v>8</v>
      </c>
      <c r="H12" s="412" t="s">
        <v>401</v>
      </c>
      <c r="I12" s="414"/>
      <c r="J12" s="414"/>
      <c r="K12" s="414"/>
      <c r="L12" s="414"/>
      <c r="M12" s="414"/>
      <c r="N12" s="414"/>
      <c r="O12" s="414"/>
      <c r="P12" s="414"/>
      <c r="Q12" s="414"/>
      <c r="R12" s="414"/>
      <c r="S12" s="442" t="s">
        <v>8</v>
      </c>
      <c r="T12" s="412" t="s">
        <v>402</v>
      </c>
      <c r="U12" s="443"/>
      <c r="V12" s="443"/>
      <c r="W12" s="443"/>
      <c r="X12" s="443"/>
      <c r="Y12" s="443"/>
      <c r="Z12" s="443"/>
      <c r="AA12" s="443"/>
      <c r="AB12" s="443"/>
      <c r="AC12" s="443"/>
      <c r="AD12" s="444"/>
    </row>
    <row r="13" customFormat="false" ht="21" hidden="false" customHeight="true" outlineLevel="0" collapsed="false">
      <c r="B13" s="375"/>
      <c r="C13" s="375"/>
      <c r="D13" s="375"/>
      <c r="E13" s="375"/>
      <c r="F13" s="375"/>
      <c r="G13" s="187" t="s">
        <v>8</v>
      </c>
      <c r="H13" s="327" t="s">
        <v>403</v>
      </c>
      <c r="I13" s="445"/>
      <c r="J13" s="445"/>
      <c r="K13" s="445"/>
      <c r="L13" s="445"/>
      <c r="M13" s="445"/>
      <c r="N13" s="445"/>
      <c r="O13" s="445"/>
      <c r="P13" s="445"/>
      <c r="Q13" s="445"/>
      <c r="R13" s="445"/>
      <c r="S13" s="446"/>
      <c r="T13" s="446"/>
      <c r="U13" s="446"/>
      <c r="V13" s="446"/>
      <c r="W13" s="446"/>
      <c r="X13" s="446"/>
      <c r="Y13" s="446"/>
      <c r="Z13" s="446"/>
      <c r="AA13" s="446"/>
      <c r="AB13" s="446"/>
      <c r="AC13" s="446"/>
      <c r="AD13" s="447"/>
    </row>
    <row r="14" s="304" customFormat="true" ht="6" hidden="false" customHeight="true" outlineLevel="0" collapsed="false"/>
    <row r="15" s="304" customFormat="true" ht="13.8" hidden="false" customHeight="true" outlineLevel="0" collapsed="false">
      <c r="B15" s="448" t="s">
        <v>404</v>
      </c>
      <c r="C15" s="448"/>
      <c r="D15" s="448"/>
      <c r="E15" s="448"/>
      <c r="F15" s="448"/>
      <c r="G15" s="449"/>
      <c r="H15" s="449"/>
      <c r="I15" s="449"/>
      <c r="J15" s="449"/>
      <c r="K15" s="449"/>
      <c r="L15" s="449"/>
      <c r="M15" s="449"/>
      <c r="N15" s="449"/>
      <c r="O15" s="449"/>
      <c r="P15" s="449"/>
      <c r="Q15" s="449"/>
      <c r="R15" s="449"/>
      <c r="S15" s="449"/>
      <c r="T15" s="449"/>
      <c r="U15" s="449"/>
      <c r="V15" s="449"/>
      <c r="W15" s="449"/>
      <c r="X15" s="449"/>
      <c r="Y15" s="449"/>
      <c r="Z15" s="450"/>
      <c r="AA15" s="451" t="s">
        <v>329</v>
      </c>
      <c r="AB15" s="451" t="s">
        <v>9</v>
      </c>
      <c r="AC15" s="451" t="s">
        <v>330</v>
      </c>
      <c r="AD15" s="419"/>
    </row>
    <row r="16" s="304" customFormat="true" ht="27" hidden="false" customHeight="true" outlineLevel="0" collapsed="false">
      <c r="B16" s="448"/>
      <c r="C16" s="448"/>
      <c r="D16" s="448"/>
      <c r="E16" s="448"/>
      <c r="F16" s="448"/>
      <c r="G16" s="452" t="s">
        <v>405</v>
      </c>
      <c r="H16" s="452"/>
      <c r="I16" s="452"/>
      <c r="J16" s="452"/>
      <c r="K16" s="452"/>
      <c r="L16" s="452"/>
      <c r="M16" s="452"/>
      <c r="N16" s="452"/>
      <c r="O16" s="452"/>
      <c r="P16" s="452"/>
      <c r="Q16" s="452"/>
      <c r="R16" s="452"/>
      <c r="S16" s="452"/>
      <c r="T16" s="452"/>
      <c r="U16" s="452"/>
      <c r="V16" s="452"/>
      <c r="W16" s="452"/>
      <c r="X16" s="452"/>
      <c r="Y16" s="452"/>
      <c r="Z16" s="388"/>
      <c r="AA16" s="94" t="s">
        <v>8</v>
      </c>
      <c r="AB16" s="94" t="s">
        <v>9</v>
      </c>
      <c r="AC16" s="94" t="s">
        <v>8</v>
      </c>
      <c r="AD16" s="381"/>
    </row>
    <row r="17" s="304" customFormat="true" ht="27" hidden="false" customHeight="true" outlineLevel="0" collapsed="false">
      <c r="B17" s="448"/>
      <c r="C17" s="448"/>
      <c r="D17" s="448"/>
      <c r="E17" s="448"/>
      <c r="F17" s="448"/>
      <c r="G17" s="453" t="s">
        <v>406</v>
      </c>
      <c r="H17" s="453"/>
      <c r="I17" s="453"/>
      <c r="J17" s="453"/>
      <c r="K17" s="453"/>
      <c r="L17" s="453"/>
      <c r="M17" s="453"/>
      <c r="N17" s="453"/>
      <c r="O17" s="453"/>
      <c r="P17" s="453"/>
      <c r="Q17" s="453"/>
      <c r="R17" s="453"/>
      <c r="S17" s="453"/>
      <c r="T17" s="453"/>
      <c r="U17" s="453"/>
      <c r="V17" s="453"/>
      <c r="W17" s="453"/>
      <c r="X17" s="453"/>
      <c r="Y17" s="453"/>
      <c r="Z17" s="388"/>
      <c r="AA17" s="94" t="s">
        <v>8</v>
      </c>
      <c r="AB17" s="94" t="s">
        <v>9</v>
      </c>
      <c r="AC17" s="94" t="s">
        <v>8</v>
      </c>
      <c r="AD17" s="381"/>
    </row>
    <row r="18" s="304" customFormat="true" ht="27" hidden="false" customHeight="true" outlineLevel="0" collapsed="false">
      <c r="B18" s="448"/>
      <c r="C18" s="448"/>
      <c r="D18" s="448"/>
      <c r="E18" s="448"/>
      <c r="F18" s="448"/>
      <c r="G18" s="454" t="s">
        <v>407</v>
      </c>
      <c r="H18" s="454"/>
      <c r="I18" s="454"/>
      <c r="J18" s="454"/>
      <c r="K18" s="454"/>
      <c r="L18" s="454"/>
      <c r="M18" s="454"/>
      <c r="N18" s="454"/>
      <c r="O18" s="454"/>
      <c r="P18" s="454"/>
      <c r="Q18" s="454"/>
      <c r="R18" s="454"/>
      <c r="S18" s="454"/>
      <c r="T18" s="454"/>
      <c r="U18" s="454"/>
      <c r="V18" s="454"/>
      <c r="W18" s="454"/>
      <c r="X18" s="454"/>
      <c r="Y18" s="454"/>
      <c r="Z18" s="455"/>
      <c r="AA18" s="456" t="s">
        <v>8</v>
      </c>
      <c r="AB18" s="456" t="s">
        <v>9</v>
      </c>
      <c r="AC18" s="456" t="s">
        <v>8</v>
      </c>
      <c r="AD18" s="457"/>
    </row>
    <row r="19" s="304" customFormat="true" ht="6" hidden="false" customHeight="true" outlineLevel="0" collapsed="false">
      <c r="B19" s="434"/>
      <c r="C19" s="434"/>
      <c r="D19" s="434"/>
      <c r="E19" s="434"/>
      <c r="F19" s="434"/>
      <c r="G19" s="394"/>
      <c r="H19" s="394"/>
      <c r="I19" s="394"/>
      <c r="J19" s="394"/>
      <c r="K19" s="394"/>
      <c r="L19" s="394"/>
      <c r="M19" s="394"/>
      <c r="N19" s="394"/>
      <c r="O19" s="394"/>
      <c r="P19" s="394"/>
      <c r="Q19" s="394"/>
      <c r="R19" s="394"/>
      <c r="S19" s="394"/>
      <c r="T19" s="394"/>
      <c r="U19" s="394"/>
      <c r="V19" s="394"/>
      <c r="W19" s="394"/>
      <c r="X19" s="394"/>
      <c r="Y19" s="394"/>
      <c r="Z19" s="458"/>
      <c r="AA19" s="458"/>
      <c r="AB19" s="458"/>
      <c r="AC19" s="458"/>
      <c r="AD19" s="458"/>
    </row>
    <row r="20" s="304" customFormat="true" ht="13.8" hidden="false" customHeight="false" outlineLevel="0" collapsed="false">
      <c r="B20" s="304" t="s">
        <v>408</v>
      </c>
      <c r="C20" s="434"/>
      <c r="D20" s="434"/>
      <c r="E20" s="434"/>
      <c r="F20" s="434"/>
      <c r="G20" s="394"/>
      <c r="H20" s="394"/>
      <c r="I20" s="394"/>
      <c r="J20" s="394"/>
      <c r="K20" s="394"/>
      <c r="L20" s="394"/>
      <c r="M20" s="394"/>
      <c r="N20" s="394"/>
      <c r="O20" s="394"/>
      <c r="P20" s="394"/>
      <c r="Q20" s="394"/>
      <c r="R20" s="394"/>
      <c r="S20" s="394"/>
      <c r="T20" s="394"/>
      <c r="U20" s="394"/>
      <c r="V20" s="394"/>
      <c r="W20" s="394"/>
      <c r="X20" s="394"/>
      <c r="Y20" s="394"/>
      <c r="Z20" s="458"/>
      <c r="AA20" s="458"/>
      <c r="AB20" s="458"/>
      <c r="AC20" s="458"/>
      <c r="AD20" s="458"/>
    </row>
    <row r="21" s="304" customFormat="true" ht="13.8" hidden="false" customHeight="false" outlineLevel="0" collapsed="false">
      <c r="B21" s="304" t="s">
        <v>409</v>
      </c>
      <c r="AC21" s="380"/>
      <c r="AD21" s="380"/>
    </row>
    <row r="22" s="304" customFormat="true" ht="3.75" hidden="false" customHeight="true" outlineLevel="0" collapsed="false"/>
    <row r="23" s="304" customFormat="true" ht="2.25" hidden="false" customHeight="true" outlineLevel="0" collapsed="false">
      <c r="B23" s="459" t="s">
        <v>410</v>
      </c>
      <c r="C23" s="459"/>
      <c r="D23" s="459"/>
      <c r="E23" s="459"/>
      <c r="F23" s="459"/>
      <c r="G23" s="418"/>
      <c r="H23" s="412"/>
      <c r="I23" s="412"/>
      <c r="J23" s="412"/>
      <c r="K23" s="412"/>
      <c r="L23" s="412"/>
      <c r="M23" s="412"/>
      <c r="N23" s="412"/>
      <c r="O23" s="412"/>
      <c r="P23" s="412"/>
      <c r="Q23" s="412"/>
      <c r="R23" s="412"/>
      <c r="S23" s="412"/>
      <c r="T23" s="412"/>
      <c r="U23" s="412"/>
      <c r="V23" s="412"/>
      <c r="W23" s="412"/>
      <c r="X23" s="412"/>
      <c r="Y23" s="412"/>
      <c r="Z23" s="418"/>
      <c r="AA23" s="412"/>
      <c r="AB23" s="412"/>
      <c r="AC23" s="414"/>
      <c r="AD23" s="419"/>
    </row>
    <row r="24" s="304" customFormat="true" ht="13.5" hidden="false" customHeight="true" outlineLevel="0" collapsed="false">
      <c r="B24" s="459"/>
      <c r="C24" s="459"/>
      <c r="D24" s="459"/>
      <c r="E24" s="459"/>
      <c r="F24" s="459"/>
      <c r="G24" s="421"/>
      <c r="H24" s="304" t="s">
        <v>411</v>
      </c>
      <c r="Z24" s="421"/>
      <c r="AA24" s="460" t="s">
        <v>329</v>
      </c>
      <c r="AB24" s="460" t="s">
        <v>9</v>
      </c>
      <c r="AC24" s="460" t="s">
        <v>330</v>
      </c>
      <c r="AD24" s="461"/>
    </row>
    <row r="25" s="304" customFormat="true" ht="15.75" hidden="false" customHeight="true" outlineLevel="0" collapsed="false">
      <c r="B25" s="459"/>
      <c r="C25" s="459"/>
      <c r="D25" s="459"/>
      <c r="E25" s="459"/>
      <c r="F25" s="459"/>
      <c r="G25" s="421"/>
      <c r="I25" s="392" t="s">
        <v>412</v>
      </c>
      <c r="J25" s="462" t="s">
        <v>413</v>
      </c>
      <c r="K25" s="409"/>
      <c r="L25" s="409"/>
      <c r="M25" s="409"/>
      <c r="N25" s="409"/>
      <c r="O25" s="409"/>
      <c r="P25" s="409"/>
      <c r="Q25" s="409"/>
      <c r="R25" s="409"/>
      <c r="S25" s="409"/>
      <c r="T25" s="409"/>
      <c r="U25" s="371"/>
      <c r="V25" s="371"/>
      <c r="W25" s="410" t="s">
        <v>336</v>
      </c>
      <c r="Z25" s="463"/>
      <c r="AC25" s="380"/>
      <c r="AD25" s="381"/>
    </row>
    <row r="26" s="304" customFormat="true" ht="15.75" hidden="false" customHeight="true" outlineLevel="0" collapsed="false">
      <c r="B26" s="459"/>
      <c r="C26" s="459"/>
      <c r="D26" s="459"/>
      <c r="E26" s="459"/>
      <c r="F26" s="459"/>
      <c r="G26" s="421"/>
      <c r="I26" s="464" t="s">
        <v>414</v>
      </c>
      <c r="J26" s="462" t="s">
        <v>415</v>
      </c>
      <c r="K26" s="409"/>
      <c r="L26" s="409"/>
      <c r="M26" s="409"/>
      <c r="N26" s="409"/>
      <c r="O26" s="409"/>
      <c r="P26" s="409"/>
      <c r="Q26" s="409"/>
      <c r="R26" s="409"/>
      <c r="S26" s="409"/>
      <c r="T26" s="409"/>
      <c r="U26" s="371"/>
      <c r="V26" s="371"/>
      <c r="W26" s="410" t="s">
        <v>336</v>
      </c>
      <c r="Y26" s="465"/>
      <c r="Z26" s="388"/>
      <c r="AA26" s="94" t="s">
        <v>8</v>
      </c>
      <c r="AB26" s="94" t="s">
        <v>9</v>
      </c>
      <c r="AC26" s="94" t="s">
        <v>8</v>
      </c>
      <c r="AD26" s="381"/>
    </row>
    <row r="27" s="304" customFormat="true" ht="13.8" hidden="false" customHeight="false" outlineLevel="0" collapsed="false">
      <c r="B27" s="459"/>
      <c r="C27" s="459"/>
      <c r="D27" s="459"/>
      <c r="E27" s="459"/>
      <c r="F27" s="459"/>
      <c r="G27" s="421"/>
      <c r="H27" s="304" t="s">
        <v>416</v>
      </c>
      <c r="U27" s="303"/>
      <c r="V27" s="303"/>
      <c r="Z27" s="421"/>
      <c r="AC27" s="380"/>
      <c r="AD27" s="381"/>
    </row>
    <row r="28" s="304" customFormat="true" ht="13.8" hidden="false" customHeight="false" outlineLevel="0" collapsed="false">
      <c r="B28" s="459"/>
      <c r="C28" s="459"/>
      <c r="D28" s="459"/>
      <c r="E28" s="459"/>
      <c r="F28" s="459"/>
      <c r="G28" s="421"/>
      <c r="H28" s="304" t="s">
        <v>417</v>
      </c>
      <c r="T28" s="466"/>
      <c r="U28" s="465"/>
      <c r="V28" s="303"/>
      <c r="Z28" s="421"/>
      <c r="AC28" s="380"/>
      <c r="AD28" s="381"/>
    </row>
    <row r="29" s="304" customFormat="true" ht="29.25" hidden="false" customHeight="true" outlineLevel="0" collapsed="false">
      <c r="B29" s="459"/>
      <c r="C29" s="459"/>
      <c r="D29" s="459"/>
      <c r="E29" s="459"/>
      <c r="F29" s="459"/>
      <c r="G29" s="421"/>
      <c r="I29" s="392" t="s">
        <v>418</v>
      </c>
      <c r="J29" s="467" t="s">
        <v>419</v>
      </c>
      <c r="K29" s="467"/>
      <c r="L29" s="467"/>
      <c r="M29" s="467"/>
      <c r="N29" s="467"/>
      <c r="O29" s="467"/>
      <c r="P29" s="467"/>
      <c r="Q29" s="467"/>
      <c r="R29" s="467"/>
      <c r="S29" s="467"/>
      <c r="T29" s="467"/>
      <c r="U29" s="371"/>
      <c r="V29" s="371"/>
      <c r="W29" s="410" t="s">
        <v>336</v>
      </c>
      <c r="Y29" s="465"/>
      <c r="Z29" s="388"/>
      <c r="AA29" s="94" t="s">
        <v>8</v>
      </c>
      <c r="AB29" s="94" t="s">
        <v>9</v>
      </c>
      <c r="AC29" s="94" t="s">
        <v>8</v>
      </c>
      <c r="AD29" s="381"/>
    </row>
    <row r="30" s="304" customFormat="true" ht="2.25" hidden="false" customHeight="true" outlineLevel="0" collapsed="false">
      <c r="B30" s="459"/>
      <c r="C30" s="459"/>
      <c r="D30" s="459"/>
      <c r="E30" s="459"/>
      <c r="F30" s="459"/>
      <c r="G30" s="436"/>
      <c r="H30" s="327"/>
      <c r="I30" s="327"/>
      <c r="J30" s="327"/>
      <c r="K30" s="327"/>
      <c r="L30" s="327"/>
      <c r="M30" s="327"/>
      <c r="N30" s="327"/>
      <c r="O30" s="327"/>
      <c r="P30" s="327"/>
      <c r="Q30" s="327"/>
      <c r="R30" s="327"/>
      <c r="S30" s="327"/>
      <c r="T30" s="468"/>
      <c r="U30" s="469"/>
      <c r="V30" s="438"/>
      <c r="W30" s="327"/>
      <c r="X30" s="327"/>
      <c r="Y30" s="327"/>
      <c r="Z30" s="436"/>
      <c r="AA30" s="327"/>
      <c r="AB30" s="327"/>
      <c r="AC30" s="445"/>
      <c r="AD30" s="470"/>
    </row>
    <row r="31" s="304" customFormat="true" ht="6" hidden="false" customHeight="true" outlineLevel="0" collapsed="false">
      <c r="B31" s="471"/>
      <c r="C31" s="471"/>
      <c r="D31" s="471"/>
      <c r="E31" s="471"/>
      <c r="F31" s="471"/>
      <c r="T31" s="466"/>
      <c r="U31" s="465"/>
      <c r="V31" s="303"/>
    </row>
    <row r="32" s="304" customFormat="true" ht="13.8" hidden="false" customHeight="false" outlineLevel="0" collapsed="false">
      <c r="B32" s="304" t="s">
        <v>420</v>
      </c>
      <c r="C32" s="471"/>
      <c r="D32" s="471"/>
      <c r="E32" s="471"/>
      <c r="F32" s="471"/>
      <c r="T32" s="466"/>
      <c r="U32" s="465"/>
      <c r="V32" s="303"/>
    </row>
    <row r="33" s="304" customFormat="true" ht="4.5" hidden="false" customHeight="true" outlineLevel="0" collapsed="false">
      <c r="B33" s="471"/>
      <c r="C33" s="471"/>
      <c r="D33" s="471"/>
      <c r="E33" s="471"/>
      <c r="F33" s="471"/>
      <c r="T33" s="466"/>
      <c r="U33" s="465"/>
      <c r="V33" s="303"/>
    </row>
    <row r="34" s="304" customFormat="true" ht="2.25" hidden="false" customHeight="true" outlineLevel="0" collapsed="false">
      <c r="B34" s="459" t="s">
        <v>410</v>
      </c>
      <c r="C34" s="459"/>
      <c r="D34" s="459"/>
      <c r="E34" s="459"/>
      <c r="F34" s="459"/>
      <c r="G34" s="418"/>
      <c r="H34" s="412"/>
      <c r="I34" s="412"/>
      <c r="J34" s="412"/>
      <c r="K34" s="412"/>
      <c r="L34" s="412"/>
      <c r="M34" s="412"/>
      <c r="N34" s="412"/>
      <c r="O34" s="412"/>
      <c r="P34" s="412"/>
      <c r="Q34" s="412"/>
      <c r="R34" s="412"/>
      <c r="S34" s="412"/>
      <c r="T34" s="412"/>
      <c r="U34" s="413"/>
      <c r="V34" s="413"/>
      <c r="W34" s="412"/>
      <c r="X34" s="412"/>
      <c r="Y34" s="412"/>
      <c r="Z34" s="418"/>
      <c r="AA34" s="412"/>
      <c r="AB34" s="412"/>
      <c r="AC34" s="414"/>
      <c r="AD34" s="419"/>
    </row>
    <row r="35" s="304" customFormat="true" ht="13.5" hidden="false" customHeight="true" outlineLevel="0" collapsed="false">
      <c r="B35" s="459"/>
      <c r="C35" s="459"/>
      <c r="D35" s="459"/>
      <c r="E35" s="459"/>
      <c r="F35" s="459"/>
      <c r="G35" s="421"/>
      <c r="H35" s="304" t="s">
        <v>421</v>
      </c>
      <c r="U35" s="303"/>
      <c r="V35" s="303"/>
      <c r="Z35" s="421"/>
      <c r="AA35" s="460" t="s">
        <v>329</v>
      </c>
      <c r="AB35" s="460" t="s">
        <v>9</v>
      </c>
      <c r="AC35" s="460" t="s">
        <v>330</v>
      </c>
      <c r="AD35" s="461"/>
    </row>
    <row r="36" s="304" customFormat="true" ht="15.75" hidden="false" customHeight="true" outlineLevel="0" collapsed="false">
      <c r="B36" s="459"/>
      <c r="C36" s="459"/>
      <c r="D36" s="459"/>
      <c r="E36" s="459"/>
      <c r="F36" s="459"/>
      <c r="G36" s="421"/>
      <c r="I36" s="392" t="s">
        <v>412</v>
      </c>
      <c r="J36" s="472" t="s">
        <v>413</v>
      </c>
      <c r="K36" s="409"/>
      <c r="L36" s="409"/>
      <c r="M36" s="409"/>
      <c r="N36" s="409"/>
      <c r="O36" s="409"/>
      <c r="P36" s="409"/>
      <c r="Q36" s="409"/>
      <c r="R36" s="409"/>
      <c r="S36" s="409"/>
      <c r="T36" s="409"/>
      <c r="U36" s="371"/>
      <c r="V36" s="371"/>
      <c r="W36" s="410" t="s">
        <v>336</v>
      </c>
      <c r="Z36" s="463"/>
      <c r="AC36" s="380"/>
      <c r="AD36" s="381"/>
    </row>
    <row r="37" s="304" customFormat="true" ht="15.75" hidden="false" customHeight="true" outlineLevel="0" collapsed="false">
      <c r="B37" s="459"/>
      <c r="C37" s="459"/>
      <c r="D37" s="459"/>
      <c r="E37" s="459"/>
      <c r="F37" s="459"/>
      <c r="G37" s="421"/>
      <c r="I37" s="464" t="s">
        <v>414</v>
      </c>
      <c r="J37" s="473" t="s">
        <v>415</v>
      </c>
      <c r="K37" s="327"/>
      <c r="L37" s="327"/>
      <c r="M37" s="327"/>
      <c r="N37" s="327"/>
      <c r="O37" s="327"/>
      <c r="P37" s="327"/>
      <c r="Q37" s="327"/>
      <c r="R37" s="327"/>
      <c r="S37" s="327"/>
      <c r="T37" s="327"/>
      <c r="U37" s="371"/>
      <c r="V37" s="371"/>
      <c r="W37" s="410" t="s">
        <v>336</v>
      </c>
      <c r="Y37" s="465"/>
      <c r="Z37" s="388"/>
      <c r="AA37" s="94" t="s">
        <v>8</v>
      </c>
      <c r="AB37" s="94" t="s">
        <v>9</v>
      </c>
      <c r="AC37" s="94" t="s">
        <v>8</v>
      </c>
      <c r="AD37" s="381"/>
    </row>
    <row r="38" s="304" customFormat="true" ht="13.5" hidden="false" customHeight="true" outlineLevel="0" collapsed="false">
      <c r="B38" s="459"/>
      <c r="C38" s="459"/>
      <c r="D38" s="459"/>
      <c r="E38" s="459"/>
      <c r="F38" s="459"/>
      <c r="G38" s="421"/>
      <c r="H38" s="304" t="s">
        <v>416</v>
      </c>
      <c r="U38" s="303"/>
      <c r="V38" s="303"/>
      <c r="Z38" s="421"/>
      <c r="AC38" s="380"/>
      <c r="AD38" s="381"/>
    </row>
    <row r="39" s="304" customFormat="true" ht="13.5" hidden="false" customHeight="true" outlineLevel="0" collapsed="false">
      <c r="B39" s="459"/>
      <c r="C39" s="459"/>
      <c r="D39" s="459"/>
      <c r="E39" s="459"/>
      <c r="F39" s="459"/>
      <c r="G39" s="421"/>
      <c r="H39" s="304" t="s">
        <v>422</v>
      </c>
      <c r="T39" s="466"/>
      <c r="U39" s="465"/>
      <c r="V39" s="303"/>
      <c r="Z39" s="421"/>
      <c r="AC39" s="380"/>
      <c r="AD39" s="381"/>
      <c r="AE39" s="421"/>
    </row>
    <row r="40" s="304" customFormat="true" ht="30" hidden="false" customHeight="true" outlineLevel="0" collapsed="false">
      <c r="B40" s="459"/>
      <c r="C40" s="459"/>
      <c r="D40" s="459"/>
      <c r="E40" s="459"/>
      <c r="F40" s="459"/>
      <c r="G40" s="421"/>
      <c r="I40" s="392" t="s">
        <v>418</v>
      </c>
      <c r="J40" s="467" t="s">
        <v>423</v>
      </c>
      <c r="K40" s="467"/>
      <c r="L40" s="467"/>
      <c r="M40" s="467"/>
      <c r="N40" s="467"/>
      <c r="O40" s="467"/>
      <c r="P40" s="467"/>
      <c r="Q40" s="467"/>
      <c r="R40" s="467"/>
      <c r="S40" s="467"/>
      <c r="T40" s="467"/>
      <c r="U40" s="371"/>
      <c r="V40" s="371"/>
      <c r="W40" s="410" t="s">
        <v>336</v>
      </c>
      <c r="Y40" s="465"/>
      <c r="Z40" s="388"/>
      <c r="AA40" s="94" t="s">
        <v>8</v>
      </c>
      <c r="AB40" s="94" t="s">
        <v>9</v>
      </c>
      <c r="AC40" s="94" t="s">
        <v>8</v>
      </c>
      <c r="AD40" s="381"/>
    </row>
    <row r="41" s="304" customFormat="true" ht="2.25" hidden="false" customHeight="true" outlineLevel="0" collapsed="false">
      <c r="B41" s="459"/>
      <c r="C41" s="459"/>
      <c r="D41" s="459"/>
      <c r="E41" s="459"/>
      <c r="F41" s="459"/>
      <c r="G41" s="436"/>
      <c r="H41" s="327"/>
      <c r="I41" s="327"/>
      <c r="J41" s="327"/>
      <c r="K41" s="327"/>
      <c r="L41" s="327"/>
      <c r="M41" s="327"/>
      <c r="N41" s="327"/>
      <c r="O41" s="327"/>
      <c r="P41" s="327"/>
      <c r="Q41" s="327"/>
      <c r="R41" s="327"/>
      <c r="S41" s="327"/>
      <c r="T41" s="468"/>
      <c r="U41" s="469"/>
      <c r="V41" s="438"/>
      <c r="W41" s="327"/>
      <c r="X41" s="327"/>
      <c r="Y41" s="327"/>
      <c r="Z41" s="436"/>
      <c r="AA41" s="327"/>
      <c r="AB41" s="327"/>
      <c r="AC41" s="445"/>
      <c r="AD41" s="470"/>
    </row>
    <row r="42" s="304" customFormat="true" ht="6" hidden="false" customHeight="true" outlineLevel="0" collapsed="false">
      <c r="B42" s="471"/>
      <c r="C42" s="471"/>
      <c r="D42" s="471"/>
      <c r="E42" s="471"/>
      <c r="F42" s="471"/>
      <c r="T42" s="466"/>
      <c r="U42" s="465"/>
      <c r="V42" s="303"/>
    </row>
    <row r="43" s="304" customFormat="true" ht="13.5" hidden="false" customHeight="true" outlineLevel="0" collapsed="false">
      <c r="B43" s="304" t="s">
        <v>424</v>
      </c>
      <c r="C43" s="471"/>
      <c r="D43" s="471"/>
      <c r="E43" s="471"/>
      <c r="F43" s="471"/>
      <c r="T43" s="466"/>
      <c r="U43" s="465"/>
      <c r="V43" s="303"/>
    </row>
    <row r="44" s="304" customFormat="true" ht="13.5" hidden="false" customHeight="true" outlineLevel="0" collapsed="false">
      <c r="B44" s="430" t="s">
        <v>425</v>
      </c>
      <c r="D44" s="471"/>
      <c r="E44" s="471"/>
      <c r="F44" s="471"/>
      <c r="T44" s="466"/>
      <c r="U44" s="465"/>
      <c r="V44" s="303"/>
    </row>
    <row r="45" s="304" customFormat="true" ht="3" hidden="false" customHeight="true" outlineLevel="0" collapsed="false">
      <c r="C45" s="471"/>
      <c r="D45" s="471"/>
      <c r="E45" s="471"/>
      <c r="F45" s="471"/>
      <c r="T45" s="466"/>
      <c r="U45" s="465"/>
      <c r="V45" s="303"/>
    </row>
    <row r="46" s="304" customFormat="true" ht="3" hidden="false" customHeight="true" outlineLevel="0" collapsed="false">
      <c r="B46" s="459" t="s">
        <v>410</v>
      </c>
      <c r="C46" s="459"/>
      <c r="D46" s="459"/>
      <c r="E46" s="459"/>
      <c r="F46" s="459"/>
      <c r="G46" s="418"/>
      <c r="H46" s="412"/>
      <c r="I46" s="412"/>
      <c r="J46" s="412"/>
      <c r="K46" s="412"/>
      <c r="L46" s="412"/>
      <c r="M46" s="412"/>
      <c r="N46" s="412"/>
      <c r="O46" s="412"/>
      <c r="P46" s="412"/>
      <c r="Q46" s="412"/>
      <c r="R46" s="412"/>
      <c r="S46" s="412"/>
      <c r="T46" s="412"/>
      <c r="U46" s="413"/>
      <c r="V46" s="413"/>
      <c r="W46" s="412"/>
      <c r="X46" s="412"/>
      <c r="Y46" s="412"/>
      <c r="Z46" s="418"/>
      <c r="AA46" s="412"/>
      <c r="AB46" s="412"/>
      <c r="AC46" s="414"/>
      <c r="AD46" s="419"/>
    </row>
    <row r="47" s="304" customFormat="true" ht="13.5" hidden="false" customHeight="true" outlineLevel="0" collapsed="false">
      <c r="B47" s="459"/>
      <c r="C47" s="459"/>
      <c r="D47" s="459"/>
      <c r="E47" s="459"/>
      <c r="F47" s="459"/>
      <c r="G47" s="421"/>
      <c r="H47" s="304" t="s">
        <v>426</v>
      </c>
      <c r="U47" s="303"/>
      <c r="V47" s="303"/>
      <c r="Z47" s="421"/>
      <c r="AA47" s="460" t="s">
        <v>329</v>
      </c>
      <c r="AB47" s="460" t="s">
        <v>9</v>
      </c>
      <c r="AC47" s="460" t="s">
        <v>330</v>
      </c>
      <c r="AD47" s="461"/>
    </row>
    <row r="48" s="304" customFormat="true" ht="15.75" hidden="false" customHeight="true" outlineLevel="0" collapsed="false">
      <c r="B48" s="459"/>
      <c r="C48" s="459"/>
      <c r="D48" s="459"/>
      <c r="E48" s="459"/>
      <c r="F48" s="459"/>
      <c r="G48" s="421"/>
      <c r="I48" s="392" t="s">
        <v>412</v>
      </c>
      <c r="J48" s="472" t="s">
        <v>413</v>
      </c>
      <c r="K48" s="409"/>
      <c r="L48" s="409"/>
      <c r="M48" s="409"/>
      <c r="N48" s="409"/>
      <c r="O48" s="409"/>
      <c r="P48" s="409"/>
      <c r="Q48" s="409"/>
      <c r="R48" s="409"/>
      <c r="S48" s="409"/>
      <c r="T48" s="409"/>
      <c r="U48" s="371"/>
      <c r="V48" s="371"/>
      <c r="W48" s="410" t="s">
        <v>336</v>
      </c>
      <c r="Z48" s="463"/>
      <c r="AC48" s="380"/>
      <c r="AD48" s="381"/>
    </row>
    <row r="49" s="304" customFormat="true" ht="15.75" hidden="false" customHeight="true" outlineLevel="0" collapsed="false">
      <c r="B49" s="459"/>
      <c r="C49" s="459"/>
      <c r="D49" s="459"/>
      <c r="E49" s="459"/>
      <c r="F49" s="459"/>
      <c r="G49" s="421"/>
      <c r="I49" s="464" t="s">
        <v>414</v>
      </c>
      <c r="J49" s="473" t="s">
        <v>415</v>
      </c>
      <c r="K49" s="327"/>
      <c r="L49" s="327"/>
      <c r="M49" s="327"/>
      <c r="N49" s="327"/>
      <c r="O49" s="327"/>
      <c r="P49" s="327"/>
      <c r="Q49" s="327"/>
      <c r="R49" s="327"/>
      <c r="S49" s="327"/>
      <c r="T49" s="327"/>
      <c r="U49" s="371"/>
      <c r="V49" s="371"/>
      <c r="W49" s="410" t="s">
        <v>336</v>
      </c>
      <c r="Y49" s="465"/>
      <c r="Z49" s="388"/>
      <c r="AA49" s="94" t="s">
        <v>8</v>
      </c>
      <c r="AB49" s="94" t="s">
        <v>9</v>
      </c>
      <c r="AC49" s="94" t="s">
        <v>8</v>
      </c>
      <c r="AD49" s="381"/>
    </row>
    <row r="50" s="304" customFormat="true" ht="13.5" hidden="false" customHeight="true" outlineLevel="0" collapsed="false">
      <c r="B50" s="459"/>
      <c r="C50" s="459"/>
      <c r="D50" s="459"/>
      <c r="E50" s="459"/>
      <c r="F50" s="459"/>
      <c r="G50" s="421"/>
      <c r="H50" s="304" t="s">
        <v>416</v>
      </c>
      <c r="U50" s="303"/>
      <c r="V50" s="303"/>
      <c r="Z50" s="421"/>
      <c r="AC50" s="380"/>
      <c r="AD50" s="381"/>
    </row>
    <row r="51" s="304" customFormat="true" ht="13.5" hidden="false" customHeight="true" outlineLevel="0" collapsed="false">
      <c r="B51" s="459"/>
      <c r="C51" s="459"/>
      <c r="D51" s="459"/>
      <c r="E51" s="459"/>
      <c r="F51" s="459"/>
      <c r="G51" s="421"/>
      <c r="H51" s="304" t="s">
        <v>427</v>
      </c>
      <c r="T51" s="466"/>
      <c r="U51" s="465"/>
      <c r="V51" s="303"/>
      <c r="Z51" s="421"/>
      <c r="AC51" s="380"/>
      <c r="AD51" s="381"/>
    </row>
    <row r="52" s="304" customFormat="true" ht="30" hidden="false" customHeight="true" outlineLevel="0" collapsed="false">
      <c r="B52" s="459"/>
      <c r="C52" s="459"/>
      <c r="D52" s="459"/>
      <c r="E52" s="459"/>
      <c r="F52" s="459"/>
      <c r="G52" s="421"/>
      <c r="I52" s="392" t="s">
        <v>418</v>
      </c>
      <c r="J52" s="467" t="s">
        <v>423</v>
      </c>
      <c r="K52" s="467"/>
      <c r="L52" s="467"/>
      <c r="M52" s="467"/>
      <c r="N52" s="467"/>
      <c r="O52" s="467"/>
      <c r="P52" s="467"/>
      <c r="Q52" s="467"/>
      <c r="R52" s="467"/>
      <c r="S52" s="467"/>
      <c r="T52" s="467"/>
      <c r="U52" s="371"/>
      <c r="V52" s="371"/>
      <c r="W52" s="410" t="s">
        <v>336</v>
      </c>
      <c r="Y52" s="465"/>
      <c r="Z52" s="388"/>
      <c r="AA52" s="94" t="s">
        <v>8</v>
      </c>
      <c r="AB52" s="94" t="s">
        <v>9</v>
      </c>
      <c r="AC52" s="94" t="s">
        <v>8</v>
      </c>
      <c r="AD52" s="381"/>
    </row>
    <row r="53" s="304" customFormat="true" ht="3" hidden="false" customHeight="true" outlineLevel="0" collapsed="false">
      <c r="B53" s="459"/>
      <c r="C53" s="459"/>
      <c r="D53" s="459"/>
      <c r="E53" s="459"/>
      <c r="F53" s="459"/>
      <c r="G53" s="436"/>
      <c r="H53" s="327"/>
      <c r="I53" s="327"/>
      <c r="J53" s="327"/>
      <c r="K53" s="327"/>
      <c r="L53" s="327"/>
      <c r="M53" s="327"/>
      <c r="N53" s="327"/>
      <c r="O53" s="327"/>
      <c r="P53" s="327"/>
      <c r="Q53" s="327"/>
      <c r="R53" s="327"/>
      <c r="S53" s="327"/>
      <c r="T53" s="468"/>
      <c r="U53" s="469"/>
      <c r="V53" s="438"/>
      <c r="W53" s="327"/>
      <c r="X53" s="327"/>
      <c r="Y53" s="327"/>
      <c r="Z53" s="436"/>
      <c r="AA53" s="327"/>
      <c r="AB53" s="327"/>
      <c r="AC53" s="445"/>
      <c r="AD53" s="470"/>
    </row>
    <row r="54" s="304" customFormat="true" ht="3" hidden="false" customHeight="true" outlineLevel="0" collapsed="false">
      <c r="B54" s="459" t="s">
        <v>428</v>
      </c>
      <c r="C54" s="459"/>
      <c r="D54" s="459"/>
      <c r="E54" s="459"/>
      <c r="F54" s="459"/>
      <c r="G54" s="418"/>
      <c r="H54" s="412"/>
      <c r="I54" s="412"/>
      <c r="J54" s="412"/>
      <c r="K54" s="412"/>
      <c r="L54" s="412"/>
      <c r="M54" s="412"/>
      <c r="N54" s="412"/>
      <c r="O54" s="412"/>
      <c r="P54" s="412"/>
      <c r="Q54" s="412"/>
      <c r="R54" s="412"/>
      <c r="S54" s="412"/>
      <c r="T54" s="412"/>
      <c r="U54" s="413"/>
      <c r="V54" s="413"/>
      <c r="W54" s="412"/>
      <c r="X54" s="412"/>
      <c r="Y54" s="412"/>
      <c r="Z54" s="418"/>
      <c r="AA54" s="412"/>
      <c r="AB54" s="412"/>
      <c r="AC54" s="414"/>
      <c r="AD54" s="419"/>
    </row>
    <row r="55" s="304" customFormat="true" ht="13.8" hidden="false" customHeight="false" outlineLevel="0" collapsed="false">
      <c r="B55" s="459"/>
      <c r="C55" s="459"/>
      <c r="D55" s="459"/>
      <c r="E55" s="459"/>
      <c r="F55" s="459"/>
      <c r="G55" s="421"/>
      <c r="H55" s="304" t="s">
        <v>411</v>
      </c>
      <c r="U55" s="303"/>
      <c r="V55" s="303"/>
      <c r="Z55" s="421"/>
      <c r="AA55" s="460" t="s">
        <v>329</v>
      </c>
      <c r="AB55" s="460" t="s">
        <v>9</v>
      </c>
      <c r="AC55" s="460" t="s">
        <v>330</v>
      </c>
      <c r="AD55" s="461"/>
    </row>
    <row r="56" s="304" customFormat="true" ht="15.75" hidden="false" customHeight="true" outlineLevel="0" collapsed="false">
      <c r="B56" s="459"/>
      <c r="C56" s="459"/>
      <c r="D56" s="459"/>
      <c r="E56" s="459"/>
      <c r="F56" s="459"/>
      <c r="G56" s="421"/>
      <c r="I56" s="392" t="s">
        <v>412</v>
      </c>
      <c r="J56" s="474" t="s">
        <v>429</v>
      </c>
      <c r="K56" s="474"/>
      <c r="L56" s="474"/>
      <c r="M56" s="474"/>
      <c r="N56" s="474"/>
      <c r="O56" s="474"/>
      <c r="P56" s="474"/>
      <c r="Q56" s="474"/>
      <c r="R56" s="474"/>
      <c r="S56" s="474"/>
      <c r="T56" s="474"/>
      <c r="U56" s="371"/>
      <c r="V56" s="371"/>
      <c r="W56" s="410" t="s">
        <v>336</v>
      </c>
      <c r="Z56" s="421"/>
      <c r="AC56" s="380"/>
      <c r="AD56" s="381"/>
    </row>
    <row r="57" s="304" customFormat="true" ht="15.75" hidden="false" customHeight="true" outlineLevel="0" collapsed="false">
      <c r="B57" s="459"/>
      <c r="C57" s="459"/>
      <c r="D57" s="459"/>
      <c r="E57" s="459"/>
      <c r="F57" s="459"/>
      <c r="G57" s="421"/>
      <c r="I57" s="464" t="s">
        <v>414</v>
      </c>
      <c r="J57" s="475" t="s">
        <v>430</v>
      </c>
      <c r="K57" s="475"/>
      <c r="L57" s="475"/>
      <c r="M57" s="475"/>
      <c r="N57" s="475"/>
      <c r="O57" s="475"/>
      <c r="P57" s="475"/>
      <c r="Q57" s="475"/>
      <c r="R57" s="475"/>
      <c r="S57" s="475"/>
      <c r="T57" s="475"/>
      <c r="U57" s="326"/>
      <c r="V57" s="326"/>
      <c r="W57" s="328" t="s">
        <v>336</v>
      </c>
      <c r="Y57" s="465"/>
      <c r="Z57" s="388"/>
      <c r="AA57" s="94" t="s">
        <v>8</v>
      </c>
      <c r="AB57" s="94" t="s">
        <v>9</v>
      </c>
      <c r="AC57" s="94" t="s">
        <v>8</v>
      </c>
      <c r="AD57" s="381"/>
    </row>
    <row r="58" s="304" customFormat="true" ht="3" hidden="false" customHeight="true" outlineLevel="0" collapsed="false">
      <c r="B58" s="459"/>
      <c r="C58" s="459"/>
      <c r="D58" s="459"/>
      <c r="E58" s="459"/>
      <c r="F58" s="459"/>
      <c r="G58" s="436"/>
      <c r="H58" s="327"/>
      <c r="I58" s="327"/>
      <c r="J58" s="327"/>
      <c r="K58" s="327"/>
      <c r="L58" s="327"/>
      <c r="M58" s="327"/>
      <c r="N58" s="327"/>
      <c r="O58" s="327"/>
      <c r="P58" s="327"/>
      <c r="Q58" s="327"/>
      <c r="R58" s="327"/>
      <c r="S58" s="327"/>
      <c r="T58" s="468"/>
      <c r="U58" s="469"/>
      <c r="V58" s="438"/>
      <c r="W58" s="327"/>
      <c r="X58" s="327"/>
      <c r="Y58" s="327"/>
      <c r="Z58" s="436"/>
      <c r="AA58" s="327"/>
      <c r="AB58" s="327"/>
      <c r="AC58" s="445"/>
      <c r="AD58" s="470"/>
    </row>
    <row r="59" s="304" customFormat="true" ht="3" hidden="false" customHeight="true" outlineLevel="0" collapsed="false">
      <c r="B59" s="459" t="s">
        <v>431</v>
      </c>
      <c r="C59" s="459"/>
      <c r="D59" s="459"/>
      <c r="E59" s="459"/>
      <c r="F59" s="459"/>
      <c r="G59" s="418"/>
      <c r="H59" s="412"/>
      <c r="I59" s="412"/>
      <c r="J59" s="412"/>
      <c r="K59" s="412"/>
      <c r="L59" s="412"/>
      <c r="M59" s="412"/>
      <c r="N59" s="412"/>
      <c r="O59" s="412"/>
      <c r="P59" s="412"/>
      <c r="Q59" s="412"/>
      <c r="R59" s="412"/>
      <c r="S59" s="412"/>
      <c r="T59" s="412"/>
      <c r="U59" s="413"/>
      <c r="V59" s="413"/>
      <c r="W59" s="412"/>
      <c r="X59" s="412"/>
      <c r="Y59" s="412"/>
      <c r="Z59" s="418"/>
      <c r="AA59" s="412"/>
      <c r="AB59" s="412"/>
      <c r="AC59" s="414"/>
      <c r="AD59" s="419"/>
    </row>
    <row r="60" s="304" customFormat="true" ht="13.5" hidden="false" customHeight="true" outlineLevel="0" collapsed="false">
      <c r="B60" s="459"/>
      <c r="C60" s="459"/>
      <c r="D60" s="459"/>
      <c r="E60" s="459"/>
      <c r="F60" s="459"/>
      <c r="G60" s="421"/>
      <c r="H60" s="304" t="s">
        <v>426</v>
      </c>
      <c r="U60" s="303"/>
      <c r="V60" s="303"/>
      <c r="Z60" s="421"/>
      <c r="AA60" s="460" t="s">
        <v>329</v>
      </c>
      <c r="AB60" s="460" t="s">
        <v>9</v>
      </c>
      <c r="AC60" s="460" t="s">
        <v>330</v>
      </c>
      <c r="AD60" s="461"/>
    </row>
    <row r="61" s="304" customFormat="true" ht="15.75" hidden="false" customHeight="true" outlineLevel="0" collapsed="false">
      <c r="B61" s="459"/>
      <c r="C61" s="459"/>
      <c r="D61" s="459"/>
      <c r="E61" s="459"/>
      <c r="F61" s="459"/>
      <c r="G61" s="421"/>
      <c r="I61" s="392" t="s">
        <v>412</v>
      </c>
      <c r="J61" s="474" t="s">
        <v>429</v>
      </c>
      <c r="K61" s="474"/>
      <c r="L61" s="474"/>
      <c r="M61" s="474"/>
      <c r="N61" s="474"/>
      <c r="O61" s="474"/>
      <c r="P61" s="474"/>
      <c r="Q61" s="474"/>
      <c r="R61" s="474"/>
      <c r="S61" s="474"/>
      <c r="T61" s="474"/>
      <c r="U61" s="371"/>
      <c r="V61" s="371"/>
      <c r="W61" s="410" t="s">
        <v>336</v>
      </c>
      <c r="Z61" s="421"/>
      <c r="AC61" s="380"/>
      <c r="AD61" s="381"/>
    </row>
    <row r="62" s="304" customFormat="true" ht="30" hidden="false" customHeight="true" outlineLevel="0" collapsed="false">
      <c r="B62" s="459"/>
      <c r="C62" s="459"/>
      <c r="D62" s="459"/>
      <c r="E62" s="459"/>
      <c r="F62" s="459"/>
      <c r="G62" s="421"/>
      <c r="I62" s="464" t="s">
        <v>414</v>
      </c>
      <c r="J62" s="475" t="s">
        <v>432</v>
      </c>
      <c r="K62" s="475"/>
      <c r="L62" s="475"/>
      <c r="M62" s="475"/>
      <c r="N62" s="475"/>
      <c r="O62" s="475"/>
      <c r="P62" s="475"/>
      <c r="Q62" s="475"/>
      <c r="R62" s="475"/>
      <c r="S62" s="475"/>
      <c r="T62" s="475"/>
      <c r="U62" s="371"/>
      <c r="V62" s="371"/>
      <c r="W62" s="328" t="s">
        <v>336</v>
      </c>
      <c r="Y62" s="465" t="str">
        <f aca="false">IFERROR(U62/U61,"")</f>
        <v/>
      </c>
      <c r="Z62" s="388"/>
      <c r="AA62" s="94" t="s">
        <v>8</v>
      </c>
      <c r="AB62" s="94" t="s">
        <v>9</v>
      </c>
      <c r="AC62" s="94" t="s">
        <v>8</v>
      </c>
      <c r="AD62" s="381"/>
    </row>
    <row r="63" s="304" customFormat="true" ht="3" hidden="false" customHeight="true" outlineLevel="0" collapsed="false">
      <c r="B63" s="459"/>
      <c r="C63" s="459"/>
      <c r="D63" s="459"/>
      <c r="E63" s="459"/>
      <c r="F63" s="459"/>
      <c r="G63" s="436"/>
      <c r="H63" s="327"/>
      <c r="I63" s="327"/>
      <c r="J63" s="327"/>
      <c r="K63" s="327"/>
      <c r="L63" s="327"/>
      <c r="M63" s="327"/>
      <c r="N63" s="327"/>
      <c r="O63" s="327"/>
      <c r="P63" s="327"/>
      <c r="Q63" s="327"/>
      <c r="R63" s="327"/>
      <c r="S63" s="327"/>
      <c r="T63" s="468"/>
      <c r="U63" s="468"/>
      <c r="V63" s="327"/>
      <c r="W63" s="327"/>
      <c r="X63" s="327"/>
      <c r="Y63" s="327"/>
      <c r="Z63" s="436"/>
      <c r="AA63" s="327"/>
      <c r="AB63" s="327"/>
      <c r="AC63" s="445"/>
      <c r="AD63" s="470"/>
    </row>
    <row r="64" s="304" customFormat="true" ht="6" hidden="false" customHeight="true" outlineLevel="0" collapsed="false">
      <c r="B64" s="471"/>
      <c r="C64" s="471"/>
      <c r="D64" s="471"/>
      <c r="E64" s="471"/>
      <c r="F64" s="471"/>
      <c r="T64" s="466"/>
      <c r="U64" s="466"/>
    </row>
    <row r="65" s="304" customFormat="true" ht="13.8" hidden="false" customHeight="false" outlineLevel="0" collapsed="false">
      <c r="B65" s="476" t="s">
        <v>433</v>
      </c>
      <c r="C65" s="476"/>
      <c r="D65" s="477" t="s">
        <v>434</v>
      </c>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row>
    <row r="66" s="304" customFormat="true" ht="13.5" hidden="false" customHeight="true" outlineLevel="0" collapsed="false">
      <c r="B66" s="476" t="s">
        <v>435</v>
      </c>
      <c r="C66" s="476"/>
      <c r="D66" s="479" t="s">
        <v>436</v>
      </c>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row>
    <row r="67" s="304" customFormat="true" ht="27" hidden="false" customHeight="true" outlineLevel="0" collapsed="false">
      <c r="B67" s="476" t="s">
        <v>437</v>
      </c>
      <c r="C67" s="476"/>
      <c r="D67" s="481" t="s">
        <v>438</v>
      </c>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row>
    <row r="68" s="304" customFormat="true" ht="13.8" hidden="false" customHeight="false" outlineLevel="0" collapsed="false">
      <c r="B68" s="482"/>
      <c r="C68" s="482"/>
      <c r="D68" s="482"/>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row>
    <row r="69" s="482" customFormat="true" ht="13.8" hidden="false" customHeight="false" outlineLevel="0" collapsed="false"/>
    <row r="70" customFormat="false" ht="13.8" hidden="false" customHeight="false" outlineLevel="0" collapsed="false">
      <c r="B70" s="482"/>
      <c r="C70" s="482"/>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row>
    <row r="71" customFormat="false" ht="13.8" hidden="false" customHeight="false" outlineLevel="0" collapsed="false">
      <c r="B71" s="482"/>
      <c r="C71" s="482"/>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row>
    <row r="72" s="482" customFormat="true" ht="13.8" hidden="false" customHeight="false" outlineLevel="0" collapsed="false">
      <c r="B72" s="367"/>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row>
    <row r="73" s="482" customFormat="true" ht="13.5" hidden="false" customHeight="true" outlineLevel="0" collapsed="false">
      <c r="B73" s="367"/>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row>
    <row r="74" s="482" customFormat="true" ht="13.5" hidden="false" customHeight="true" outlineLevel="0" collapsed="false">
      <c r="B74" s="367"/>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6"/>
    </row>
    <row r="75" s="482" customFormat="true" ht="13.8" hidden="false" customHeight="false" outlineLevel="0" collapsed="false">
      <c r="B75" s="367"/>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row>
    <row r="76" s="482" customFormat="true" ht="13.8" hidden="false" customHeight="false" outlineLevel="0" collapsed="false">
      <c r="B76" s="367"/>
      <c r="C76" s="366"/>
      <c r="D76" s="366"/>
      <c r="E76" s="366"/>
      <c r="F76" s="366"/>
      <c r="G76" s="366"/>
      <c r="H76" s="366"/>
      <c r="I76" s="366"/>
      <c r="J76" s="366"/>
      <c r="K76" s="366"/>
      <c r="L76" s="366"/>
      <c r="M76" s="366"/>
      <c r="N76" s="366"/>
      <c r="O76" s="366"/>
      <c r="P76" s="366"/>
      <c r="Q76" s="366"/>
      <c r="R76" s="366"/>
      <c r="S76" s="366"/>
      <c r="T76" s="366"/>
      <c r="U76" s="366"/>
      <c r="V76" s="366"/>
      <c r="W76" s="366"/>
      <c r="X76" s="366"/>
      <c r="Y76" s="366"/>
      <c r="Z76" s="366"/>
      <c r="AA76" s="366"/>
      <c r="AB76" s="366"/>
      <c r="AC76" s="366"/>
      <c r="AD76" s="366"/>
    </row>
    <row r="77" s="482" customFormat="true" ht="13.8" hidden="false" customHeight="false" outlineLevel="0" collapsed="false">
      <c r="B77" s="367"/>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row>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400"/>
      <c r="D122" s="400"/>
      <c r="E122" s="400"/>
      <c r="F122" s="400"/>
      <c r="G122" s="400"/>
    </row>
    <row r="123" customFormat="false" ht="13.8" hidden="false" customHeight="false" outlineLevel="0" collapsed="false">
      <c r="C123" s="383"/>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59:F63"/>
    <mergeCell ref="J61:T61"/>
    <mergeCell ref="U61:V61"/>
    <mergeCell ref="J62:T62"/>
    <mergeCell ref="U62:V62"/>
    <mergeCell ref="B65:C65"/>
    <mergeCell ref="B66:C66"/>
    <mergeCell ref="B67:C67"/>
    <mergeCell ref="D67:AD67"/>
  </mergeCells>
  <dataValidations count="1">
    <dataValidation allowBlank="true" errorStyle="stop" operator="between" showDropDown="false" showErrorMessage="true" showInputMessage="true" sqref="G9:G13 L9 Q9 R10 S12 AA16:AA18 AC16:AC18 AA26 AC26 AA29 AC29 AA37 AC37 AA40 AC40 AA49 AC49 AA52 AC52 AA57 AC57 AA62 AC62"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0628</cp:lastModifiedBy>
  <cp:lastPrinted>2024-04-12T04:21:08Z</cp:lastPrinted>
  <dcterms:modified xsi:type="dcterms:W3CDTF">2026-03-17T04:54:05Z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