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afile02\共有フォルダ\27_水道局\02_業務係\01業務係\経理\accounting_and_audit\国県（理財係／水道整備室／財務支局）\R7年度\【R080202〆切】公営企業に係る経営比較分析表（令和６年度決算）の分析等について\"/>
    </mc:Choice>
  </mc:AlternateContent>
  <xr:revisionPtr revIDLastSave="0" documentId="13_ncr:1_{29550408-76B5-402A-B944-461F6EAD1EBD}" xr6:coauthVersionLast="47" xr6:coauthVersionMax="47" xr10:uidLastSave="{00000000-0000-0000-0000-000000000000}"/>
  <workbookProtection workbookAlgorithmName="SHA-512" workbookHashValue="2DlXnG/gKzJ3E9NELve4IfLg2HcJei6/oLIICb3r7tfhn9tJRIK5cy79djtw9ZIBLuY1TSlqEf8ipPWp314F3g==" workbookSaltValue="U3LuyjHcwzyNU69quJdQJ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<sst xmlns="http://schemas.openxmlformats.org/spreadsheetml/2006/main" count="228" uniqueCount="112">
  <si>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</si>
  <si>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</si>
  <si>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</si>
  <si>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</si>
  <si>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</si>
  <si>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</si>
  <si>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</si>
  <si>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</si>
  <si>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</si>
  <si>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</si>
  <si>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</si>
  <si>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</si>
  <si>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</si>
  <si>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</si>
  <si>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</si>
  <si>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</si>
  <si>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</si>
  <si>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</si>
  <si>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</si>
  <si>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</si>
  <si>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</si>
  <si>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</si>
  <si>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</si>
  <si>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</si>
  <si>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</si>
  <si>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</si>
  <si>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</si>
  <si>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</si>
  <si>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</si>
  <si>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</si>
  <si>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</si>
  <si>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</si>
  <si>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</si>
  <si>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</si>
  <si>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</si>
  <si>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</si>
  <si>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</si>
  <si>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</si>
  <si>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</si>
  <si>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</si>
  <si>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</si>
  <si>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</si>
  <si>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</si>
  <si>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</si>
  <si>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</si>
  <si>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</si>
  <si>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</si>
  <si>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</si>
  <si>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</si>
  <si>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</si>
  <si>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</si>
  <si>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</si>
  <si>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</si>
  <si>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</si>
  <si>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</si>
  <si>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</si>
  <si>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</si>
  <si>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</si>
  <si>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</si>
  <si>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</si>
  <si>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</si>
  <si>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</si>
  <si>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</si>
  <si>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</si>
  <si>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</si>
  <si>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</si>
  <si>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</si>
  <si>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</si>
  <si>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</si>
  <si>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</si>
  <si>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</si>
  <si>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</si>
  <si>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</si>
  <si>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</si>
  <si>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</si>
  <si>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</si>
  <si>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</si>
  <si>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</si>
  <si>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</si>
  <si>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</si>
  <si>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</si>
  <si>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</si>
  <si>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</si>
  <si>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</si>
  <si>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</si>
  <si>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</si>
  <si>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</si>
  <si>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</si>
  <si>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</si>
  <si>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</si>
  <si>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</si>
  <si>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</si>
  <si>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</si>
  <si>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嘉麻市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</si>
  <si>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</si>
  <si>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</si>
  <si>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</si>
  <si>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</si>
  <si>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</si>
  <si>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</si>
  <si>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</si>
  <si>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</si>
  <si>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</si>
  <si>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</si>
  <si>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</si>
  <si>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</si>
  <si>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</si>
  <si>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</si>
  <si>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</si>
  <si>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①平成21年度以降、料金改定は行わず、経費削減等経営努力により収支の健全化を目指してきましたが、令和6年度は経常収支比率が94.93%で3年連続100%を割り込む結果となりました。
②累積欠損金はありません。
③理想比率される200%以上を下回っており、特に流動資産の確保に留意する必要があります。
④令和2年度竣工の上山田浄水場、3年度竣工の琴平配水池の整備による企業債の借入により平均値を上回っています。今後の借入にあたっては経営を圧迫しないように努める必要があります。
⑤料金回収率は、新型コロナウイルスの支援策を実施した令和2年度を除き、令和4年度から100%を下回り、給水にかかる費用を給水収益のみで賄えていない状況です。
⑥平均値を下回っていますが、対前年度で約4円の増加となっています。
⑦上山田浄水場のダウンサイジングにより、平均値を上回っています。
⑧平均値は上回っていますが、引き続き漏水の防止及び早期発見に努めます。</t>
    <rPh sb="77" eb="78">
      <t>ワ</t>
    </rPh>
    <rPh sb="79" eb="80">
      <t>コ</t>
    </rPh>
    <rPh sb="81" eb="83">
      <t>ケッカ</t>
    </rPh>
    <rPh sb="120" eb="121">
      <t>シタ</t>
    </rPh>
    <rPh sb="127" eb="128">
      <t>トク</t>
    </rPh>
    <rPh sb="129" eb="133">
      <t>リュウドウシサン</t>
    </rPh>
    <rPh sb="134" eb="136">
      <t>カクホ</t>
    </rPh>
    <rPh sb="137" eb="139">
      <t>リュウイ</t>
    </rPh>
    <rPh sb="226" eb="227">
      <t>ツト</t>
    </rPh>
    <rPh sb="273" eb="275">
      <t>レイワ</t>
    </rPh>
    <rPh sb="277" eb="278">
      <t>ド</t>
    </rPh>
    <rPh sb="352" eb="358">
      <t>カミヤマダジョウスイジョウ</t>
    </rPh>
    <rPh sb="375" eb="376">
      <t>ウエ</t>
    </rPh>
    <phoneticPr fontId="4"/>
  </si>
  <si>
    <t>①有形固定資産減価償却率は平均値を下回っていますが、増加傾向にあります。
②管路経年化率は平均値を令和4年度以降から上回っています。
③本市の水道施設は、昭和40年代に建設された施設が存在し、漏水修理の頻度も年々増加していることから、今後も計画的な管路の更新を行っていく必要があります。</t>
    <rPh sb="49" eb="51">
      <t>レイワ</t>
    </rPh>
    <rPh sb="52" eb="54">
      <t>ネンド</t>
    </rPh>
    <phoneticPr fontId="4"/>
  </si>
  <si>
    <t>　人口減少に伴い、水需要は減少していくものと考えられます。
　今後も老朽化した施設や設備の更新が必要ですが、給水収益の悪化や、近年の職員給与費の増加及び物価高騰による営業費用の増加の影響もあり、経営努力だけでは対応できない状況になりつつあります。
　また、人材確保の困難については、技術を継承できるように育成を図っていきます。
　今後については、予定している施設の更新時に、ダウンサイジングの方向で検討を行っていき、また、広域連携の検討や毎年度の決算状況等の考察を行い、経営戦略に基づく料金水準の妥当性を検証し、令和9年度に向け料金改定についての検証を行っていきます。</t>
    <rPh sb="6" eb="7">
      <t>トモナ</t>
    </rPh>
    <rPh sb="72" eb="74">
      <t>ゾウカ</t>
    </rPh>
    <rPh sb="74" eb="75">
      <t>オヨ</t>
    </rPh>
    <rPh sb="128" eb="132">
      <t>ジンザイカクホ</t>
    </rPh>
    <rPh sb="133" eb="135">
      <t>コンナン</t>
    </rPh>
    <rPh sb="141" eb="143">
      <t>ギジュツ</t>
    </rPh>
    <rPh sb="144" eb="146">
      <t>ケイショウ</t>
    </rPh>
    <rPh sb="152" eb="154">
      <t>イクセイ</t>
    </rPh>
    <rPh sb="155" eb="156">
      <t>ハカ</t>
    </rPh>
    <rPh sb="235" eb="239">
      <t>ケイエイセンリャク</t>
    </rPh>
    <rPh sb="240" eb="241">
      <t>モト</t>
    </rPh>
    <rPh sb="256" eb="25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</si>
</sst>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0.78</c:v>
                </c:pt>
                <c:pt idx="2">
                  <c:v>0.67</c:v>
                </c:pt>
                <c:pt idx="3">
                  <c:v>0.31</c:v>
                </c:pt>
                <c:pt idx="4">
                  <c:v>0.55000000000000004</c:v>
                </c:pt>
              </c:numCache>
            </c:numRef>
          </c:val>
          <c:extLst>
            <c:ext xmlns:c16="http://schemas.microsoft.com/office/drawing/2014/chart" uri="{C3380CC4-5D6E-409C-BE32-E72D297353CC}">
              <c16:uniqueId val="{00000000-9B31-4A53-99F4-4AF997E5D9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B31-4A53-99F4-4AF997E5D9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52.19</c:v>
                </c:pt>
                <c:pt idx="1">
                  <c:v>50.91</c:v>
                </c:pt>
                <c:pt idx="2">
                  <c:v>49.36</c:v>
                </c:pt>
                <c:pt idx="3">
                  <c:v>48.07</c:v>
                </c:pt>
                <c:pt idx="4">
                  <c:v>65.91</c:v>
                </c:pt>
              </c:numCache>
            </c:numRef>
          </c:val>
          <c:extLst>
            <c:ext xmlns:c16="http://schemas.microsoft.com/office/drawing/2014/chart" uri="{C3380CC4-5D6E-409C-BE32-E72D297353CC}">
              <c16:uniqueId val="{00000000-F5BA-4294-8E11-4D3E5E0239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F5BA-4294-8E11-4D3E5E0239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87.3</c:v>
                </c:pt>
                <c:pt idx="1">
                  <c:v>87.5</c:v>
                </c:pt>
                <c:pt idx="2">
                  <c:v>87.6</c:v>
                </c:pt>
                <c:pt idx="3">
                  <c:v>87.1</c:v>
                </c:pt>
                <c:pt idx="4">
                  <c:v>86.7</c:v>
                </c:pt>
              </c:numCache>
            </c:numRef>
          </c:val>
          <c:extLst>
            <c:ext xmlns:c16="http://schemas.microsoft.com/office/drawing/2014/chart" uri="{C3380CC4-5D6E-409C-BE32-E72D297353CC}">
              <c16:uniqueId val="{00000000-E88F-4D0A-A72E-5D7C9D3266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88F-4D0A-A72E-5D7C9D3266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110.38</c:v>
                </c:pt>
                <c:pt idx="1">
                  <c:v>105.58</c:v>
                </c:pt>
                <c:pt idx="2">
                  <c:v>98.39</c:v>
                </c:pt>
                <c:pt idx="3">
                  <c:v>97</c:v>
                </c:pt>
                <c:pt idx="4">
                  <c:v>94.93</c:v>
                </c:pt>
              </c:numCache>
            </c:numRef>
          </c:val>
          <c:extLst>
            <c:ext xmlns:c16="http://schemas.microsoft.com/office/drawing/2014/chart" uri="{C3380CC4-5D6E-409C-BE32-E72D297353CC}">
              <c16:uniqueId val="{00000000-2B07-4386-B393-1F2637D67C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B07-4386-B393-1F2637D67C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47.64</c:v>
                </c:pt>
                <c:pt idx="1">
                  <c:v>47.52</c:v>
                </c:pt>
                <c:pt idx="2">
                  <c:v>48.8</c:v>
                </c:pt>
                <c:pt idx="3">
                  <c:v>50.24</c:v>
                </c:pt>
                <c:pt idx="4">
                  <c:v>51.59</c:v>
                </c:pt>
              </c:numCache>
            </c:numRef>
          </c:val>
          <c:extLst>
            <c:ext xmlns:c16="http://schemas.microsoft.com/office/drawing/2014/chart" uri="{C3380CC4-5D6E-409C-BE32-E72D297353CC}">
              <c16:uniqueId val="{00000000-2DD4-44D3-8FDF-FEDA746FC2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DD4-44D3-8FDF-FEDA746FC2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8.7899999999999991</c:v>
                </c:pt>
                <c:pt idx="1">
                  <c:v>16.010000000000002</c:v>
                </c:pt>
                <c:pt idx="2">
                  <c:v>24.07</c:v>
                </c:pt>
                <c:pt idx="3">
                  <c:v>24.07</c:v>
                </c:pt>
                <c:pt idx="4">
                  <c:v>25.02</c:v>
                </c:pt>
              </c:numCache>
            </c:numRef>
          </c:val>
          <c:extLst>
            <c:ext xmlns:c16="http://schemas.microsoft.com/office/drawing/2014/chart" uri="{C3380CC4-5D6E-409C-BE32-E72D297353CC}">
              <c16:uniqueId val="{00000000-C7DB-4BC9-A5DD-740B671615E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7DB-4BC9-A5DD-740B671615E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DE-4AB0-A5A9-0171775CB7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1DE-4AB0-A5A9-0171775CB7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404.02</c:v>
                </c:pt>
                <c:pt idx="1">
                  <c:v>446.2</c:v>
                </c:pt>
                <c:pt idx="2">
                  <c:v>371.73</c:v>
                </c:pt>
                <c:pt idx="3">
                  <c:v>255.56</c:v>
                </c:pt>
                <c:pt idx="4">
                  <c:v>194.72</c:v>
                </c:pt>
              </c:numCache>
            </c:numRef>
          </c:val>
          <c:extLst>
            <c:ext xmlns:c16="http://schemas.microsoft.com/office/drawing/2014/chart" uri="{C3380CC4-5D6E-409C-BE32-E72D297353CC}">
              <c16:uniqueId val="{00000000-7107-4C09-BD5F-852E9AC1BD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7107-4C09-BD5F-852E9AC1BD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572.26</c:v>
                </c:pt>
                <c:pt idx="1">
                  <c:v>550.78</c:v>
                </c:pt>
                <c:pt idx="2">
                  <c:v>520.57000000000005</c:v>
                </c:pt>
                <c:pt idx="3">
                  <c:v>490.91</c:v>
                </c:pt>
                <c:pt idx="4">
                  <c:v>440.33</c:v>
                </c:pt>
              </c:numCache>
            </c:numRef>
          </c:val>
          <c:extLst>
            <c:ext xmlns:c16="http://schemas.microsoft.com/office/drawing/2014/chart" uri="{C3380CC4-5D6E-409C-BE32-E72D297353CC}">
              <c16:uniqueId val="{00000000-43FD-4271-8A41-9AFE366FE3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3FD-4271-8A41-9AFE366FE3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93.41</c:v>
                </c:pt>
                <c:pt idx="1">
                  <c:v>104.25</c:v>
                </c:pt>
                <c:pt idx="2">
                  <c:v>96.18</c:v>
                </c:pt>
                <c:pt idx="3">
                  <c:v>94.88</c:v>
                </c:pt>
                <c:pt idx="4">
                  <c:v>92.65</c:v>
                </c:pt>
              </c:numCache>
            </c:numRef>
          </c:val>
          <c:extLst>
            <c:ext xmlns:c16="http://schemas.microsoft.com/office/drawing/2014/chart" uri="{C3380CC4-5D6E-409C-BE32-E72D297353CC}">
              <c16:uniqueId val="{00000000-2C75-4AE8-A56A-7202CAC6D0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2C75-4AE8-A56A-7202CAC6D0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136.19</c:v>
                </c:pt>
                <c:pt idx="1">
                  <c:v>140.19999999999999</c:v>
                </c:pt>
                <c:pt idx="2">
                  <c:v>153.13</c:v>
                </c:pt>
                <c:pt idx="3">
                  <c:v>155.52000000000001</c:v>
                </c:pt>
                <c:pt idx="4">
                  <c:v>159.29</c:v>
                </c:pt>
              </c:numCache>
            </c:numRef>
          </c:val>
          <c:extLst>
            <c:ext xmlns:c16="http://schemas.microsoft.com/office/drawing/2014/chart" uri="{C3380CC4-5D6E-409C-BE32-E72D297353CC}">
              <c16:uniqueId val="{00000000-66B6-4B65-B2E8-54CA435A5F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6B6-4B65-B2E8-54CA435A5F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福岡県　嘉麻市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34143</v>
      </c>
      <c r="AM8" s="44"/>
      <c r="AN8" s="44"/>
      <c r="AO8" s="44"/>
      <c r="AP8" s="44"/>
      <c r="AQ8" s="44"/>
      <c r="AR8" s="44"/>
      <c r="AS8" s="44"/>
      <c r="AT8" s="45">
        <f>データ!$S$6</f>
        <v>135.11000000000001</v>
      </c>
      <c r="AU8" s="46"/>
      <c r="AV8" s="46"/>
      <c r="AW8" s="46"/>
      <c r="AX8" s="46"/>
      <c r="AY8" s="46"/>
      <c r="AZ8" s="46"/>
      <c r="BA8" s="46"/>
      <c r="BB8" s="47">
        <f>データ!$T$6</f>
        <v>252.71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71.39</v>
      </c>
      <c r="J10" s="46"/>
      <c r="K10" s="46"/>
      <c r="L10" s="46"/>
      <c r="M10" s="46"/>
      <c r="N10" s="46"/>
      <c r="O10" s="80"/>
      <c r="P10" s="47">
        <f>データ!$P$6</f>
        <v>89.99</v>
      </c>
      <c r="Q10" s="47"/>
      <c r="R10" s="47"/>
      <c r="S10" s="47"/>
      <c r="T10" s="47"/>
      <c r="U10" s="47"/>
      <c r="V10" s="47"/>
      <c r="W10" s="44">
        <f>データ!$Q$6</f>
        <v>3058</v>
      </c>
      <c r="X10" s="44"/>
      <c r="Y10" s="44"/>
      <c r="Z10" s="44"/>
      <c r="AA10" s="44"/>
      <c r="AB10" s="44"/>
      <c r="AC10" s="44"/>
      <c r="AD10" s="2"/>
      <c r="AE10" s="2"/>
      <c r="AF10" s="2"/>
      <c r="AG10" s="2"/>
      <c r="AH10" s="2"/>
      <c r="AI10" s="2"/>
      <c r="AJ10" s="2"/>
      <c r="AK10" s="2"/>
      <c r="AL10" s="44">
        <f>データ!$U$6</f>
        <v>30473</v>
      </c>
      <c r="AM10" s="44"/>
      <c r="AN10" s="44"/>
      <c r="AO10" s="44"/>
      <c r="AP10" s="44"/>
      <c r="AQ10" s="44"/>
      <c r="AR10" s="44"/>
      <c r="AS10" s="44"/>
      <c r="AT10" s="45">
        <f>データ!$V$6</f>
        <v>43.84</v>
      </c>
      <c r="AU10" s="46"/>
      <c r="AV10" s="46"/>
      <c r="AW10" s="46"/>
      <c r="AX10" s="46"/>
      <c r="AY10" s="46"/>
      <c r="AZ10" s="46"/>
      <c r="BA10" s="46"/>
      <c r="BB10" s="47">
        <f>データ!$W$6</f>
        <v>695.1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MVtVHh2LrI0VwLpCKsHm1jQTP4u0tMcfUKwjwDLL3YZL8ay/Rhf6ssng7qBol7TSnSZ0B9UuclWWzKRivyirg==" saltValue="oD87jj7+cLTSd1kiDHhNa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402273</v>
      </c>
      <c r="D6" s="20">
        <f t="shared" si="3"/>
        <v>46</v>
      </c>
      <c r="E6" s="20">
        <f t="shared" si="3"/>
        <v>1</v>
      </c>
      <c r="F6" s="20">
        <f t="shared" si="3"/>
        <v>0</v>
      </c>
      <c r="G6" s="20">
        <f t="shared" si="3"/>
        <v>1</v>
      </c>
      <c r="H6" s="20" t="str">
        <f t="shared" si="3"/>
        <v>福岡県　嘉麻市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71.39</v>
      </c>
      <c r="P6" s="21">
        <f t="shared" si="3"/>
        <v>89.99</v>
      </c>
      <c r="Q6" s="21">
        <f t="shared" si="3"/>
        <v>3058</v>
      </c>
      <c r="R6" s="21">
        <f t="shared" si="3"/>
        <v>34143</v>
      </c>
      <c r="S6" s="21">
        <f t="shared" si="3"/>
        <v>135.11000000000001</v>
      </c>
      <c r="T6" s="21">
        <f t="shared" si="3"/>
        <v>252.71</v>
      </c>
      <c r="U6" s="21">
        <f t="shared" si="3"/>
        <v>30473</v>
      </c>
      <c r="V6" s="21">
        <f t="shared" si="3"/>
        <v>43.84</v>
      </c>
      <c r="W6" s="21">
        <f t="shared" si="3"/>
        <v>695.1</v>
      </c>
      <c r="X6" s="22">
        <f>IF(X7="",NA(),X7)</f>
        <v>110.38</v>
      </c>
      <c r="Y6" s="22">
        <f t="shared" ref="Y6:AG6" si="4">IF(Y7="",NA(),Y7)</f>
        <v>105.58</v>
      </c>
      <c r="Z6" s="22">
        <f t="shared" si="4"/>
        <v>98.39</v>
      </c>
      <c r="AA6" s="22">
        <f t="shared" si="4"/>
        <v>97</v>
      </c>
      <c r="AB6" s="22">
        <f t="shared" si="4"/>
        <v>94.93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404.02</v>
      </c>
      <c r="AU6" s="22">
        <f t="shared" ref="AU6:BC6" si="6">IF(AU7="",NA(),AU7)</f>
        <v>446.2</v>
      </c>
      <c r="AV6" s="22">
        <f t="shared" si="6"/>
        <v>371.73</v>
      </c>
      <c r="AW6" s="22">
        <f t="shared" si="6"/>
        <v>255.56</v>
      </c>
      <c r="AX6" s="22">
        <f t="shared" si="6"/>
        <v>194.72</v>
      </c>
      <c r="AY6" s="22">
        <f t="shared" si="6"/>
        <v>327.77</v>
      </c>
      <c r="AZ6" s="22">
        <f t="shared" si="6"/>
        <v>338.02</v>
      </c>
      <c r="BA6" s="22">
        <f t="shared" si="6"/>
        <v>345.94</v>
      </c>
      <c r="BB6" s="22">
        <f t="shared" si="6"/>
        <v>329.7</v>
      </c>
      <c r="BC6" s="22">
        <f t="shared" si="6"/>
        <v>319.99</v>
      </c>
      <c r="BD6" s="21" t="str">
        <f>IF(BD7="","",IF(BD7="-","【-】","【"&amp;SUBSTITUTE(TEXT(BD7,"#,##0.00"),"-","△")&amp;"】"))</f>
        <v>【239.69】</v>
      </c>
      <c r="BE6" s="22">
        <f>IF(BE7="",NA(),BE7)</f>
        <v>572.26</v>
      </c>
      <c r="BF6" s="22">
        <f t="shared" ref="BF6:BN6" si="7">IF(BF7="",NA(),BF7)</f>
        <v>550.78</v>
      </c>
      <c r="BG6" s="22">
        <f t="shared" si="7"/>
        <v>520.57000000000005</v>
      </c>
      <c r="BH6" s="22">
        <f t="shared" si="7"/>
        <v>490.91</v>
      </c>
      <c r="BI6" s="22">
        <f t="shared" si="7"/>
        <v>440.33</v>
      </c>
      <c r="BJ6" s="22">
        <f t="shared" si="7"/>
        <v>397.1</v>
      </c>
      <c r="BK6" s="22">
        <f t="shared" si="7"/>
        <v>379.91</v>
      </c>
      <c r="BL6" s="22">
        <f t="shared" si="7"/>
        <v>386.61</v>
      </c>
      <c r="BM6" s="22">
        <f t="shared" si="7"/>
        <v>381.56</v>
      </c>
      <c r="BN6" s="22">
        <f t="shared" si="7"/>
        <v>365.55</v>
      </c>
      <c r="BO6" s="21" t="str">
        <f>IF(BO7="","",IF(BO7="-","【-】","【"&amp;SUBSTITUTE(TEXT(BO7,"#,##0.00"),"-","△")&amp;"】"))</f>
        <v>【264.86】</v>
      </c>
      <c r="BP6" s="22">
        <f>IF(BP7="",NA(),BP7)</f>
        <v>93.41</v>
      </c>
      <c r="BQ6" s="22">
        <f t="shared" ref="BQ6:BY6" si="8">IF(BQ7="",NA(),BQ7)</f>
        <v>104.25</v>
      </c>
      <c r="BR6" s="22">
        <f t="shared" si="8"/>
        <v>96.18</v>
      </c>
      <c r="BS6" s="22">
        <f t="shared" si="8"/>
        <v>94.88</v>
      </c>
      <c r="BT6" s="22">
        <f t="shared" si="8"/>
        <v>92.65</v>
      </c>
      <c r="BU6" s="22">
        <f t="shared" si="8"/>
        <v>95.79</v>
      </c>
      <c r="BV6" s="22">
        <f t="shared" si="8"/>
        <v>98.3</v>
      </c>
      <c r="BW6" s="22">
        <f t="shared" si="8"/>
        <v>93.82</v>
      </c>
      <c r="BX6" s="22">
        <f t="shared" si="8"/>
        <v>95.04</v>
      </c>
      <c r="BY6" s="22">
        <f t="shared" si="8"/>
        <v>95.42</v>
      </c>
      <c r="BZ6" s="21" t="str">
        <f>IF(BZ7="","",IF(BZ7="-","【-】","【"&amp;SUBSTITUTE(TEXT(BZ7,"#,##0.00"),"-","△")&amp;"】"))</f>
        <v>【97.59】</v>
      </c>
      <c r="CA6" s="22">
        <f>IF(CA7="",NA(),CA7)</f>
        <v>136.19</v>
      </c>
      <c r="CB6" s="22">
        <f t="shared" ref="CB6:CJ6" si="9">IF(CB7="",NA(),CB7)</f>
        <v>140.19999999999999</v>
      </c>
      <c r="CC6" s="22">
        <f t="shared" si="9"/>
        <v>153.13</v>
      </c>
      <c r="CD6" s="22">
        <f t="shared" si="9"/>
        <v>155.52000000000001</v>
      </c>
      <c r="CE6" s="22">
        <f t="shared" si="9"/>
        <v>159.29</v>
      </c>
      <c r="CF6" s="22">
        <f t="shared" si="9"/>
        <v>171.13</v>
      </c>
      <c r="CG6" s="22">
        <f t="shared" si="9"/>
        <v>173.7</v>
      </c>
      <c r="CH6" s="22">
        <f t="shared" si="9"/>
        <v>178.94</v>
      </c>
      <c r="CI6" s="22">
        <f t="shared" si="9"/>
        <v>180.19</v>
      </c>
      <c r="CJ6" s="22">
        <f t="shared" si="9"/>
        <v>184.25</v>
      </c>
      <c r="CK6" s="21" t="str">
        <f>IF(CK7="","",IF(CK7="-","【-】","【"&amp;SUBSTITUTE(TEXT(CK7,"#,##0.00"),"-","△")&amp;"】"))</f>
        <v>【181.66】</v>
      </c>
      <c r="CL6" s="22">
        <f>IF(CL7="",NA(),CL7)</f>
        <v>52.19</v>
      </c>
      <c r="CM6" s="22">
        <f t="shared" ref="CM6:CU6" si="10">IF(CM7="",NA(),CM7)</f>
        <v>50.91</v>
      </c>
      <c r="CN6" s="22">
        <f t="shared" si="10"/>
        <v>49.36</v>
      </c>
      <c r="CO6" s="22">
        <f t="shared" si="10"/>
        <v>48.07</v>
      </c>
      <c r="CP6" s="22">
        <f t="shared" si="10"/>
        <v>65.91</v>
      </c>
      <c r="CQ6" s="22">
        <f t="shared" si="10"/>
        <v>60.12</v>
      </c>
      <c r="CR6" s="22">
        <f t="shared" si="10"/>
        <v>60.34</v>
      </c>
      <c r="CS6" s="22">
        <f t="shared" si="10"/>
        <v>59.54</v>
      </c>
      <c r="CT6" s="22">
        <f t="shared" si="10"/>
        <v>59.26</v>
      </c>
      <c r="CU6" s="22">
        <f t="shared" si="10"/>
        <v>60.44</v>
      </c>
      <c r="CV6" s="21" t="str">
        <f>IF(CV7="","",IF(CV7="-","【-】","【"&amp;SUBSTITUTE(TEXT(CV7,"#,##0.00"),"-","△")&amp;"】"))</f>
        <v>【60.21】</v>
      </c>
      <c r="CW6" s="22">
        <f>IF(CW7="",NA(),CW7)</f>
        <v>87.3</v>
      </c>
      <c r="CX6" s="22">
        <f t="shared" ref="CX6:DF6" si="11">IF(CX7="",NA(),CX7)</f>
        <v>87.5</v>
      </c>
      <c r="CY6" s="22">
        <f t="shared" si="11"/>
        <v>87.6</v>
      </c>
      <c r="CZ6" s="22">
        <f t="shared" si="11"/>
        <v>87.1</v>
      </c>
      <c r="DA6" s="22">
        <f t="shared" si="11"/>
        <v>86.7</v>
      </c>
      <c r="DB6" s="22">
        <f t="shared" si="11"/>
        <v>84.24</v>
      </c>
      <c r="DC6" s="22">
        <f t="shared" si="11"/>
        <v>84.19</v>
      </c>
      <c r="DD6" s="22">
        <f t="shared" si="11"/>
        <v>83.93</v>
      </c>
      <c r="DE6" s="22">
        <f t="shared" si="11"/>
        <v>83.84</v>
      </c>
      <c r="DF6" s="22">
        <f t="shared" si="11"/>
        <v>83.39</v>
      </c>
      <c r="DG6" s="21" t="str">
        <f>IF(DG7="","",IF(DG7="-","【-】","【"&amp;SUBSTITUTE(TEXT(DG7,"#,##0.00"),"-","△")&amp;"】"))</f>
        <v>【89.21】</v>
      </c>
      <c r="DH6" s="22">
        <f>IF(DH7="",NA(),DH7)</f>
        <v>47.64</v>
      </c>
      <c r="DI6" s="22">
        <f t="shared" ref="DI6:DQ6" si="12">IF(DI7="",NA(),DI7)</f>
        <v>47.52</v>
      </c>
      <c r="DJ6" s="22">
        <f t="shared" si="12"/>
        <v>48.8</v>
      </c>
      <c r="DK6" s="22">
        <f t="shared" si="12"/>
        <v>50.24</v>
      </c>
      <c r="DL6" s="22">
        <f t="shared" si="12"/>
        <v>51.59</v>
      </c>
      <c r="DM6" s="22">
        <f t="shared" si="12"/>
        <v>48.83</v>
      </c>
      <c r="DN6" s="22">
        <f t="shared" si="12"/>
        <v>49.96</v>
      </c>
      <c r="DO6" s="22">
        <f t="shared" si="12"/>
        <v>50.82</v>
      </c>
      <c r="DP6" s="22">
        <f t="shared" si="12"/>
        <v>51.82</v>
      </c>
      <c r="DQ6" s="22">
        <f t="shared" si="12"/>
        <v>52.53</v>
      </c>
      <c r="DR6" s="21" t="str">
        <f>IF(DR7="","",IF(DR7="-","【-】","【"&amp;SUBSTITUTE(TEXT(DR7,"#,##0.00"),"-","△")&amp;"】"))</f>
        <v>【52.41】</v>
      </c>
      <c r="DS6" s="22">
        <f>IF(DS7="",NA(),DS7)</f>
        <v>8.7899999999999991</v>
      </c>
      <c r="DT6" s="22">
        <f t="shared" ref="DT6:EB6" si="13">IF(DT7="",NA(),DT7)</f>
        <v>16.010000000000002</v>
      </c>
      <c r="DU6" s="22">
        <f t="shared" si="13"/>
        <v>24.07</v>
      </c>
      <c r="DV6" s="22">
        <f t="shared" si="13"/>
        <v>24.07</v>
      </c>
      <c r="DW6" s="22">
        <f t="shared" si="13"/>
        <v>25.02</v>
      </c>
      <c r="DX6" s="22">
        <f t="shared" si="13"/>
        <v>18.18</v>
      </c>
      <c r="DY6" s="22">
        <f t="shared" si="13"/>
        <v>19.32</v>
      </c>
      <c r="DZ6" s="22">
        <f t="shared" si="13"/>
        <v>21.16</v>
      </c>
      <c r="EA6" s="22">
        <f t="shared" si="13"/>
        <v>22.72</v>
      </c>
      <c r="EB6" s="22">
        <f t="shared" si="13"/>
        <v>24.16</v>
      </c>
      <c r="EC6" s="21" t="str">
        <f>IF(EC7="","",IF(EC7="-","【-】","【"&amp;SUBSTITUTE(TEXT(EC7,"#,##0.00"),"-","△")&amp;"】"))</f>
        <v>【26.78】</v>
      </c>
      <c r="ED6" s="22">
        <f>IF(ED7="",NA(),ED7)</f>
        <v>0.44</v>
      </c>
      <c r="EE6" s="22">
        <f t="shared" ref="EE6:EM6" si="14">IF(EE7="",NA(),EE7)</f>
        <v>0.78</v>
      </c>
      <c r="EF6" s="22">
        <f t="shared" si="14"/>
        <v>0.67</v>
      </c>
      <c r="EG6" s="22">
        <f t="shared" si="14"/>
        <v>0.31</v>
      </c>
      <c r="EH6" s="22">
        <f t="shared" si="14"/>
        <v>0.55000000000000004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402273</v>
      </c>
      <c r="D7" s="24">
        <v>46</v>
      </c>
      <c r="E7" s="24">
        <v>1</v>
      </c>
      <c r="F7" s="24">
        <v>0</v>
      </c>
      <c r="G7" s="24">
        <v>1</v>
      </c>
      <c r="H7" s="24" t="s">
        <v>93</v>
      </c>
      <c r="I7" s="24" t="s">
        <v>94</v>
      </c>
      <c r="J7" s="24" t="s">
        <v>95</v>
      </c>
      <c r="K7" s="24" t="s">
        <v>96</v>
      </c>
      <c r="L7" s="24" t="s">
        <v>97</v>
      </c>
      <c r="M7" s="24" t="s">
        <v>98</v>
      </c>
      <c r="N7" s="25" t="s">
        <v>99</v>
      </c>
      <c r="O7" s="25">
        <v>71.39</v>
      </c>
      <c r="P7" s="25">
        <v>89.99</v>
      </c>
      <c r="Q7" s="25">
        <v>3058</v>
      </c>
      <c r="R7" s="25">
        <v>34143</v>
      </c>
      <c r="S7" s="25">
        <v>135.11000000000001</v>
      </c>
      <c r="T7" s="25">
        <v>252.71</v>
      </c>
      <c r="U7" s="25">
        <v>30473</v>
      </c>
      <c r="V7" s="25">
        <v>43.84</v>
      </c>
      <c r="W7" s="25">
        <v>695.1</v>
      </c>
      <c r="X7" s="25">
        <v>110.38</v>
      </c>
      <c r="Y7" s="25">
        <v>105.58</v>
      </c>
      <c r="Z7" s="25">
        <v>98.39</v>
      </c>
      <c r="AA7" s="25">
        <v>97</v>
      </c>
      <c r="AB7" s="25">
        <v>94.93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404.02</v>
      </c>
      <c r="AU7" s="25">
        <v>446.2</v>
      </c>
      <c r="AV7" s="25">
        <v>371.73</v>
      </c>
      <c r="AW7" s="25">
        <v>255.56</v>
      </c>
      <c r="AX7" s="25">
        <v>194.72</v>
      </c>
      <c r="AY7" s="25">
        <v>327.77</v>
      </c>
      <c r="AZ7" s="25">
        <v>338.02</v>
      </c>
      <c r="BA7" s="25">
        <v>345.94</v>
      </c>
      <c r="BB7" s="25">
        <v>329.7</v>
      </c>
      <c r="BC7" s="25">
        <v>319.99</v>
      </c>
      <c r="BD7" s="25">
        <v>239.69</v>
      </c>
      <c r="BE7" s="25">
        <v>572.26</v>
      </c>
      <c r="BF7" s="25">
        <v>550.78</v>
      </c>
      <c r="BG7" s="25">
        <v>520.57000000000005</v>
      </c>
      <c r="BH7" s="25">
        <v>490.91</v>
      </c>
      <c r="BI7" s="25">
        <v>440.33</v>
      </c>
      <c r="BJ7" s="25">
        <v>397.1</v>
      </c>
      <c r="BK7" s="25">
        <v>379.91</v>
      </c>
      <c r="BL7" s="25">
        <v>386.61</v>
      </c>
      <c r="BM7" s="25">
        <v>381.56</v>
      </c>
      <c r="BN7" s="25">
        <v>365.55</v>
      </c>
      <c r="BO7" s="25">
        <v>264.86</v>
      </c>
      <c r="BP7" s="25">
        <v>93.41</v>
      </c>
      <c r="BQ7" s="25">
        <v>104.25</v>
      </c>
      <c r="BR7" s="25">
        <v>96.18</v>
      </c>
      <c r="BS7" s="25">
        <v>94.88</v>
      </c>
      <c r="BT7" s="25">
        <v>92.65</v>
      </c>
      <c r="BU7" s="25">
        <v>95.79</v>
      </c>
      <c r="BV7" s="25">
        <v>98.3</v>
      </c>
      <c r="BW7" s="25">
        <v>93.82</v>
      </c>
      <c r="BX7" s="25">
        <v>95.04</v>
      </c>
      <c r="BY7" s="25">
        <v>95.42</v>
      </c>
      <c r="BZ7" s="25">
        <v>97.59</v>
      </c>
      <c r="CA7" s="25">
        <v>136.19</v>
      </c>
      <c r="CB7" s="25">
        <v>140.19999999999999</v>
      </c>
      <c r="CC7" s="25">
        <v>153.13</v>
      </c>
      <c r="CD7" s="25">
        <v>155.52000000000001</v>
      </c>
      <c r="CE7" s="25">
        <v>159.29</v>
      </c>
      <c r="CF7" s="25">
        <v>171.13</v>
      </c>
      <c r="CG7" s="25">
        <v>173.7</v>
      </c>
      <c r="CH7" s="25">
        <v>178.94</v>
      </c>
      <c r="CI7" s="25">
        <v>180.19</v>
      </c>
      <c r="CJ7" s="25">
        <v>184.25</v>
      </c>
      <c r="CK7" s="25">
        <v>181.66</v>
      </c>
      <c r="CL7" s="25">
        <v>52.19</v>
      </c>
      <c r="CM7" s="25">
        <v>50.91</v>
      </c>
      <c r="CN7" s="25">
        <v>49.36</v>
      </c>
      <c r="CO7" s="25">
        <v>48.07</v>
      </c>
      <c r="CP7" s="25">
        <v>65.91</v>
      </c>
      <c r="CQ7" s="25">
        <v>60.12</v>
      </c>
      <c r="CR7" s="25">
        <v>60.34</v>
      </c>
      <c r="CS7" s="25">
        <v>59.54</v>
      </c>
      <c r="CT7" s="25">
        <v>59.26</v>
      </c>
      <c r="CU7" s="25">
        <v>60.44</v>
      </c>
      <c r="CV7" s="25">
        <v>60.21</v>
      </c>
      <c r="CW7" s="25">
        <v>87.3</v>
      </c>
      <c r="CX7" s="25">
        <v>87.5</v>
      </c>
      <c r="CY7" s="25">
        <v>87.6</v>
      </c>
      <c r="CZ7" s="25">
        <v>87.1</v>
      </c>
      <c r="DA7" s="25">
        <v>86.7</v>
      </c>
      <c r="DB7" s="25">
        <v>84.24</v>
      </c>
      <c r="DC7" s="25">
        <v>84.19</v>
      </c>
      <c r="DD7" s="25">
        <v>83.93</v>
      </c>
      <c r="DE7" s="25">
        <v>83.84</v>
      </c>
      <c r="DF7" s="25">
        <v>83.39</v>
      </c>
      <c r="DG7" s="25">
        <v>89.21</v>
      </c>
      <c r="DH7" s="25">
        <v>47.64</v>
      </c>
      <c r="DI7" s="25">
        <v>47.52</v>
      </c>
      <c r="DJ7" s="25">
        <v>48.8</v>
      </c>
      <c r="DK7" s="25">
        <v>50.24</v>
      </c>
      <c r="DL7" s="25">
        <v>51.59</v>
      </c>
      <c r="DM7" s="25">
        <v>48.83</v>
      </c>
      <c r="DN7" s="25">
        <v>49.96</v>
      </c>
      <c r="DO7" s="25">
        <v>50.82</v>
      </c>
      <c r="DP7" s="25">
        <v>51.82</v>
      </c>
      <c r="DQ7" s="25">
        <v>52.53</v>
      </c>
      <c r="DR7" s="25">
        <v>52.41</v>
      </c>
      <c r="DS7" s="25">
        <v>8.7899999999999991</v>
      </c>
      <c r="DT7" s="25">
        <v>16.010000000000002</v>
      </c>
      <c r="DU7" s="25">
        <v>24.07</v>
      </c>
      <c r="DV7" s="25">
        <v>24.07</v>
      </c>
      <c r="DW7" s="25">
        <v>25.02</v>
      </c>
      <c r="DX7" s="25">
        <v>18.18</v>
      </c>
      <c r="DY7" s="25">
        <v>19.32</v>
      </c>
      <c r="DZ7" s="25">
        <v>21.16</v>
      </c>
      <c r="EA7" s="25">
        <v>22.72</v>
      </c>
      <c r="EB7" s="25">
        <v>24.16</v>
      </c>
      <c r="EC7" s="25">
        <v>26.78</v>
      </c>
      <c r="ED7" s="25">
        <v>0.44</v>
      </c>
      <c r="EE7" s="25">
        <v>0.78</v>
      </c>
      <c r="EF7" s="25">
        <v>0.67</v>
      </c>
      <c r="EG7" s="25">
        <v>0.31</v>
      </c>
      <c r="EH7" s="25">
        <v>0.55000000000000004</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川浦　健司</cp:lastModifiedBy>
  <dcterms:created xsi:type="dcterms:W3CDTF">2025-12-12T09:23:13Z</dcterms:created>
  <dcterms:modified xsi:type="dcterms:W3CDTF">2026-02-02T07:45:58Z</dcterms:modified>
  <cp:category/>
</cp:coreProperties>
</file>