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afile02\共有フォルダ\18_高齢者介護課\04_介護給付係\04_介護保険施設\04_令和６年度\220401_事業所指定・指導\R05_地域密着型サービス指定・指定更新-10\■■加算（介護給付費算定に係る体制等に関する届出書様式）■■\R7.4.1修正～（20250401）\"/>
    </mc:Choice>
  </mc:AlternateContent>
  <xr:revisionPtr revIDLastSave="0" documentId="13_ncr:1_{52D98F96-F8F9-4E3C-B735-AD78028E130B}" xr6:coauthVersionLast="47" xr6:coauthVersionMax="47" xr10:uidLastSave="{00000000-0000-0000-0000-000000000000}"/>
  <bookViews>
    <workbookView xWindow="-108" yWindow="-108" windowWidth="23256" windowHeight="12576" tabRatio="927" activeTab="2" xr2:uid="{00000000-000D-0000-FFFF-FFFF00000000}"/>
  </bookViews>
  <sheets>
    <sheet name="チェック表" sheetId="592" r:id="rId1"/>
    <sheet name="届出書 別紙36" sheetId="609" r:id="rId2"/>
    <sheet name="別紙１－4 " sheetId="610" r:id="rId3"/>
    <sheet name="別紙10" sheetId="525" r:id="rId4"/>
    <sheet name="別紙11" sheetId="526" r:id="rId5"/>
    <sheet name="別紙51 " sheetId="611" r:id="rId6"/>
    <sheet name="参考様式３" sheetId="602" r:id="rId7"/>
    <sheet name="参考様式６" sheetId="608" r:id="rId8"/>
    <sheet name="標準様式１（１枚版）" sheetId="588" r:id="rId9"/>
    <sheet name="標準様式１（100名）" sheetId="587" r:id="rId10"/>
    <sheet name="標準様式１【記載例】訪問介護" sheetId="589" r:id="rId11"/>
    <sheet name="標準様式１記入方法" sheetId="590" r:id="rId12"/>
    <sheet name="標準様式１プルダウン・リスト" sheetId="591" r:id="rId13"/>
    <sheet name="別紙●24" sheetId="66" state="hidden" r:id="rId14"/>
  </sheets>
  <externalReferences>
    <externalReference r:id="rId15"/>
  </externalReferences>
  <definedNames>
    <definedName name="【記載例】シフト記号">'[1]標準様式１【記載例】シフト記号表（勤務時間帯）'!$C$6:$C$35</definedName>
    <definedName name="ｋ" localSheetId="1">#REF!</definedName>
    <definedName name="ｋ" localSheetId="2">#REF!</definedName>
    <definedName name="ｋ" localSheetId="5">#N/A</definedName>
    <definedName name="ｋ">#N/A</definedName>
    <definedName name="_xlnm.Print_Area" localSheetId="0">チェック表!$A$1:$G$29</definedName>
    <definedName name="_xlnm.Print_Area" localSheetId="6">参考様式３!$A$1:$U$24</definedName>
    <definedName name="_xlnm.Print_Area" localSheetId="7">参考様式６!$B$1:$U$34</definedName>
    <definedName name="_xlnm.Print_Area" localSheetId="1">'届出書 別紙36'!$A$1:$AO$65</definedName>
    <definedName name="_xlnm.Print_Area" localSheetId="9">'標準様式１（100名）'!$A$1:$BD$132</definedName>
    <definedName name="_xlnm.Print_Area" localSheetId="8">'標準様式１（１枚版）'!$A$1:$BD$50</definedName>
    <definedName name="_xlnm.Print_Area" localSheetId="10">標準様式１【記載例】訪問介護!$A$1:$BD$50</definedName>
    <definedName name="_xlnm.Print_Area" localSheetId="11">標準様式１記入方法!$A$1:$O$80</definedName>
    <definedName name="_xlnm.Print_Area" localSheetId="13">#N/A</definedName>
    <definedName name="_xlnm.Print_Area" localSheetId="3">別紙10!$A$1:$Z$53</definedName>
    <definedName name="_xlnm.Print_Area" localSheetId="4">別紙11!$A$1:$Z$61</definedName>
    <definedName name="_xlnm.Print_Area" localSheetId="2">'別紙１－4 '!$A$1:$AF$77</definedName>
    <definedName name="_xlnm.Print_Area" localSheetId="5">'別紙51 '!$A$1:$AF$43</definedName>
    <definedName name="_xlnm.Print_Titles" localSheetId="0">チェック表!$5:$5</definedName>
    <definedName name="_xlnm.Print_Titles" localSheetId="9">'標準様式１（100名）'!$1:$12</definedName>
    <definedName name="_xlnm.Print_Titles" localSheetId="8">'標準様式１（１枚版）'!$1:$12</definedName>
    <definedName name="_xlnm.Print_Titles" localSheetId="10">標準様式１【記載例】訪問介護!$1:$12</definedName>
    <definedName name="Z_918D9391_3166_42FD_8CCC_73DDA136E9AD_.wvu.PrintArea" localSheetId="2" hidden="1">'別紙１－4 '!$A$1:$AF$77</definedName>
    <definedName name="あ" localSheetId="1">#REF!</definedName>
    <definedName name="あ" localSheetId="5">#REF!</definedName>
    <definedName name="あ">#REF!</definedName>
    <definedName name="サービス提供責任者">標準様式１プルダウン・リスト!$D$13:$D$25</definedName>
    <definedName name="サービス名" localSheetId="1">#REF!</definedName>
    <definedName name="サービス名" localSheetId="2">#REF!</definedName>
    <definedName name="サービス名" localSheetId="5">#N/A</definedName>
    <definedName name="サービス名">#N/A</definedName>
    <definedName name="サービス名称" localSheetId="1">#REF!</definedName>
    <definedName name="サービス名称" localSheetId="2">#REF!</definedName>
    <definedName name="サービス名称" localSheetId="5">#N/A</definedName>
    <definedName name="サービス名称">#N/A</definedName>
    <definedName name="シフト記号表">'[1]標準様式１シフト記号表（勤務時間帯）'!$C$6:$C$35</definedName>
    <definedName name="だだ" localSheetId="1">#REF!</definedName>
    <definedName name="だだ" localSheetId="2">#REF!</definedName>
    <definedName name="だだ" localSheetId="5">#N/A</definedName>
    <definedName name="だだ">#N/A</definedName>
    <definedName name="っっｋ" localSheetId="1">#REF!</definedName>
    <definedName name="っっｋ" localSheetId="2">#REF!</definedName>
    <definedName name="っっｋ" localSheetId="5">#N/A</definedName>
    <definedName name="っっｋ">#N/A</definedName>
    <definedName name="っっっっｌ" localSheetId="1">#REF!</definedName>
    <definedName name="っっっっｌ" localSheetId="2">#REF!</definedName>
    <definedName name="っっっっｌ" localSheetId="5">#N/A</definedName>
    <definedName name="っっっっｌ">#N/A</definedName>
    <definedName name="確認" localSheetId="1">#REF!</definedName>
    <definedName name="確認" localSheetId="2">#REF!</definedName>
    <definedName name="確認" localSheetId="5">#N/A</definedName>
    <definedName name="確認">#N/A</definedName>
    <definedName name="管理者">標準様式１プルダウン・リスト!$C$13:$C$25</definedName>
    <definedName name="職種">[1]標準様式１プルダウン・リスト!$C$12:$L$12</definedName>
    <definedName name="訪問介護員">標準様式１プルダウン・リスト!$E$13:$E$25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4" i="589" l="1"/>
  <c r="W43" i="589"/>
  <c r="R43" i="589"/>
  <c r="AE39" i="589"/>
  <c r="R49" i="589" s="1"/>
  <c r="AA39" i="589"/>
  <c r="R44" i="589" s="1"/>
  <c r="Y39" i="589"/>
  <c r="V38" i="589"/>
  <c r="T38" i="589"/>
  <c r="J38" i="589"/>
  <c r="H38" i="589"/>
  <c r="F38" i="589"/>
  <c r="L37" i="589"/>
  <c r="V36" i="589"/>
  <c r="T36" i="589"/>
  <c r="L36" i="589"/>
  <c r="L35" i="589"/>
  <c r="L38" i="589" s="1"/>
  <c r="L40" i="589" s="1"/>
  <c r="C44" i="589" s="1"/>
  <c r="J34" i="589"/>
  <c r="H34" i="589"/>
  <c r="F34" i="589"/>
  <c r="AW30" i="589"/>
  <c r="AU30" i="589"/>
  <c r="AW29" i="589"/>
  <c r="AU29" i="589"/>
  <c r="AU28" i="589"/>
  <c r="AW28" i="589" s="1"/>
  <c r="AU27" i="589"/>
  <c r="AW27" i="589" s="1"/>
  <c r="AU26" i="589"/>
  <c r="AW26" i="589" s="1"/>
  <c r="AU25" i="589"/>
  <c r="AW25" i="589" s="1"/>
  <c r="AU24" i="589"/>
  <c r="AW24" i="589" s="1"/>
  <c r="AU23" i="589"/>
  <c r="AW23" i="589" s="1"/>
  <c r="AW22" i="589"/>
  <c r="AU22" i="589"/>
  <c r="AW21" i="589"/>
  <c r="AU21" i="589"/>
  <c r="AU20" i="589"/>
  <c r="AW20" i="589" s="1"/>
  <c r="AU19" i="589"/>
  <c r="AW19" i="589" s="1"/>
  <c r="AU18" i="589"/>
  <c r="AW18" i="589" s="1"/>
  <c r="AU17" i="589"/>
  <c r="AW17" i="589" s="1"/>
  <c r="AU16" i="589"/>
  <c r="AU15" i="589"/>
  <c r="AW15" i="589" s="1"/>
  <c r="V35" i="589" s="1"/>
  <c r="AW14" i="589"/>
  <c r="AU14" i="589"/>
  <c r="B14" i="589"/>
  <c r="B15" i="589" s="1"/>
  <c r="B16" i="589" s="1"/>
  <c r="B17" i="589" s="1"/>
  <c r="B18" i="589" s="1"/>
  <c r="B19" i="589" s="1"/>
  <c r="B20" i="589" s="1"/>
  <c r="B21" i="589" s="1"/>
  <c r="B22" i="589" s="1"/>
  <c r="B23" i="589" s="1"/>
  <c r="B24" i="589" s="1"/>
  <c r="B25" i="589" s="1"/>
  <c r="B26" i="589" s="1"/>
  <c r="B27" i="589" s="1"/>
  <c r="B28" i="589" s="1"/>
  <c r="B29" i="589" s="1"/>
  <c r="B30" i="589" s="1"/>
  <c r="AU13" i="589"/>
  <c r="AW13" i="589" s="1"/>
  <c r="AQ11" i="589"/>
  <c r="AQ12" i="589" s="1"/>
  <c r="AP11" i="589"/>
  <c r="AP12" i="589" s="1"/>
  <c r="AN11" i="589"/>
  <c r="AN12" i="589" s="1"/>
  <c r="AM11" i="589"/>
  <c r="AM12" i="589" s="1"/>
  <c r="AJ11" i="589"/>
  <c r="AJ12" i="589" s="1"/>
  <c r="AH11" i="589"/>
  <c r="AH12" i="589" s="1"/>
  <c r="AF11" i="589"/>
  <c r="AF12" i="589" s="1"/>
  <c r="AE11" i="589"/>
  <c r="AE12" i="589" s="1"/>
  <c r="AB11" i="589"/>
  <c r="AB12" i="589" s="1"/>
  <c r="AA11" i="589"/>
  <c r="AA12" i="589" s="1"/>
  <c r="X11" i="589"/>
  <c r="X12" i="589" s="1"/>
  <c r="W11" i="589"/>
  <c r="W12" i="589" s="1"/>
  <c r="T11" i="589"/>
  <c r="T12" i="589" s="1"/>
  <c r="S11" i="589"/>
  <c r="S12" i="589" s="1"/>
  <c r="R11" i="589"/>
  <c r="R12" i="589" s="1"/>
  <c r="AT10" i="589"/>
  <c r="AT11" i="589" s="1"/>
  <c r="AT12" i="589" s="1"/>
  <c r="AS10" i="589"/>
  <c r="AS11" i="589" s="1"/>
  <c r="AS12" i="589" s="1"/>
  <c r="AR10" i="589"/>
  <c r="AR11" i="589" s="1"/>
  <c r="AR12" i="589" s="1"/>
  <c r="AQ10" i="589"/>
  <c r="AP10" i="589"/>
  <c r="AM10" i="589"/>
  <c r="AL10" i="589"/>
  <c r="AI10" i="589"/>
  <c r="AH10" i="589"/>
  <c r="AG10" i="589"/>
  <c r="AD10" i="589"/>
  <c r="AA10" i="589"/>
  <c r="Z10" i="589"/>
  <c r="Y10" i="589"/>
  <c r="W10" i="589"/>
  <c r="S10" i="589"/>
  <c r="R10" i="589"/>
  <c r="Q10" i="589"/>
  <c r="AU8" i="589"/>
  <c r="AZ6" i="589"/>
  <c r="X2" i="589"/>
  <c r="AK11" i="589" s="1"/>
  <c r="AK12" i="589" s="1"/>
  <c r="R49" i="588"/>
  <c r="W44" i="588"/>
  <c r="W43" i="588"/>
  <c r="R43" i="588"/>
  <c r="AE39" i="588"/>
  <c r="AA39" i="588"/>
  <c r="R44" i="588" s="1"/>
  <c r="Y39" i="588"/>
  <c r="V38" i="588"/>
  <c r="T38" i="588"/>
  <c r="J38" i="588"/>
  <c r="H38" i="588"/>
  <c r="F38" i="588"/>
  <c r="V37" i="588"/>
  <c r="T37" i="588"/>
  <c r="L37" i="588"/>
  <c r="V36" i="588"/>
  <c r="T36" i="588"/>
  <c r="L36" i="588"/>
  <c r="V35" i="588"/>
  <c r="T35" i="588"/>
  <c r="T39" i="588" s="1"/>
  <c r="L35" i="588"/>
  <c r="L38" i="588" s="1"/>
  <c r="L40" i="588" s="1"/>
  <c r="C44" i="588" s="1"/>
  <c r="J34" i="588"/>
  <c r="H34" i="588"/>
  <c r="F34" i="588"/>
  <c r="AU30" i="588"/>
  <c r="AW30" i="588" s="1"/>
  <c r="AU29" i="588"/>
  <c r="AW29" i="588" s="1"/>
  <c r="AU28" i="588"/>
  <c r="AW28" i="588" s="1"/>
  <c r="AU27" i="588"/>
  <c r="AW27" i="588" s="1"/>
  <c r="AU26" i="588"/>
  <c r="AW26" i="588" s="1"/>
  <c r="AW25" i="588"/>
  <c r="AU25" i="588"/>
  <c r="AU24" i="588"/>
  <c r="AW24" i="588" s="1"/>
  <c r="AU23" i="588"/>
  <c r="AW23" i="588" s="1"/>
  <c r="AU22" i="588"/>
  <c r="AW22" i="588" s="1"/>
  <c r="AW21" i="588"/>
  <c r="AU21" i="588"/>
  <c r="AU20" i="588"/>
  <c r="AW20" i="588" s="1"/>
  <c r="AU19" i="588"/>
  <c r="AW19" i="588" s="1"/>
  <c r="AU18" i="588"/>
  <c r="AW18" i="588" s="1"/>
  <c r="AU17" i="588"/>
  <c r="AW17" i="588" s="1"/>
  <c r="AU16" i="588"/>
  <c r="AW16" i="588" s="1"/>
  <c r="AU15" i="588"/>
  <c r="AW15" i="588" s="1"/>
  <c r="AU14" i="588"/>
  <c r="AW14" i="588" s="1"/>
  <c r="B14" i="588"/>
  <c r="B15" i="588" s="1"/>
  <c r="B16" i="588" s="1"/>
  <c r="B17" i="588" s="1"/>
  <c r="B18" i="588" s="1"/>
  <c r="B19" i="588" s="1"/>
  <c r="B20" i="588" s="1"/>
  <c r="B21" i="588" s="1"/>
  <c r="B22" i="588" s="1"/>
  <c r="B23" i="588" s="1"/>
  <c r="B24" i="588" s="1"/>
  <c r="B25" i="588" s="1"/>
  <c r="B26" i="588" s="1"/>
  <c r="B27" i="588" s="1"/>
  <c r="B28" i="588" s="1"/>
  <c r="B29" i="588" s="1"/>
  <c r="B30" i="588" s="1"/>
  <c r="AU13" i="588"/>
  <c r="AW13" i="588" s="1"/>
  <c r="T12" i="588"/>
  <c r="AQ11" i="588"/>
  <c r="AQ12" i="588" s="1"/>
  <c r="AN11" i="588"/>
  <c r="AN12" i="588" s="1"/>
  <c r="AM11" i="588"/>
  <c r="AM12" i="588" s="1"/>
  <c r="AJ11" i="588"/>
  <c r="AJ12" i="588" s="1"/>
  <c r="AI11" i="588"/>
  <c r="AI12" i="588" s="1"/>
  <c r="AF11" i="588"/>
  <c r="AF12" i="588" s="1"/>
  <c r="AE11" i="588"/>
  <c r="AE12" i="588" s="1"/>
  <c r="AC11" i="588"/>
  <c r="AC12" i="588" s="1"/>
  <c r="AA11" i="588"/>
  <c r="AA12" i="588" s="1"/>
  <c r="X11" i="588"/>
  <c r="X12" i="588" s="1"/>
  <c r="W11" i="588"/>
  <c r="W12" i="588" s="1"/>
  <c r="T11" i="588"/>
  <c r="S11" i="588"/>
  <c r="S12" i="588" s="1"/>
  <c r="P11" i="588"/>
  <c r="P12" i="588" s="1"/>
  <c r="AT10" i="588"/>
  <c r="AT11" i="588" s="1"/>
  <c r="AT12" i="588" s="1"/>
  <c r="AS10" i="588"/>
  <c r="AS11" i="588" s="1"/>
  <c r="AS12" i="588" s="1"/>
  <c r="AR10" i="588"/>
  <c r="AR11" i="588" s="1"/>
  <c r="AR12" i="588" s="1"/>
  <c r="AQ10" i="588"/>
  <c r="AO10" i="588"/>
  <c r="AM10" i="588"/>
  <c r="AJ10" i="588"/>
  <c r="AI10" i="588"/>
  <c r="AG10" i="588"/>
  <c r="AE10" i="588"/>
  <c r="AD10" i="588"/>
  <c r="AA10" i="588"/>
  <c r="Y10" i="588"/>
  <c r="W10" i="588"/>
  <c r="T10" i="588"/>
  <c r="S10" i="588"/>
  <c r="Q10" i="588"/>
  <c r="AU8" i="588"/>
  <c r="AZ6" i="588"/>
  <c r="X2" i="588"/>
  <c r="AO11" i="588" s="1"/>
  <c r="AO12" i="588" s="1"/>
  <c r="X2" i="587"/>
  <c r="W10" i="587" s="1"/>
  <c r="AU8" i="587"/>
  <c r="R10" i="587"/>
  <c r="V10" i="587"/>
  <c r="X10" i="587"/>
  <c r="Z10" i="587"/>
  <c r="AA10" i="587"/>
  <c r="AB10" i="587"/>
  <c r="AD10" i="587"/>
  <c r="AF10" i="587"/>
  <c r="AG10" i="587"/>
  <c r="AI10" i="587"/>
  <c r="AJ10" i="587"/>
  <c r="AL10" i="587"/>
  <c r="AM10" i="587"/>
  <c r="AN10" i="587"/>
  <c r="AP10" i="587"/>
  <c r="AR10" i="587"/>
  <c r="AS10" i="587"/>
  <c r="AT10" i="587"/>
  <c r="AT11" i="587" s="1"/>
  <c r="AT12" i="587" s="1"/>
  <c r="P11" i="587"/>
  <c r="P12" i="587" s="1"/>
  <c r="Q11" i="587"/>
  <c r="Q12" i="587" s="1"/>
  <c r="S11" i="587"/>
  <c r="S12" i="587" s="1"/>
  <c r="T11" i="587"/>
  <c r="T12" i="587" s="1"/>
  <c r="U11" i="587"/>
  <c r="U12" i="587" s="1"/>
  <c r="W11" i="587"/>
  <c r="W12" i="587" s="1"/>
  <c r="Y11" i="587"/>
  <c r="Y12" i="587" s="1"/>
  <c r="Z11" i="587"/>
  <c r="Z12" i="587" s="1"/>
  <c r="AB11" i="587"/>
  <c r="AB12" i="587" s="1"/>
  <c r="AC11" i="587"/>
  <c r="AC12" i="587" s="1"/>
  <c r="AE11" i="587"/>
  <c r="AE12" i="587" s="1"/>
  <c r="AF11" i="587"/>
  <c r="AG11" i="587"/>
  <c r="AG12" i="587" s="1"/>
  <c r="AI11" i="587"/>
  <c r="AI12" i="587" s="1"/>
  <c r="AK11" i="587"/>
  <c r="AK12" i="587" s="1"/>
  <c r="AL11" i="587"/>
  <c r="AL12" i="587" s="1"/>
  <c r="AN11" i="587"/>
  <c r="AO11" i="587"/>
  <c r="AQ11" i="587"/>
  <c r="AQ12" i="587" s="1"/>
  <c r="AR11" i="587"/>
  <c r="AR12" i="587" s="1"/>
  <c r="AS11" i="587"/>
  <c r="AS12" i="587" s="1"/>
  <c r="AF12" i="587"/>
  <c r="AN12" i="587"/>
  <c r="AO12" i="587"/>
  <c r="AU13" i="587"/>
  <c r="AW13" i="587" s="1"/>
  <c r="B14" i="587"/>
  <c r="AU14" i="587"/>
  <c r="AW14" i="587" s="1"/>
  <c r="B15" i="587"/>
  <c r="B16" i="587" s="1"/>
  <c r="B17" i="587" s="1"/>
  <c r="B18" i="587" s="1"/>
  <c r="B19" i="587" s="1"/>
  <c r="B20" i="587" s="1"/>
  <c r="B21" i="587" s="1"/>
  <c r="B22" i="587" s="1"/>
  <c r="B23" i="587" s="1"/>
  <c r="B24" i="587" s="1"/>
  <c r="B25" i="587" s="1"/>
  <c r="B26" i="587" s="1"/>
  <c r="B27" i="587" s="1"/>
  <c r="B28" i="587" s="1"/>
  <c r="B29" i="587" s="1"/>
  <c r="B30" i="587" s="1"/>
  <c r="B31" i="587" s="1"/>
  <c r="B32" i="587" s="1"/>
  <c r="B33" i="587" s="1"/>
  <c r="B34" i="587" s="1"/>
  <c r="B35" i="587" s="1"/>
  <c r="B36" i="587" s="1"/>
  <c r="B37" i="587" s="1"/>
  <c r="B38" i="587" s="1"/>
  <c r="B39" i="587" s="1"/>
  <c r="B40" i="587" s="1"/>
  <c r="B41" i="587" s="1"/>
  <c r="B42" i="587" s="1"/>
  <c r="B43" i="587" s="1"/>
  <c r="B44" i="587" s="1"/>
  <c r="B45" i="587" s="1"/>
  <c r="B46" i="587" s="1"/>
  <c r="B47" i="587" s="1"/>
  <c r="B48" i="587" s="1"/>
  <c r="B49" i="587" s="1"/>
  <c r="B50" i="587" s="1"/>
  <c r="B51" i="587" s="1"/>
  <c r="B52" i="587" s="1"/>
  <c r="B53" i="587" s="1"/>
  <c r="B54" i="587" s="1"/>
  <c r="B55" i="587" s="1"/>
  <c r="B56" i="587" s="1"/>
  <c r="B57" i="587" s="1"/>
  <c r="B58" i="587" s="1"/>
  <c r="B59" i="587" s="1"/>
  <c r="B60" i="587" s="1"/>
  <c r="B61" i="587" s="1"/>
  <c r="B62" i="587" s="1"/>
  <c r="B63" i="587" s="1"/>
  <c r="B64" i="587" s="1"/>
  <c r="B65" i="587" s="1"/>
  <c r="B66" i="587" s="1"/>
  <c r="B67" i="587" s="1"/>
  <c r="B68" i="587" s="1"/>
  <c r="B69" i="587" s="1"/>
  <c r="B70" i="587" s="1"/>
  <c r="B71" i="587" s="1"/>
  <c r="B72" i="587" s="1"/>
  <c r="B73" i="587" s="1"/>
  <c r="B74" i="587" s="1"/>
  <c r="B75" i="587" s="1"/>
  <c r="B76" i="587" s="1"/>
  <c r="B77" i="587" s="1"/>
  <c r="B78" i="587" s="1"/>
  <c r="B79" i="587" s="1"/>
  <c r="B80" i="587" s="1"/>
  <c r="B81" i="587" s="1"/>
  <c r="B82" i="587" s="1"/>
  <c r="B83" i="587" s="1"/>
  <c r="B84" i="587" s="1"/>
  <c r="B85" i="587" s="1"/>
  <c r="B86" i="587" s="1"/>
  <c r="B87" i="587" s="1"/>
  <c r="B88" i="587" s="1"/>
  <c r="B89" i="587" s="1"/>
  <c r="B90" i="587" s="1"/>
  <c r="B91" i="587" s="1"/>
  <c r="B92" i="587" s="1"/>
  <c r="B93" i="587" s="1"/>
  <c r="B94" i="587" s="1"/>
  <c r="B95" i="587" s="1"/>
  <c r="B96" i="587" s="1"/>
  <c r="B97" i="587" s="1"/>
  <c r="B98" i="587" s="1"/>
  <c r="B99" i="587" s="1"/>
  <c r="B100" i="587" s="1"/>
  <c r="B101" i="587" s="1"/>
  <c r="B102" i="587" s="1"/>
  <c r="B103" i="587" s="1"/>
  <c r="B104" i="587" s="1"/>
  <c r="B105" i="587" s="1"/>
  <c r="B106" i="587" s="1"/>
  <c r="B107" i="587" s="1"/>
  <c r="B108" i="587" s="1"/>
  <c r="B109" i="587" s="1"/>
  <c r="B110" i="587" s="1"/>
  <c r="B111" i="587" s="1"/>
  <c r="B112" i="587" s="1"/>
  <c r="AU15" i="587"/>
  <c r="AW15" i="587" s="1"/>
  <c r="AU16" i="587"/>
  <c r="AW16" i="587" s="1"/>
  <c r="AU17" i="587"/>
  <c r="AW17" i="587"/>
  <c r="AU18" i="587"/>
  <c r="AW18" i="587" s="1"/>
  <c r="AU19" i="587"/>
  <c r="AW19" i="587" s="1"/>
  <c r="AU20" i="587"/>
  <c r="AW20" i="587" s="1"/>
  <c r="AU21" i="587"/>
  <c r="AW21" i="587"/>
  <c r="AU22" i="587"/>
  <c r="AW22" i="587" s="1"/>
  <c r="AU23" i="587"/>
  <c r="AW23" i="587" s="1"/>
  <c r="AU24" i="587"/>
  <c r="AW24" i="587" s="1"/>
  <c r="AU25" i="587"/>
  <c r="AW25" i="587"/>
  <c r="AU26" i="587"/>
  <c r="AW26" i="587" s="1"/>
  <c r="AU27" i="587"/>
  <c r="AW27" i="587" s="1"/>
  <c r="AU28" i="587"/>
  <c r="AW28" i="587" s="1"/>
  <c r="AU29" i="587"/>
  <c r="AW29" i="587"/>
  <c r="AU30" i="587"/>
  <c r="AW30" i="587" s="1"/>
  <c r="AU31" i="587"/>
  <c r="AW31" i="587" s="1"/>
  <c r="AU32" i="587"/>
  <c r="AW32" i="587" s="1"/>
  <c r="AU33" i="587"/>
  <c r="AW33" i="587"/>
  <c r="AU34" i="587"/>
  <c r="AW34" i="587" s="1"/>
  <c r="AU35" i="587"/>
  <c r="AW35" i="587" s="1"/>
  <c r="AU36" i="587"/>
  <c r="AW36" i="587"/>
  <c r="AU37" i="587"/>
  <c r="AW37" i="587"/>
  <c r="AU38" i="587"/>
  <c r="AW38" i="587" s="1"/>
  <c r="AU39" i="587"/>
  <c r="AW39" i="587" s="1"/>
  <c r="AU40" i="587"/>
  <c r="AW40" i="587" s="1"/>
  <c r="AU41" i="587"/>
  <c r="AW41" i="587" s="1"/>
  <c r="AU42" i="587"/>
  <c r="AW42" i="587" s="1"/>
  <c r="AU43" i="587"/>
  <c r="AW43" i="587" s="1"/>
  <c r="AU44" i="587"/>
  <c r="AW44" i="587"/>
  <c r="AU45" i="587"/>
  <c r="AW45" i="587" s="1"/>
  <c r="AU46" i="587"/>
  <c r="AW46" i="587" s="1"/>
  <c r="AU47" i="587"/>
  <c r="AW47" i="587" s="1"/>
  <c r="AU48" i="587"/>
  <c r="AW48" i="587" s="1"/>
  <c r="AU49" i="587"/>
  <c r="AW49" i="587"/>
  <c r="AU50" i="587"/>
  <c r="AW50" i="587" s="1"/>
  <c r="AU51" i="587"/>
  <c r="AW51" i="587" s="1"/>
  <c r="AU52" i="587"/>
  <c r="AW52" i="587" s="1"/>
  <c r="AU53" i="587"/>
  <c r="AW53" i="587"/>
  <c r="AU54" i="587"/>
  <c r="AW54" i="587" s="1"/>
  <c r="AU55" i="587"/>
  <c r="AW55" i="587" s="1"/>
  <c r="AU56" i="587"/>
  <c r="AW56" i="587" s="1"/>
  <c r="AU57" i="587"/>
  <c r="AW57" i="587" s="1"/>
  <c r="AU58" i="587"/>
  <c r="AW58" i="587" s="1"/>
  <c r="AU59" i="587"/>
  <c r="AW59" i="587" s="1"/>
  <c r="AU60" i="587"/>
  <c r="AW60" i="587" s="1"/>
  <c r="AU61" i="587"/>
  <c r="AW61" i="587"/>
  <c r="AU62" i="587"/>
  <c r="AW62" i="587" s="1"/>
  <c r="AU63" i="587"/>
  <c r="AW63" i="587" s="1"/>
  <c r="AU64" i="587"/>
  <c r="AW64" i="587" s="1"/>
  <c r="AU65" i="587"/>
  <c r="AW65" i="587" s="1"/>
  <c r="AU66" i="587"/>
  <c r="AW66" i="587" s="1"/>
  <c r="AU67" i="587"/>
  <c r="AW67" i="587" s="1"/>
  <c r="AU68" i="587"/>
  <c r="AW68" i="587"/>
  <c r="AU69" i="587"/>
  <c r="AW69" i="587"/>
  <c r="AU70" i="587"/>
  <c r="AW70" i="587" s="1"/>
  <c r="AU71" i="587"/>
  <c r="AW71" i="587" s="1"/>
  <c r="AU72" i="587"/>
  <c r="AW72" i="587" s="1"/>
  <c r="AU73" i="587"/>
  <c r="AW73" i="587"/>
  <c r="AU74" i="587"/>
  <c r="AW74" i="587"/>
  <c r="AU75" i="587"/>
  <c r="AW75" i="587" s="1"/>
  <c r="AU76" i="587"/>
  <c r="AW76" i="587"/>
  <c r="AU77" i="587"/>
  <c r="AW77" i="587"/>
  <c r="AU78" i="587"/>
  <c r="AW78" i="587" s="1"/>
  <c r="AU79" i="587"/>
  <c r="AW79" i="587" s="1"/>
  <c r="AU80" i="587"/>
  <c r="AW80" i="587" s="1"/>
  <c r="AU81" i="587"/>
  <c r="AW81" i="587"/>
  <c r="AU82" i="587"/>
  <c r="AW82" i="587" s="1"/>
  <c r="AU83" i="587"/>
  <c r="AW83" i="587" s="1"/>
  <c r="AU84" i="587"/>
  <c r="AW84" i="587"/>
  <c r="AU85" i="587"/>
  <c r="AW85" i="587" s="1"/>
  <c r="AU86" i="587"/>
  <c r="AW86" i="587" s="1"/>
  <c r="AU87" i="587"/>
  <c r="AW87" i="587" s="1"/>
  <c r="AU88" i="587"/>
  <c r="AW88" i="587" s="1"/>
  <c r="AU89" i="587"/>
  <c r="AW89" i="587"/>
  <c r="AU90" i="587"/>
  <c r="AW90" i="587" s="1"/>
  <c r="AU91" i="587"/>
  <c r="AW91" i="587" s="1"/>
  <c r="AU92" i="587"/>
  <c r="AW92" i="587" s="1"/>
  <c r="AU93" i="587"/>
  <c r="AW93" i="587"/>
  <c r="AU94" i="587"/>
  <c r="AW94" i="587" s="1"/>
  <c r="AU95" i="587"/>
  <c r="AW95" i="587" s="1"/>
  <c r="AU96" i="587"/>
  <c r="AW96" i="587" s="1"/>
  <c r="AU97" i="587"/>
  <c r="AW97" i="587"/>
  <c r="AU98" i="587"/>
  <c r="AW98" i="587"/>
  <c r="AU99" i="587"/>
  <c r="AW99" i="587" s="1"/>
  <c r="AU100" i="587"/>
  <c r="AW100" i="587" s="1"/>
  <c r="AU101" i="587"/>
  <c r="AW101" i="587"/>
  <c r="AU102" i="587"/>
  <c r="AW102" i="587" s="1"/>
  <c r="AU103" i="587"/>
  <c r="AW103" i="587" s="1"/>
  <c r="AU104" i="587"/>
  <c r="AW104" i="587" s="1"/>
  <c r="AU105" i="587"/>
  <c r="AW105" i="587"/>
  <c r="AU106" i="587"/>
  <c r="AW106" i="587"/>
  <c r="AU107" i="587"/>
  <c r="AW107" i="587" s="1"/>
  <c r="AU108" i="587"/>
  <c r="AW108" i="587" s="1"/>
  <c r="AU109" i="587"/>
  <c r="AW109" i="587"/>
  <c r="AU110" i="587"/>
  <c r="AW110" i="587" s="1"/>
  <c r="AU111" i="587"/>
  <c r="AW111" i="587" s="1"/>
  <c r="AU112" i="587"/>
  <c r="AW112" i="587" s="1"/>
  <c r="F116" i="587"/>
  <c r="H116" i="587"/>
  <c r="J116" i="587"/>
  <c r="L117" i="587"/>
  <c r="L120" i="587" s="1"/>
  <c r="L122" i="587" s="1"/>
  <c r="C126" i="587" s="1"/>
  <c r="T117" i="587"/>
  <c r="V117" i="587"/>
  <c r="L118" i="587"/>
  <c r="T118" i="587"/>
  <c r="T121" i="587" s="1"/>
  <c r="V118" i="587"/>
  <c r="L119" i="587"/>
  <c r="T119" i="587"/>
  <c r="V119" i="587"/>
  <c r="F120" i="587"/>
  <c r="H120" i="587"/>
  <c r="J120" i="587"/>
  <c r="T120" i="587"/>
  <c r="V120" i="587"/>
  <c r="Y121" i="587"/>
  <c r="AA121" i="587"/>
  <c r="AE121" i="587"/>
  <c r="R131" i="587" s="1"/>
  <c r="R125" i="587"/>
  <c r="W125" i="587"/>
  <c r="R126" i="587"/>
  <c r="AB126" i="587" s="1"/>
  <c r="W131" i="587" s="1"/>
  <c r="W126" i="587"/>
  <c r="AJ11" i="587" l="1"/>
  <c r="AJ12" i="587" s="1"/>
  <c r="X11" i="587"/>
  <c r="X12" i="587" s="1"/>
  <c r="AQ10" i="587"/>
  <c r="AE10" i="587"/>
  <c r="AZ6" i="587"/>
  <c r="Z10" i="588"/>
  <c r="AP10" i="588"/>
  <c r="Z11" i="588"/>
  <c r="Z12" i="588" s="1"/>
  <c r="AP11" i="588"/>
  <c r="AP12" i="588" s="1"/>
  <c r="AE10" i="589"/>
  <c r="P11" i="589"/>
  <c r="P12" i="589" s="1"/>
  <c r="AI11" i="589"/>
  <c r="AI12" i="589" s="1"/>
  <c r="AH11" i="587"/>
  <c r="AH12" i="587" s="1"/>
  <c r="V11" i="587"/>
  <c r="V12" i="587" s="1"/>
  <c r="AO10" i="587"/>
  <c r="AC10" i="587"/>
  <c r="AB10" i="588"/>
  <c r="AB11" i="588"/>
  <c r="AB12" i="588" s="1"/>
  <c r="V39" i="588"/>
  <c r="T37" i="589"/>
  <c r="AP11" i="587"/>
  <c r="AP12" i="587" s="1"/>
  <c r="AD11" i="587"/>
  <c r="AD12" i="587" s="1"/>
  <c r="R11" i="587"/>
  <c r="R12" i="587" s="1"/>
  <c r="AK10" i="587"/>
  <c r="Y10" i="587"/>
  <c r="R10" i="588"/>
  <c r="AH10" i="588"/>
  <c r="R11" i="588"/>
  <c r="R12" i="588" s="1"/>
  <c r="AH11" i="588"/>
  <c r="AH12" i="588" s="1"/>
  <c r="AB44" i="588"/>
  <c r="W49" i="588" s="1"/>
  <c r="AB49" i="588" s="1"/>
  <c r="V10" i="589"/>
  <c r="AO10" i="589"/>
  <c r="Z11" i="589"/>
  <c r="Z12" i="589" s="1"/>
  <c r="AW16" i="589"/>
  <c r="V37" i="589" s="1"/>
  <c r="V39" i="589" s="1"/>
  <c r="AB131" i="587"/>
  <c r="AB44" i="589"/>
  <c r="W49" i="589" s="1"/>
  <c r="V121" i="587"/>
  <c r="T35" i="589"/>
  <c r="T39" i="589" s="1"/>
  <c r="AM11" i="587"/>
  <c r="AM12" i="587" s="1"/>
  <c r="AA11" i="587"/>
  <c r="AA12" i="587" s="1"/>
  <c r="AH10" i="587"/>
  <c r="U10" i="587"/>
  <c r="V10" i="588"/>
  <c r="AL10" i="588"/>
  <c r="U11" i="588"/>
  <c r="U12" i="588" s="1"/>
  <c r="AK11" i="588"/>
  <c r="AK12" i="588" s="1"/>
  <c r="L44" i="588"/>
  <c r="I44" i="588"/>
  <c r="AB49" i="589"/>
  <c r="I44" i="589"/>
  <c r="L44" i="589" s="1"/>
  <c r="U10" i="588"/>
  <c r="AC10" i="588"/>
  <c r="AK10" i="588"/>
  <c r="V11" i="588"/>
  <c r="V12" i="588" s="1"/>
  <c r="AD11" i="588"/>
  <c r="AD12" i="588" s="1"/>
  <c r="AL11" i="588"/>
  <c r="AL12" i="588" s="1"/>
  <c r="U10" i="589"/>
  <c r="AC10" i="589"/>
  <c r="AK10" i="589"/>
  <c r="V11" i="589"/>
  <c r="V12" i="589" s="1"/>
  <c r="AD11" i="589"/>
  <c r="AD12" i="589" s="1"/>
  <c r="AL11" i="589"/>
  <c r="AL12" i="589" s="1"/>
  <c r="P10" i="588"/>
  <c r="X10" i="588"/>
  <c r="AF10" i="588"/>
  <c r="AN10" i="588"/>
  <c r="Q11" i="588"/>
  <c r="Q12" i="588" s="1"/>
  <c r="Y11" i="588"/>
  <c r="Y12" i="588" s="1"/>
  <c r="AG11" i="588"/>
  <c r="AG12" i="588" s="1"/>
  <c r="P10" i="589"/>
  <c r="X10" i="589"/>
  <c r="AF10" i="589"/>
  <c r="AN10" i="589"/>
  <c r="Q11" i="589"/>
  <c r="Q12" i="589" s="1"/>
  <c r="Y11" i="589"/>
  <c r="Y12" i="589" s="1"/>
  <c r="AG11" i="589"/>
  <c r="AG12" i="589" s="1"/>
  <c r="AO11" i="589"/>
  <c r="AO12" i="589" s="1"/>
  <c r="T10" i="589"/>
  <c r="AB10" i="589"/>
  <c r="AJ10" i="589"/>
  <c r="U11" i="589"/>
  <c r="U12" i="589" s="1"/>
  <c r="AC11" i="589"/>
  <c r="AC12" i="589" s="1"/>
  <c r="I126" i="587"/>
  <c r="L126" i="587"/>
  <c r="T10" i="587"/>
  <c r="S10" i="587"/>
  <c r="Q10" i="587"/>
  <c r="P10" i="587"/>
  <c r="M38" i="525" l="1"/>
  <c r="F38" i="525"/>
  <c r="F40" i="525" s="1"/>
  <c r="M23" i="525"/>
  <c r="F23" i="525"/>
  <c r="F25" i="525" s="1"/>
</calcChain>
</file>

<file path=xl/sharedStrings.xml><?xml version="1.0" encoding="utf-8"?>
<sst xmlns="http://schemas.openxmlformats.org/spreadsheetml/2006/main" count="1342" uniqueCount="514">
  <si>
    <t>施設等の区分</t>
  </si>
  <si>
    <t>人員配置区分</t>
  </si>
  <si>
    <t>そ　 　　の　 　　他　　 　該　　 　当　　 　す 　　　る 　　　体 　　　制 　　　等</t>
    <phoneticPr fontId="3"/>
  </si>
  <si>
    <t>LIFEへの登録</t>
    <rPh sb="6" eb="8">
      <t>トウロク</t>
    </rPh>
    <phoneticPr fontId="3"/>
  </si>
  <si>
    <t>割 引</t>
  </si>
  <si>
    <t>□</t>
  </si>
  <si>
    <t>１　なし</t>
  </si>
  <si>
    <t>２　あり</t>
  </si>
  <si>
    <t>１ なし</t>
    <phoneticPr fontId="3"/>
  </si>
  <si>
    <t>２ あり</t>
    <phoneticPr fontId="3"/>
  </si>
  <si>
    <t>１　非該当</t>
    <phoneticPr fontId="3"/>
  </si>
  <si>
    <t>２　該当</t>
  </si>
  <si>
    <t>訪問介護</t>
  </si>
  <si>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</si>
  <si>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</si>
  <si>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</si>
  <si>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通所介護</t>
  </si>
  <si>
    <t>福祉用具貸与</t>
  </si>
  <si>
    <t>□</t>
    <phoneticPr fontId="3"/>
  </si>
  <si>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</si>
  <si>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3"/>
  </si>
  <si>
    <t>そ　 　　の　 　　他　　 　該　　 　当　　 　す 　　　る 　　　体 　　　制 　　　等</t>
  </si>
  <si>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</si>
  <si>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</si>
  <si>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</si>
  <si>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</si>
  <si>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</si>
  <si>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</si>
  <si>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A2</t>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</si>
  <si>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</si>
  <si>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</si>
  <si>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</si>
  <si>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</si>
  <si>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</si>
  <si>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</si>
  <si>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</si>
  <si>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</si>
  <si>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</si>
  <si>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</si>
  <si>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</si>
  <si>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</si>
  <si>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</si>
  <si>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</si>
  <si>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</si>
  <si>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</si>
  <si>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</si>
  <si>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</si>
  <si>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</si>
  <si>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</si>
  <si>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</si>
  <si>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</si>
  <si>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</si>
  <si>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</si>
  <si>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</si>
  <si>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</si>
  <si>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</si>
  <si>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</si>
  <si>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</si>
  <si>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</si>
  <si>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</si>
  <si>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</si>
  <si>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</si>
  <si>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</si>
  <si>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</si>
  <si>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</si>
  <si>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</si>
  <si>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</si>
  <si>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</si>
  <si>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</si>
  <si>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</si>
  <si>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</si>
  <si>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</si>
  <si>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</si>
  <si>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</si>
  <si>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</si>
  <si>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</si>
  <si>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</si>
  <si>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</si>
  <si>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</si>
  <si>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</si>
  <si>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</si>
  <si>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</si>
  <si>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</si>
  <si>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</si>
  <si>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</si>
  <si>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</si>
  <si>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</si>
  <si>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</si>
  <si>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</si>
  <si>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</si>
  <si>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</si>
  <si>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</si>
  <si>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</si>
  <si>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</si>
  <si>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</si>
  <si>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</si>
  <si>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</si>
  <si>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</si>
  <si>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</si>
  <si>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</si>
  <si>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</si>
  <si>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</si>
  <si>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</si>
  <si>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3"/>
  </si>
  <si>
    <t>日</t>
    <rPh sb="0" eb="1">
      <t>ニチ</t>
    </rPh>
    <phoneticPr fontId="3"/>
  </si>
  <si>
    <t>事業所番号</t>
    <rPh sb="0" eb="3">
      <t>ジギョウショ</t>
    </rPh>
    <rPh sb="3" eb="5">
      <t>バンゴウ</t>
    </rPh>
    <phoneticPr fontId="3"/>
  </si>
  <si>
    <t>1　新規</t>
    <phoneticPr fontId="3"/>
  </si>
  <si>
    <t>2　変更</t>
    <phoneticPr fontId="3"/>
  </si>
  <si>
    <t>3　終了</t>
    <phoneticPr fontId="3"/>
  </si>
  <si>
    <t>・</t>
    <phoneticPr fontId="3"/>
  </si>
  <si>
    <t>人</t>
    <rPh sb="0" eb="1">
      <t>ニン</t>
    </rPh>
    <phoneticPr fontId="3"/>
  </si>
  <si>
    <t>※</t>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</si>
  <si>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</si>
  <si>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</si>
  <si>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</si>
  <si>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　要件を満たすことが分かる根拠書類を準備し、指定権者からの求めがあった場合には、速やかに提出してください。</t>
    <rPh sb="16" eb="18">
      <t>ショルイ</t>
    </rPh>
    <phoneticPr fontId="3"/>
  </si>
  <si>
    <t>備考</t>
    <rPh sb="0" eb="2">
      <t>ビコウ</t>
    </rPh>
    <phoneticPr fontId="3"/>
  </si>
  <si>
    <t>合計</t>
    <rPh sb="0" eb="2">
      <t>ゴウケイ</t>
    </rPh>
    <phoneticPr fontId="3"/>
  </si>
  <si>
    <t>月</t>
    <rPh sb="0" eb="1">
      <t>ツキ</t>
    </rPh>
    <phoneticPr fontId="3"/>
  </si>
  <si>
    <t>～</t>
    <phoneticPr fontId="3"/>
  </si>
  <si>
    <t>主たる事務所の所在地</t>
  </si>
  <si>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</si>
  <si>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</si>
  <si>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</si>
  <si>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</si>
  <si>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</si>
  <si>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</si>
  <si>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</si>
  <si>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</si>
  <si>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</si>
  <si>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</si>
  <si>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</si>
  <si>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</si>
  <si>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</si>
  <si>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</si>
  <si>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</si>
  <si>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</si>
  <si>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</si>
  <si>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</si>
  <si>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</si>
  <si>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</si>
  <si>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</si>
  <si>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</si>
  <si>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</si>
  <si>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</si>
  <si>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</si>
  <si>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</si>
  <si>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</si>
  <si>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</si>
  <si>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</si>
  <si>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</si>
  <si>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</si>
  <si>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</si>
  <si>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</si>
  <si>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</si>
  <si>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</si>
  <si>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</si>
  <si>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</si>
  <si>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</si>
  <si>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</si>
  <si>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</si>
  <si>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</si>
  <si>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</si>
  <si>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</si>
  <si>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（別紙11）</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</si>
  <si>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</si>
  <si>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</si>
  <si>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</si>
  <si>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</si>
  <si>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</si>
  <si>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</si>
  <si>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</si>
  <si>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</si>
  <si>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</si>
  <si>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</si>
  <si>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38"/>
  </si>
  <si>
    <t>＝</t>
    <phoneticPr fontId="38"/>
  </si>
  <si>
    <t>＋</t>
    <phoneticPr fontId="38"/>
  </si>
  <si>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38"/>
  </si>
  <si>
    <t>合計</t>
    <rPh sb="0" eb="2">
      <t>ゴウケイ</t>
    </rPh>
    <phoneticPr fontId="38"/>
  </si>
  <si>
    <t>常勤換算方法による人数</t>
    <rPh sb="0" eb="2">
      <t>ジョウキン</t>
    </rPh>
    <rPh sb="2" eb="4">
      <t>カンサン</t>
    </rPh>
    <rPh sb="4" eb="6">
      <t>ホウホウ</t>
    </rPh>
    <rPh sb="9" eb="11">
      <t>ニンズウ</t>
    </rPh>
    <phoneticPr fontId="38"/>
  </si>
  <si>
    <t>常勤の従業者の人数</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</si>
  <si>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38"/>
  </si>
  <si>
    <t>常勤換算方法対象外の</t>
    <rPh sb="0" eb="2">
      <t>ジョウキン</t>
    </rPh>
    <rPh sb="2" eb="4">
      <t>カンサン</t>
    </rPh>
    <rPh sb="4" eb="6">
      <t>ホウホウ</t>
    </rPh>
    <rPh sb="6" eb="9">
      <t>タイショウガイ</t>
    </rPh>
    <phoneticPr fontId="38"/>
  </si>
  <si>
    <t>その端数を増すごとに１人以上で可</t>
  </si>
  <si>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38"/>
  </si>
  <si>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38"/>
  </si>
  <si>
    <t>（小数点第2位以下切り捨て）</t>
    <rPh sb="1" eb="4">
      <t>ショウスウテン</t>
    </rPh>
    <rPh sb="4" eb="5">
      <t>ダイ</t>
    </rPh>
    <rPh sb="6" eb="7">
      <t>イ</t>
    </rPh>
    <rPh sb="7" eb="9">
      <t>イカ</t>
    </rPh>
    <rPh sb="9" eb="10">
      <t>キ</t>
    </rPh>
    <rPh sb="11" eb="12">
      <t>ス</t>
    </rPh>
    <phoneticPr fontId="38"/>
  </si>
  <si>
    <t>（小数点第1位に切り上げ）</t>
    <rPh sb="1" eb="4">
      <t>ショウスウテン</t>
    </rPh>
    <rPh sb="4" eb="5">
      <t>ダイ</t>
    </rPh>
    <rPh sb="6" eb="7">
      <t>イ</t>
    </rPh>
    <rPh sb="8" eb="9">
      <t>キ</t>
    </rPh>
    <rPh sb="10" eb="11">
      <t>ア</t>
    </rPh>
    <phoneticPr fontId="38"/>
  </si>
  <si>
    <t>÷</t>
    <phoneticPr fontId="38"/>
  </si>
  <si>
    <t>⇒</t>
    <phoneticPr fontId="38"/>
  </si>
  <si>
    <t>常勤換算後の人数</t>
    <rPh sb="0" eb="2">
      <t>ジョウキン</t>
    </rPh>
    <rPh sb="2" eb="4">
      <t>カンサン</t>
    </rPh>
    <rPh sb="4" eb="5">
      <t>ゴ</t>
    </rPh>
    <rPh sb="6" eb="8">
      <t>ニンズウ</t>
    </rPh>
    <phoneticPr fontId="38"/>
  </si>
  <si>
    <t>の必要配置人数</t>
    <rPh sb="1" eb="3">
      <t>ヒツヨウ</t>
    </rPh>
    <rPh sb="3" eb="5">
      <t>ハイチ</t>
    </rPh>
    <rPh sb="5" eb="7">
      <t>ニンズウ</t>
    </rPh>
    <phoneticPr fontId="38"/>
  </si>
  <si>
    <t>（※）</t>
    <phoneticPr fontId="38"/>
  </si>
  <si>
    <t>平均利用者数</t>
    <rPh sb="0" eb="2">
      <t>ヘイキン</t>
    </rPh>
    <rPh sb="2" eb="5">
      <t>リヨウシャ</t>
    </rPh>
    <rPh sb="5" eb="6">
      <t>スウ</t>
    </rPh>
    <phoneticPr fontId="38"/>
  </si>
  <si>
    <t>常勤の従業者が</t>
    <rPh sb="0" eb="2">
      <t>ジョウキン</t>
    </rPh>
    <rPh sb="3" eb="6">
      <t>ジュウギョウシャ</t>
    </rPh>
    <phoneticPr fontId="38"/>
  </si>
  <si>
    <t>常勤換算の</t>
    <rPh sb="0" eb="2">
      <t>ジョウキン</t>
    </rPh>
    <rPh sb="2" eb="4">
      <t>カンサン</t>
    </rPh>
    <phoneticPr fontId="38"/>
  </si>
  <si>
    <t>サービス提供責任者</t>
    <phoneticPr fontId="38"/>
  </si>
  <si>
    <t>週</t>
  </si>
  <si>
    <t>基準：</t>
    <rPh sb="0" eb="2">
      <t>キジュン</t>
    </rPh>
    <phoneticPr fontId="38"/>
  </si>
  <si>
    <t>■ 常勤換算方法による人数</t>
    <rPh sb="2" eb="4">
      <t>ジョウキン</t>
    </rPh>
    <rPh sb="4" eb="6">
      <t>カンサン</t>
    </rPh>
    <rPh sb="6" eb="8">
      <t>ホウホウ</t>
    </rPh>
    <rPh sb="11" eb="13">
      <t>ニンズウ</t>
    </rPh>
    <phoneticPr fontId="38"/>
  </si>
  <si>
    <t>（平均利用者数）</t>
    <rPh sb="1" eb="3">
      <t>ヘイキン</t>
    </rPh>
    <rPh sb="3" eb="6">
      <t>リヨウシャ</t>
    </rPh>
    <rPh sb="6" eb="7">
      <t>スウ</t>
    </rPh>
    <phoneticPr fontId="38"/>
  </si>
  <si>
    <t>-</t>
    <phoneticPr fontId="38"/>
  </si>
  <si>
    <t>D</t>
    <phoneticPr fontId="38"/>
  </si>
  <si>
    <t>非常勤で兼務</t>
    <rPh sb="0" eb="3">
      <t>ヒジョウキン</t>
    </rPh>
    <rPh sb="4" eb="6">
      <t>ケンム</t>
    </rPh>
    <phoneticPr fontId="38"/>
  </si>
  <si>
    <t>C</t>
    <phoneticPr fontId="38"/>
  </si>
  <si>
    <t>通院等</t>
    <rPh sb="0" eb="2">
      <t>ツウイン</t>
    </rPh>
    <rPh sb="2" eb="3">
      <t>トウ</t>
    </rPh>
    <phoneticPr fontId="38"/>
  </si>
  <si>
    <t>非常勤で専従</t>
    <rPh sb="0" eb="3">
      <t>ヒジョウキン</t>
    </rPh>
    <rPh sb="4" eb="6">
      <t>センジュウ</t>
    </rPh>
    <phoneticPr fontId="38"/>
  </si>
  <si>
    <t>B</t>
    <phoneticPr fontId="38"/>
  </si>
  <si>
    <t>要支援者等</t>
    <rPh sb="0" eb="3">
      <t>ヨウシエン</t>
    </rPh>
    <rPh sb="3" eb="4">
      <t>シャ</t>
    </rPh>
    <rPh sb="4" eb="5">
      <t>トウ</t>
    </rPh>
    <phoneticPr fontId="38"/>
  </si>
  <si>
    <t>常勤で兼務</t>
    <rPh sb="0" eb="2">
      <t>ジョウキン</t>
    </rPh>
    <rPh sb="3" eb="5">
      <t>ケンム</t>
    </rPh>
    <phoneticPr fontId="38"/>
  </si>
  <si>
    <t>A</t>
    <phoneticPr fontId="38"/>
  </si>
  <si>
    <t>要介護者</t>
    <rPh sb="0" eb="1">
      <t>ヨウ</t>
    </rPh>
    <rPh sb="1" eb="3">
      <t>カイゴ</t>
    </rPh>
    <rPh sb="3" eb="4">
      <t>シャ</t>
    </rPh>
    <phoneticPr fontId="38"/>
  </si>
  <si>
    <t>常勤で専従</t>
    <rPh sb="0" eb="2">
      <t>ジョウキン</t>
    </rPh>
    <rPh sb="3" eb="5">
      <t>センジュウ</t>
    </rPh>
    <phoneticPr fontId="38"/>
  </si>
  <si>
    <t>常勤の従業者の人数</t>
    <rPh sb="0" eb="2">
      <t>ジョウキン</t>
    </rPh>
    <rPh sb="3" eb="6">
      <t>ジュウギョウシャ</t>
    </rPh>
    <rPh sb="7" eb="9">
      <t>ニンズウ</t>
    </rPh>
    <phoneticPr fontId="38"/>
  </si>
  <si>
    <t>週平均</t>
    <rPh sb="0" eb="3">
      <t>シュウヘイキン</t>
    </rPh>
    <phoneticPr fontId="38"/>
  </si>
  <si>
    <t>当月合計</t>
    <rPh sb="0" eb="2">
      <t>トウゲツ</t>
    </rPh>
    <rPh sb="2" eb="4">
      <t>ゴウケイ</t>
    </rPh>
    <phoneticPr fontId="38"/>
  </si>
  <si>
    <t>区分</t>
    <rPh sb="0" eb="2">
      <t>クブン</t>
    </rPh>
    <phoneticPr fontId="38"/>
  </si>
  <si>
    <t>記号</t>
    <rPh sb="0" eb="2">
      <t>キゴウ</t>
    </rPh>
    <phoneticPr fontId="38"/>
  </si>
  <si>
    <t>常勤換算の対象時間数</t>
    <rPh sb="0" eb="2">
      <t>ジョウキン</t>
    </rPh>
    <rPh sb="2" eb="4">
      <t>カンサン</t>
    </rPh>
    <rPh sb="5" eb="7">
      <t>タイショウ</t>
    </rPh>
    <rPh sb="7" eb="9">
      <t>ジカン</t>
    </rPh>
    <rPh sb="9" eb="10">
      <t>スウ</t>
    </rPh>
    <phoneticPr fontId="38"/>
  </si>
  <si>
    <t>勤務時間数合計</t>
    <rPh sb="0" eb="2">
      <t>キンム</t>
    </rPh>
    <rPh sb="2" eb="5">
      <t>ジカンスウ</t>
    </rPh>
    <rPh sb="5" eb="7">
      <t>ゴウケイ</t>
    </rPh>
    <phoneticPr fontId="38"/>
  </si>
  <si>
    <t>勤務形態</t>
    <rPh sb="0" eb="2">
      <t>キンム</t>
    </rPh>
    <rPh sb="2" eb="4">
      <t>ケイタイ</t>
    </rPh>
    <phoneticPr fontId="38"/>
  </si>
  <si>
    <t>（人）</t>
    <rPh sb="1" eb="2">
      <t>ニン</t>
    </rPh>
    <phoneticPr fontId="38"/>
  </si>
  <si>
    <t>(新規申請の場合は推定数）</t>
    <rPh sb="1" eb="3">
      <t>シンキ</t>
    </rPh>
    <rPh sb="3" eb="5">
      <t>シンセイ</t>
    </rPh>
    <rPh sb="6" eb="8">
      <t>バアイ</t>
    </rPh>
    <rPh sb="9" eb="12">
      <t>スイテイスウ</t>
    </rPh>
    <phoneticPr fontId="38"/>
  </si>
  <si>
    <t>（勤務形態の記号）</t>
    <rPh sb="1" eb="3">
      <t>キンム</t>
    </rPh>
    <rPh sb="3" eb="5">
      <t>ケイタイ</t>
    </rPh>
    <rPh sb="6" eb="8">
      <t>キゴウ</t>
    </rPh>
    <phoneticPr fontId="38"/>
  </si>
  <si>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38"/>
  </si>
  <si>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38"/>
  </si>
  <si>
    <t>5週目</t>
    <rPh sb="1" eb="2">
      <t>シュウ</t>
    </rPh>
    <rPh sb="2" eb="3">
      <t>メ</t>
    </rPh>
    <phoneticPr fontId="38"/>
  </si>
  <si>
    <t>4週目</t>
    <rPh sb="1" eb="2">
      <t>シュウ</t>
    </rPh>
    <rPh sb="2" eb="3">
      <t>メ</t>
    </rPh>
    <phoneticPr fontId="38"/>
  </si>
  <si>
    <t>3週目</t>
    <rPh sb="1" eb="2">
      <t>シュウ</t>
    </rPh>
    <rPh sb="2" eb="3">
      <t>メ</t>
    </rPh>
    <phoneticPr fontId="38"/>
  </si>
  <si>
    <t>2週目</t>
    <rPh sb="1" eb="2">
      <t>シュウ</t>
    </rPh>
    <rPh sb="2" eb="3">
      <t>メ</t>
    </rPh>
    <phoneticPr fontId="38"/>
  </si>
  <si>
    <t>1週目</t>
    <rPh sb="1" eb="2">
      <t>シュウ</t>
    </rPh>
    <rPh sb="2" eb="3">
      <t>メ</t>
    </rPh>
    <phoneticPr fontId="38"/>
  </si>
  <si>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</si>
  <si>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</si>
  <si>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(8)</t>
    <phoneticPr fontId="38"/>
  </si>
  <si>
    <t>(7) 氏　名</t>
    <phoneticPr fontId="3"/>
  </si>
  <si>
    <t>(6)
資格</t>
    <rPh sb="4" eb="6">
      <t>シカク</t>
    </rPh>
    <phoneticPr fontId="38"/>
  </si>
  <si>
    <t>(5)
勤務
形態</t>
    <phoneticPr fontId="3"/>
  </si>
  <si>
    <t>(4) 
職種</t>
    <phoneticPr fontId="3"/>
  </si>
  <si>
    <t>No</t>
    <phoneticPr fontId="38"/>
  </si>
  <si>
    <t>日</t>
    <rPh sb="0" eb="1">
      <t>ニチ</t>
    </rPh>
    <phoneticPr fontId="38"/>
  </si>
  <si>
    <t>当月の日数</t>
    <rPh sb="0" eb="2">
      <t>トウゲツ</t>
    </rPh>
    <rPh sb="3" eb="5">
      <t>ニッスウ</t>
    </rPh>
    <phoneticPr fontId="38"/>
  </si>
  <si>
    <t>時間/月</t>
    <rPh sb="0" eb="2">
      <t>ジカン</t>
    </rPh>
    <rPh sb="3" eb="4">
      <t>ツキ</t>
    </rPh>
    <phoneticPr fontId="38"/>
  </si>
  <si>
    <t>時間/週</t>
    <rPh sb="0" eb="2">
      <t>ジカン</t>
    </rPh>
    <rPh sb="3" eb="4">
      <t>シュウ</t>
    </rPh>
    <phoneticPr fontId="3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</si>
  <si>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8"/>
  </si>
  <si>
    <t>予定</t>
  </si>
  <si>
    <t>(2)</t>
    <phoneticPr fontId="38"/>
  </si>
  <si>
    <t>４週</t>
  </si>
  <si>
    <t>(1)</t>
    <phoneticPr fontId="38"/>
  </si>
  <si>
    <t>）</t>
    <phoneticPr fontId="38"/>
  </si>
  <si>
    <t>(</t>
    <phoneticPr fontId="38"/>
  </si>
  <si>
    <t>事業所名</t>
    <rPh sb="0" eb="3">
      <t>ジギョウショ</t>
    </rPh>
    <rPh sb="3" eb="4">
      <t>メイ</t>
    </rPh>
    <phoneticPr fontId="38"/>
  </si>
  <si>
    <t>月</t>
    <rPh sb="0" eb="1">
      <t>ゲツ</t>
    </rPh>
    <phoneticPr fontId="38"/>
  </si>
  <si>
    <t>年</t>
    <rPh sb="0" eb="1">
      <t>ネン</t>
    </rPh>
    <phoneticPr fontId="38"/>
  </si>
  <si>
    <t>)</t>
    <phoneticPr fontId="38"/>
  </si>
  <si>
    <t>令和</t>
    <rPh sb="0" eb="2">
      <t>レイワ</t>
    </rPh>
    <phoneticPr fontId="38"/>
  </si>
  <si>
    <t>訪問介護</t>
    <rPh sb="0" eb="2">
      <t>ホウモン</t>
    </rPh>
    <rPh sb="2" eb="4">
      <t>カイゴ</t>
    </rPh>
    <phoneticPr fontId="38"/>
  </si>
  <si>
    <t>サービス種別</t>
    <rPh sb="4" eb="6">
      <t>シュベツ</t>
    </rPh>
    <phoneticPr fontId="38"/>
  </si>
  <si>
    <t>従業者の勤務の体制及び勤務形態一覧表</t>
    <phoneticPr fontId="38"/>
  </si>
  <si>
    <t>（標準様式1）</t>
    <rPh sb="1" eb="3">
      <t>ヒョウジュン</t>
    </rPh>
    <rPh sb="3" eb="5">
      <t>ヨウシキ</t>
    </rPh>
    <phoneticPr fontId="3"/>
  </si>
  <si>
    <t>管理者</t>
    <rPh sb="0" eb="3">
      <t>カンリシャ</t>
    </rPh>
    <phoneticPr fontId="38"/>
  </si>
  <si>
    <t>A</t>
  </si>
  <si>
    <t>ー</t>
  </si>
  <si>
    <t>厚労　太郎</t>
    <rPh sb="0" eb="2">
      <t>コウロウ</t>
    </rPh>
    <rPh sb="3" eb="5">
      <t>タロウ</t>
    </rPh>
    <phoneticPr fontId="38"/>
  </si>
  <si>
    <t>訪問介護員</t>
    <rPh sb="0" eb="2">
      <t>ホウモン</t>
    </rPh>
    <rPh sb="2" eb="5">
      <t>カイゴイン</t>
    </rPh>
    <phoneticPr fontId="38"/>
  </si>
  <si>
    <t>介護福祉士</t>
    <rPh sb="0" eb="2">
      <t>カイゴ</t>
    </rPh>
    <rPh sb="2" eb="5">
      <t>フクシシ</t>
    </rPh>
    <phoneticPr fontId="38"/>
  </si>
  <si>
    <t>○○　A郞</t>
    <rPh sb="4" eb="5">
      <t>ロウ</t>
    </rPh>
    <phoneticPr fontId="38"/>
  </si>
  <si>
    <t>サービス提供責任者</t>
    <rPh sb="4" eb="6">
      <t>テイキョウ</t>
    </rPh>
    <rPh sb="6" eb="9">
      <t>セキニンシャ</t>
    </rPh>
    <phoneticPr fontId="38"/>
  </si>
  <si>
    <t>実務者研修修了者</t>
    <rPh sb="5" eb="7">
      <t>シュウリョウ</t>
    </rPh>
    <phoneticPr fontId="38"/>
  </si>
  <si>
    <t>○○　B子</t>
    <rPh sb="4" eb="5">
      <t>コ</t>
    </rPh>
    <phoneticPr fontId="38"/>
  </si>
  <si>
    <t>C</t>
  </si>
  <si>
    <t>介護職員初任者研修修了者</t>
    <rPh sb="0" eb="2">
      <t>カイゴ</t>
    </rPh>
    <rPh sb="2" eb="4">
      <t>ショクイン</t>
    </rPh>
    <rPh sb="4" eb="7">
      <t>ショニンシャ</t>
    </rPh>
    <rPh sb="7" eb="9">
      <t>ケンシュウ</t>
    </rPh>
    <rPh sb="9" eb="12">
      <t>シュウリョウシャ</t>
    </rPh>
    <phoneticPr fontId="38"/>
  </si>
  <si>
    <t>○○　C子</t>
    <rPh sb="4" eb="5">
      <t>コ</t>
    </rPh>
    <phoneticPr fontId="38"/>
  </si>
  <si>
    <t>○○　D子</t>
    <rPh sb="4" eb="5">
      <t>コ</t>
    </rPh>
    <phoneticPr fontId="38"/>
  </si>
  <si>
    <t>○○　E子</t>
    <rPh sb="4" eb="5">
      <t>コ</t>
    </rPh>
    <phoneticPr fontId="38"/>
  </si>
  <si>
    <t>○○　F子</t>
    <rPh sb="4" eb="5">
      <t>コ</t>
    </rPh>
    <phoneticPr fontId="38"/>
  </si>
  <si>
    <t>○○　G子</t>
    <rPh sb="4" eb="5">
      <t>コ</t>
    </rPh>
    <phoneticPr fontId="38"/>
  </si>
  <si>
    <t>○○　H子</t>
    <rPh sb="4" eb="5">
      <t>コ</t>
    </rPh>
    <phoneticPr fontId="38"/>
  </si>
  <si>
    <t>≪提出不要≫</t>
    <rPh sb="1" eb="3">
      <t>テイシュツ</t>
    </rPh>
    <rPh sb="3" eb="5">
      <t>フヨウ</t>
    </rPh>
    <phoneticPr fontId="38"/>
  </si>
  <si>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3"/>
  </si>
  <si>
    <t>・・・直接入力する必要がある箇所です。</t>
    <rPh sb="3" eb="5">
      <t>チョクセツ</t>
    </rPh>
    <rPh sb="5" eb="7">
      <t>ニュウリョク</t>
    </rPh>
    <rPh sb="9" eb="11">
      <t>ヒツヨウ</t>
    </rPh>
    <rPh sb="14" eb="16">
      <t>カショ</t>
    </rPh>
    <phoneticPr fontId="38"/>
  </si>
  <si>
    <t>下記の記入方法に従って、入力してください。</t>
    <rPh sb="0" eb="2">
      <t>カキ</t>
    </rPh>
    <rPh sb="3" eb="5">
      <t>キニュウ</t>
    </rPh>
    <rPh sb="5" eb="7">
      <t>ホウホウ</t>
    </rPh>
    <rPh sb="8" eb="9">
      <t>シタガ</t>
    </rPh>
    <rPh sb="12" eb="14">
      <t>ニュウリョク</t>
    </rPh>
    <phoneticPr fontId="38"/>
  </si>
  <si>
    <t>・・・プルダウンから選択して入力する必要がある箇所です。</t>
    <rPh sb="10" eb="12">
      <t>センタク</t>
    </rPh>
    <rPh sb="14" eb="16">
      <t>ニュウリョク</t>
    </rPh>
    <rPh sb="18" eb="20">
      <t>ヒツヨウ</t>
    </rPh>
    <rPh sb="23" eb="25">
      <t>カショ</t>
    </rPh>
    <phoneticPr fontId="3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</si>
  <si>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</si>
  <si>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8"/>
  </si>
  <si>
    <t>　(1) 「４週」・「暦月」のいずれかを選択してください。</t>
    <rPh sb="7" eb="8">
      <t>シュウ</t>
    </rPh>
    <rPh sb="11" eb="12">
      <t>レキ</t>
    </rPh>
    <rPh sb="12" eb="13">
      <t>ツキ</t>
    </rPh>
    <rPh sb="20" eb="22">
      <t>センタク</t>
    </rPh>
    <phoneticPr fontId="3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</si>
  <si>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</si>
  <si>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8"/>
  </si>
  <si>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8"/>
  </si>
  <si>
    <t xml:space="preserve"> 　　 記入の順序は、職種ごとにまとめてください。</t>
    <rPh sb="4" eb="6">
      <t>キニュウ</t>
    </rPh>
    <rPh sb="7" eb="9">
      <t>ジュンジョ</t>
    </rPh>
    <rPh sb="11" eb="13">
      <t>ショクシュ</t>
    </rPh>
    <phoneticPr fontId="38"/>
  </si>
  <si>
    <t>職種名</t>
    <rPh sb="0" eb="2">
      <t>ショクシュ</t>
    </rPh>
    <rPh sb="2" eb="3">
      <t>メイ</t>
    </rPh>
    <phoneticPr fontId="38"/>
  </si>
  <si>
    <t>訪問介護員</t>
    <rPh sb="0" eb="2">
      <t>ホウモン</t>
    </rPh>
    <rPh sb="2" eb="4">
      <t>カイゴ</t>
    </rPh>
    <rPh sb="4" eb="5">
      <t>イン</t>
    </rPh>
    <phoneticPr fontId="38"/>
  </si>
  <si>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38"/>
  </si>
  <si>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</si>
  <si>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8"/>
  </si>
  <si>
    <t>（注）常勤・非常勤の区分について</t>
    <rPh sb="1" eb="2">
      <t>チュウ</t>
    </rPh>
    <rPh sb="3" eb="5">
      <t>ジョウキン</t>
    </rPh>
    <rPh sb="6" eb="9">
      <t>ヒジョウキン</t>
    </rPh>
    <rPh sb="10" eb="12">
      <t>クブン</t>
    </rPh>
    <phoneticPr fontId="3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</si>
  <si>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</si>
  <si>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8"/>
  </si>
  <si>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</si>
  <si>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8"/>
  </si>
  <si>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8"/>
  </si>
  <si>
    <t>　(7) 従業者の氏名を記入してください。</t>
    <rPh sb="5" eb="8">
      <t>ジュウギョウシャ</t>
    </rPh>
    <rPh sb="9" eb="11">
      <t>シメイ</t>
    </rPh>
    <rPh sb="12" eb="14">
      <t>キニュウ</t>
    </rPh>
    <phoneticPr fontId="38"/>
  </si>
  <si>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8"/>
  </si>
  <si>
    <t>　　  ※ 指定基準の確認に際しては、４週分の入力で差し支えありません。</t>
    <phoneticPr fontId="38"/>
  </si>
  <si>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</si>
  <si>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8"/>
  </si>
  <si>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8"/>
  </si>
  <si>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</si>
  <si>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8"/>
  </si>
  <si>
    <t>　　　 その他、特記事項欄としてもご活用ください。</t>
    <rPh sb="6" eb="7">
      <t>タ</t>
    </rPh>
    <rPh sb="8" eb="10">
      <t>トッキ</t>
    </rPh>
    <rPh sb="10" eb="12">
      <t>ジコウ</t>
    </rPh>
    <rPh sb="12" eb="13">
      <t>ラン</t>
    </rPh>
    <rPh sb="18" eb="20">
      <t>カツヨウ</t>
    </rPh>
    <phoneticPr fontId="3"/>
  </si>
  <si>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38"/>
  </si>
  <si>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38"/>
  </si>
  <si>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38"/>
  </si>
  <si>
    <t>　　　　○ 常勤換算方法とは、非常勤の従業者について「事業所の従業者の勤務延時間数を当該事業所において常勤の従業者が勤務すべき時間数で除することにより、</t>
    <phoneticPr fontId="38"/>
  </si>
  <si>
    <t>　　　　　常勤の従業者の員数に換算する方法」であるため、常勤の従業者については常勤換算方法によらず、実人数で計算する。</t>
    <phoneticPr fontId="38"/>
  </si>
  <si>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8"/>
  </si>
  <si>
    <t>　　　　　手入力すること。</t>
    <phoneticPr fontId="38"/>
  </si>
  <si>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8"/>
  </si>
  <si>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8"/>
  </si>
  <si>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8"/>
  </si>
  <si>
    <t>１．サービス種別</t>
    <rPh sb="6" eb="8">
      <t>シュベツ</t>
    </rPh>
    <phoneticPr fontId="38"/>
  </si>
  <si>
    <t>サービス種別名</t>
    <rPh sb="4" eb="6">
      <t>シュベツ</t>
    </rPh>
    <rPh sb="6" eb="7">
      <t>メイ</t>
    </rPh>
    <phoneticPr fontId="38"/>
  </si>
  <si>
    <t>２．職種名・資格名称</t>
    <rPh sb="2" eb="4">
      <t>ショクシュ</t>
    </rPh>
    <rPh sb="4" eb="5">
      <t>メイ</t>
    </rPh>
    <rPh sb="6" eb="8">
      <t>シカク</t>
    </rPh>
    <rPh sb="8" eb="10">
      <t>メイショウ</t>
    </rPh>
    <phoneticPr fontId="38"/>
  </si>
  <si>
    <t>ー</t>
    <phoneticPr fontId="38"/>
  </si>
  <si>
    <t>資格</t>
    <rPh sb="0" eb="2">
      <t>シカク</t>
    </rPh>
    <phoneticPr fontId="38"/>
  </si>
  <si>
    <t>看護師</t>
    <phoneticPr fontId="38"/>
  </si>
  <si>
    <t>看護師</t>
    <rPh sb="0" eb="3">
      <t>カンゴシ</t>
    </rPh>
    <phoneticPr fontId="38"/>
  </si>
  <si>
    <t>准看護師</t>
    <phoneticPr fontId="38"/>
  </si>
  <si>
    <t>准看護師</t>
    <rPh sb="0" eb="4">
      <t>ジュンカンゴシ</t>
    </rPh>
    <phoneticPr fontId="38"/>
  </si>
  <si>
    <t>実務者研修修了者</t>
    <rPh sb="0" eb="3">
      <t>ジツムシャ</t>
    </rPh>
    <rPh sb="3" eb="5">
      <t>ケンシュウ</t>
    </rPh>
    <rPh sb="5" eb="8">
      <t>シュウリョウシャ</t>
    </rPh>
    <phoneticPr fontId="38"/>
  </si>
  <si>
    <t>旧介護職員基礎研修課程修了者</t>
    <phoneticPr fontId="38"/>
  </si>
  <si>
    <t>旧ホームヘルパー1級課程修了者</t>
    <rPh sb="0" eb="1">
      <t>キュウ</t>
    </rPh>
    <rPh sb="9" eb="10">
      <t>キュウ</t>
    </rPh>
    <rPh sb="10" eb="12">
      <t>カテイ</t>
    </rPh>
    <rPh sb="12" eb="15">
      <t>シュウリョウシャ</t>
    </rPh>
    <phoneticPr fontId="38"/>
  </si>
  <si>
    <t>生活援助従事者研修修了者</t>
    <rPh sb="0" eb="2">
      <t>セイカツ</t>
    </rPh>
    <rPh sb="2" eb="4">
      <t>エンジョ</t>
    </rPh>
    <rPh sb="4" eb="7">
      <t>ジュウジシャ</t>
    </rPh>
    <rPh sb="7" eb="9">
      <t>ケンシュウ</t>
    </rPh>
    <rPh sb="9" eb="12">
      <t>シュウリョウシャ</t>
    </rPh>
    <phoneticPr fontId="38"/>
  </si>
  <si>
    <t>共生型訪問介護のサービス提供責任者</t>
    <rPh sb="0" eb="2">
      <t>キョウセイ</t>
    </rPh>
    <rPh sb="2" eb="3">
      <t>ガタ</t>
    </rPh>
    <rPh sb="3" eb="5">
      <t>ホウモン</t>
    </rPh>
    <rPh sb="5" eb="7">
      <t>カイゴ</t>
    </rPh>
    <rPh sb="12" eb="14">
      <t>テイキョウ</t>
    </rPh>
    <rPh sb="14" eb="17">
      <t>セキニンシャ</t>
    </rPh>
    <phoneticPr fontId="3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</si>
  <si>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38"/>
  </si>
  <si>
    <t>旧ホームヘルパー2級課程修了者</t>
    <rPh sb="0" eb="1">
      <t>キュウ</t>
    </rPh>
    <rPh sb="9" eb="10">
      <t>キュウ</t>
    </rPh>
    <rPh sb="10" eb="12">
      <t>カテイ</t>
    </rPh>
    <rPh sb="12" eb="15">
      <t>シュウリョウシャ</t>
    </rPh>
    <phoneticPr fontId="38"/>
  </si>
  <si>
    <t>【自治体の皆様へ】</t>
    <rPh sb="1" eb="4">
      <t>ジチタイ</t>
    </rPh>
    <rPh sb="5" eb="7">
      <t>ミナサマ</t>
    </rPh>
    <phoneticPr fontId="38"/>
  </si>
  <si>
    <t>※ INDIRECT関数使用のため、以下のとおりセルに「名前の定義」をしています。</t>
    <rPh sb="10" eb="12">
      <t>カンスウ</t>
    </rPh>
    <rPh sb="12" eb="14">
      <t>シヨウ</t>
    </rPh>
    <rPh sb="18" eb="20">
      <t>イカ</t>
    </rPh>
    <rPh sb="28" eb="30">
      <t>ナマエ</t>
    </rPh>
    <rPh sb="31" eb="33">
      <t>テイギ</t>
    </rPh>
    <phoneticPr fontId="38"/>
  </si>
  <si>
    <t>　12行目・・・「職種」</t>
    <rPh sb="3" eb="5">
      <t>ギョウメ</t>
    </rPh>
    <rPh sb="9" eb="11">
      <t>ショクシュ</t>
    </rPh>
    <phoneticPr fontId="38"/>
  </si>
  <si>
    <t>　C列・・・「管理者」</t>
    <rPh sb="2" eb="3">
      <t>レツ</t>
    </rPh>
    <rPh sb="7" eb="10">
      <t>カンリシャ</t>
    </rPh>
    <phoneticPr fontId="38"/>
  </si>
  <si>
    <t>　D列・・・「サービス提供責任者」</t>
    <rPh sb="2" eb="3">
      <t>レツ</t>
    </rPh>
    <rPh sb="11" eb="13">
      <t>テイキョウ</t>
    </rPh>
    <rPh sb="13" eb="16">
      <t>セキニンシャ</t>
    </rPh>
    <phoneticPr fontId="38"/>
  </si>
  <si>
    <t>　E列・・・「訪問介護員」</t>
    <rPh sb="2" eb="3">
      <t>レツ</t>
    </rPh>
    <rPh sb="7" eb="9">
      <t>ホウモン</t>
    </rPh>
    <rPh sb="9" eb="12">
      <t>カイゴイン</t>
    </rPh>
    <phoneticPr fontId="3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</si>
  <si>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8"/>
  </si>
  <si>
    <t>　行が足りない場合は、適宜追加してください。</t>
    <rPh sb="1" eb="2">
      <t>ギョウ</t>
    </rPh>
    <rPh sb="3" eb="4">
      <t>タ</t>
    </rPh>
    <rPh sb="7" eb="9">
      <t>バアイ</t>
    </rPh>
    <rPh sb="11" eb="13">
      <t>テキギ</t>
    </rPh>
    <rPh sb="13" eb="15">
      <t>ツイカ</t>
    </rPh>
    <phoneticPr fontId="38"/>
  </si>
  <si>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</si>
  <si>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8"/>
  </si>
  <si>
    <t>　・「数式」タブ　⇒　「名前の定義」を選択</t>
    <rPh sb="3" eb="5">
      <t>スウシキ</t>
    </rPh>
    <rPh sb="12" eb="14">
      <t>ナマエ</t>
    </rPh>
    <rPh sb="15" eb="17">
      <t>テイギ</t>
    </rPh>
    <rPh sb="19" eb="21">
      <t>センタク</t>
    </rPh>
    <phoneticPr fontId="38"/>
  </si>
  <si>
    <t>　・「名前」に職種名を入力</t>
    <rPh sb="3" eb="5">
      <t>ナマエ</t>
    </rPh>
    <rPh sb="7" eb="9">
      <t>ショクシュ</t>
    </rPh>
    <rPh sb="9" eb="10">
      <t>メイ</t>
    </rPh>
    <rPh sb="11" eb="13">
      <t>ニュウリョク</t>
    </rPh>
    <phoneticPr fontId="3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</si>
  <si>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</si>
  <si>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8"/>
  </si>
  <si>
    <t>口腔連携強化加算に関する届出書＜別紙11＞</t>
    <rPh sb="0" eb="2">
      <t>コウクウ</t>
    </rPh>
    <rPh sb="2" eb="8">
      <t>レンケイキョウカカサン</t>
    </rPh>
    <rPh sb="9" eb="10">
      <t>カン</t>
    </rPh>
    <rPh sb="12" eb="15">
      <t>トドケデショ</t>
    </rPh>
    <rPh sb="16" eb="18">
      <t>ベッシ</t>
    </rPh>
    <phoneticPr fontId="34"/>
  </si>
  <si>
    <t>口腔連携強化加算</t>
    <rPh sb="0" eb="2">
      <t>コウクウ</t>
    </rPh>
    <rPh sb="2" eb="4">
      <t>レンケイ</t>
    </rPh>
    <rPh sb="4" eb="6">
      <t>キョウカ</t>
    </rPh>
    <rPh sb="6" eb="8">
      <t>カサン</t>
    </rPh>
    <phoneticPr fontId="34"/>
  </si>
  <si>
    <t>中山間地域等における小規模事業所加算（規模に関する状況）
＜参考様式３＞</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</si>
  <si>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3"/>
  </si>
  <si>
    <t>訪問介護、訪問型サービスにおける同一建物減算に係る計画書＜別紙10＞</t>
    <rPh sb="0" eb="2">
      <t>ホウモン</t>
    </rPh>
    <rPh sb="2" eb="4">
      <t>カイゴ</t>
    </rPh>
    <rPh sb="5" eb="7">
      <t>ホウモン</t>
    </rPh>
    <rPh sb="7" eb="8">
      <t>ガタ</t>
    </rPh>
    <rPh sb="16" eb="18">
      <t>ドウイツ</t>
    </rPh>
    <rPh sb="18" eb="20">
      <t>タテモノ</t>
    </rPh>
    <rPh sb="20" eb="21">
      <t>ゲン</t>
    </rPh>
    <rPh sb="21" eb="22">
      <t>サン</t>
    </rPh>
    <rPh sb="23" eb="24">
      <t>カカワ</t>
    </rPh>
    <rPh sb="25" eb="28">
      <t>ケイカクショ</t>
    </rPh>
    <rPh sb="29" eb="31">
      <t>ベッシ</t>
    </rPh>
    <phoneticPr fontId="3"/>
  </si>
  <si>
    <t>同一建物減算</t>
    <rPh sb="0" eb="2">
      <t>ドウイツ</t>
    </rPh>
    <rPh sb="2" eb="4">
      <t>タテモノ</t>
    </rPh>
    <rPh sb="4" eb="5">
      <t>ゲン</t>
    </rPh>
    <rPh sb="5" eb="6">
      <t>サン</t>
    </rPh>
    <phoneticPr fontId="34"/>
  </si>
  <si>
    <t>高齢者虐待防止措置実施の有無</t>
    <rPh sb="0" eb="11">
      <t>コウレイシャギャクタイボウシソチジッシ</t>
    </rPh>
    <rPh sb="12" eb="14">
      <t>ウム</t>
    </rPh>
    <phoneticPr fontId="34"/>
  </si>
  <si>
    <t>特別地域加算</t>
    <rPh sb="0" eb="2">
      <t>トクベツ</t>
    </rPh>
    <rPh sb="2" eb="4">
      <t>チイキ</t>
    </rPh>
    <rPh sb="4" eb="6">
      <t>カサン</t>
    </rPh>
    <phoneticPr fontId="3"/>
  </si>
  <si>
    <t>割引をする場合</t>
    <rPh sb="0" eb="2">
      <t>ワリビキ</t>
    </rPh>
    <rPh sb="5" eb="7">
      <t>バアイ</t>
    </rPh>
    <phoneticPr fontId="3"/>
  </si>
  <si>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3"/>
  </si>
  <si>
    <t>運営規程</t>
    <rPh sb="0" eb="2">
      <t>ウンエイ</t>
    </rPh>
    <rPh sb="2" eb="4">
      <t>キテイ</t>
    </rPh>
    <phoneticPr fontId="3"/>
  </si>
  <si>
    <t>自主点検したもの（チェック済）を提出すること。</t>
    <rPh sb="0" eb="2">
      <t>ジシュ</t>
    </rPh>
    <rPh sb="2" eb="4">
      <t>テンケン</t>
    </rPh>
    <rPh sb="13" eb="14">
      <t>ズ</t>
    </rPh>
    <rPh sb="16" eb="18">
      <t>テイシュツ</t>
    </rPh>
    <phoneticPr fontId="3"/>
  </si>
  <si>
    <t>共　通　事　項
（必ず必要な書類）</t>
    <rPh sb="0" eb="1">
      <t>トモ</t>
    </rPh>
    <rPh sb="2" eb="3">
      <t>ツウ</t>
    </rPh>
    <rPh sb="4" eb="5">
      <t>コト</t>
    </rPh>
    <rPh sb="6" eb="7">
      <t>コウ</t>
    </rPh>
    <rPh sb="9" eb="10">
      <t>カナラ</t>
    </rPh>
    <rPh sb="11" eb="13">
      <t>ヒツヨウ</t>
    </rPh>
    <rPh sb="14" eb="16">
      <t>ショルイ</t>
    </rPh>
    <phoneticPr fontId="3"/>
  </si>
  <si>
    <t>備　　考</t>
    <rPh sb="0" eb="1">
      <t>ソナエ</t>
    </rPh>
    <rPh sb="3" eb="4">
      <t>コウ</t>
    </rPh>
    <phoneticPr fontId="3"/>
  </si>
  <si>
    <t>添　付　書　類</t>
    <rPh sb="0" eb="1">
      <t>ソウ</t>
    </rPh>
    <rPh sb="2" eb="3">
      <t>ヅケ</t>
    </rPh>
    <rPh sb="4" eb="5">
      <t>ショ</t>
    </rPh>
    <rPh sb="6" eb="7">
      <t>タグイ</t>
    </rPh>
    <phoneticPr fontId="3"/>
  </si>
  <si>
    <t>事業所チェック欄</t>
    <rPh sb="0" eb="2">
      <t>ジギョウ</t>
    </rPh>
    <rPh sb="2" eb="3">
      <t>ショ</t>
    </rPh>
    <rPh sb="7" eb="8">
      <t>ラン</t>
    </rPh>
    <phoneticPr fontId="3"/>
  </si>
  <si>
    <t>届出事項</t>
    <rPh sb="0" eb="2">
      <t>トドケデ</t>
    </rPh>
    <rPh sb="2" eb="4">
      <t>ジコウ</t>
    </rPh>
    <phoneticPr fontId="3"/>
  </si>
  <si>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3"/>
  </si>
  <si>
    <t>適用条件</t>
    <rPh sb="0" eb="2">
      <t>テキヨウ</t>
    </rPh>
    <rPh sb="2" eb="4">
      <t>ジョウケン</t>
    </rPh>
    <phoneticPr fontId="3"/>
  </si>
  <si>
    <t>サービスの種類</t>
    <rPh sb="5" eb="7">
      <t>シュルイ</t>
    </rPh>
    <phoneticPr fontId="3"/>
  </si>
  <si>
    <t>延訪問回数が２００回以下</t>
    <phoneticPr fontId="34"/>
  </si>
  <si>
    <t>→</t>
    <phoneticPr fontId="34"/>
  </si>
  <si>
    <t>回</t>
    <rPh sb="0" eb="1">
      <t>カイ</t>
    </rPh>
    <phoneticPr fontId="34"/>
  </si>
  <si>
    <t>月</t>
    <rPh sb="0" eb="1">
      <t>ツキ</t>
    </rPh>
    <phoneticPr fontId="34"/>
  </si>
  <si>
    <t>１月当たりの</t>
    <rPh sb="1" eb="2">
      <t>ツキ</t>
    </rPh>
    <rPh sb="2" eb="3">
      <t>ア</t>
    </rPh>
    <phoneticPr fontId="34"/>
  </si>
  <si>
    <t>平均延訪問回数</t>
    <rPh sb="0" eb="2">
      <t>ヘイキン</t>
    </rPh>
    <rPh sb="2" eb="3">
      <t>ノ</t>
    </rPh>
    <rPh sb="3" eb="5">
      <t>ホウモン</t>
    </rPh>
    <rPh sb="5" eb="7">
      <t>カイスウ</t>
    </rPh>
    <phoneticPr fontId="34"/>
  </si>
  <si>
    <t>延訪問回数</t>
    <rPh sb="0" eb="1">
      <t>ノ</t>
    </rPh>
    <rPh sb="1" eb="3">
      <t>ホウモン</t>
    </rPh>
    <rPh sb="3" eb="5">
      <t>カイスウ</t>
    </rPh>
    <phoneticPr fontId="34"/>
  </si>
  <si>
    <t>対象月</t>
    <rPh sb="0" eb="2">
      <t>タイショウ</t>
    </rPh>
    <rPh sb="2" eb="3">
      <t>ツキ</t>
    </rPh>
    <phoneticPr fontId="34"/>
  </si>
  <si>
    <t>（１）訪問介護にかかるもの</t>
    <rPh sb="3" eb="5">
      <t>ホウモン</t>
    </rPh>
    <rPh sb="5" eb="7">
      <t>カイゴ</t>
    </rPh>
    <phoneticPr fontId="34"/>
  </si>
  <si>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34"/>
  </si>
  <si>
    <t>〔訪問介護〕</t>
    <phoneticPr fontId="34"/>
  </si>
  <si>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34"/>
  </si>
  <si>
    <t>）</t>
    <phoneticPr fontId="3"/>
  </si>
  <si>
    <t>事業所番号ごとに提出すること。</t>
    <rPh sb="0" eb="3">
      <t>ジギョウショ</t>
    </rPh>
    <rPh sb="3" eb="5">
      <t>バンゴウ</t>
    </rPh>
    <rPh sb="8" eb="10">
      <t>テイシュツ</t>
    </rPh>
    <phoneticPr fontId="3"/>
  </si>
  <si>
    <t>中山間地域等における小規模事業所加算（規模に関する状況）
＊開設時からの算定は不可</t>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3"/>
  </si>
  <si>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3"/>
  </si>
  <si>
    <t>　1　割引率等</t>
    <rPh sb="3" eb="6">
      <t>ワリビキリツ</t>
    </rPh>
    <rPh sb="6" eb="7">
      <t>トウ</t>
    </rPh>
    <phoneticPr fontId="3"/>
  </si>
  <si>
    <t>割引率</t>
    <rPh sb="0" eb="2">
      <t>ワリビキ</t>
    </rPh>
    <rPh sb="2" eb="3">
      <t>リツ</t>
    </rPh>
    <phoneticPr fontId="3"/>
  </si>
  <si>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</si>
  <si>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</si>
  <si>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</si>
  <si>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</si>
  <si>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協力医療機関との協定書（写）等相談できる体制を確保していることがわかるもの</t>
    <rPh sb="0" eb="2">
      <t>キョウリョク</t>
    </rPh>
    <rPh sb="2" eb="4">
      <t>イリョウ</t>
    </rPh>
    <rPh sb="4" eb="6">
      <t>キカン</t>
    </rPh>
    <rPh sb="8" eb="10">
      <t>キョウテイ</t>
    </rPh>
    <rPh sb="10" eb="11">
      <t>ショ</t>
    </rPh>
    <rPh sb="12" eb="13">
      <t>シャ</t>
    </rPh>
    <rPh sb="14" eb="15">
      <t>ナド</t>
    </rPh>
    <rPh sb="15" eb="17">
      <t>ソウダン</t>
    </rPh>
    <rPh sb="20" eb="22">
      <t>タイセイ</t>
    </rPh>
    <rPh sb="23" eb="25">
      <t>カクホ</t>
    </rPh>
    <phoneticPr fontId="34"/>
  </si>
  <si>
    <t>事業所又は施設の名称</t>
    <rPh sb="0" eb="3">
      <t>ジギョウショ</t>
    </rPh>
    <rPh sb="3" eb="4">
      <t>マタ</t>
    </rPh>
    <rPh sb="5" eb="7">
      <t>シセツ</t>
    </rPh>
    <rPh sb="8" eb="10">
      <t>メイショウ</t>
    </rPh>
    <phoneticPr fontId="3"/>
  </si>
  <si>
    <t>カナ</t>
    <phoneticPr fontId="3"/>
  </si>
  <si>
    <t>生年月日</t>
    <rPh sb="0" eb="2">
      <t>セイネン</t>
    </rPh>
    <rPh sb="2" eb="4">
      <t>ガッピ</t>
    </rPh>
    <phoneticPr fontId="3"/>
  </si>
  <si>
    <t>氏名</t>
    <rPh sb="0" eb="2">
      <t>シメイ</t>
    </rPh>
    <phoneticPr fontId="3"/>
  </si>
  <si>
    <t>主 な 職 歴 等</t>
    <rPh sb="0" eb="1">
      <t>オモ</t>
    </rPh>
    <rPh sb="4" eb="5">
      <t>ショク</t>
    </rPh>
    <rPh sb="6" eb="7">
      <t>レキ</t>
    </rPh>
    <rPh sb="8" eb="9">
      <t>トウ</t>
    </rPh>
    <phoneticPr fontId="3"/>
  </si>
  <si>
    <t>年　月</t>
    <rPh sb="0" eb="1">
      <t>ネン</t>
    </rPh>
    <rPh sb="2" eb="3">
      <t>ガツ</t>
    </rPh>
    <phoneticPr fontId="3"/>
  </si>
  <si>
    <t>勤 務 先 等</t>
    <rPh sb="0" eb="1">
      <t>ツトム</t>
    </rPh>
    <rPh sb="2" eb="3">
      <t>ツトム</t>
    </rPh>
    <rPh sb="4" eb="5">
      <t>サキ</t>
    </rPh>
    <rPh sb="6" eb="7">
      <t>トウ</t>
    </rPh>
    <phoneticPr fontId="3"/>
  </si>
  <si>
    <t>職 務 内 容</t>
    <rPh sb="0" eb="1">
      <t>ショク</t>
    </rPh>
    <rPh sb="2" eb="3">
      <t>ツトム</t>
    </rPh>
    <rPh sb="4" eb="5">
      <t>ナイ</t>
    </rPh>
    <rPh sb="6" eb="7">
      <t>カタチ</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</si>
  <si>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</si>
  <si>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2" eb="3">
      <t>カク</t>
    </rPh>
    <rPh sb="6" eb="7">
      <t>シュ</t>
    </rPh>
    <rPh sb="8" eb="9">
      <t>タグイ</t>
    </rPh>
    <phoneticPr fontId="3"/>
  </si>
  <si>
    <t>資　格　取　得　年　月　日</t>
    <rPh sb="0" eb="1">
      <t>シ</t>
    </rPh>
    <rPh sb="2" eb="3">
      <t>カク</t>
    </rPh>
    <rPh sb="4" eb="5">
      <t>トリ</t>
    </rPh>
    <rPh sb="6" eb="7">
      <t>エ</t>
    </rPh>
    <rPh sb="8" eb="9">
      <t>ネン</t>
    </rPh>
    <rPh sb="10" eb="11">
      <t>ガツ</t>
    </rPh>
    <rPh sb="12" eb="13">
      <t>ヒ</t>
    </rPh>
    <phoneticPr fontId="3"/>
  </si>
  <si>
    <t>（研修等の受講の状況等）</t>
    <rPh sb="1" eb="4">
      <t>ケンシュウトウ</t>
    </rPh>
    <rPh sb="5" eb="7">
      <t>ジュコウ</t>
    </rPh>
    <rPh sb="8" eb="10">
      <t>ジョウキョウ</t>
    </rPh>
    <rPh sb="10" eb="11">
      <t>トウ</t>
    </rPh>
    <phoneticPr fontId="3"/>
  </si>
  <si>
    <t>「主な職歴等」には、管理者等の要件が分かる職歴等について記載ください。</t>
    <rPh sb="1" eb="2">
      <t>オモ</t>
    </rPh>
    <rPh sb="3" eb="5">
      <t>ショクレキ</t>
    </rPh>
    <rPh sb="5" eb="6">
      <t>トウ</t>
    </rPh>
    <rPh sb="10" eb="13">
      <t>カンリシャ</t>
    </rPh>
    <rPh sb="13" eb="14">
      <t>トウ</t>
    </rPh>
    <rPh sb="15" eb="17">
      <t>ヨウケン</t>
    </rPh>
    <rPh sb="18" eb="19">
      <t>ワ</t>
    </rPh>
    <rPh sb="21" eb="24">
      <t>ショクレキトウ</t>
    </rPh>
    <rPh sb="28" eb="30">
      <t>キサイ</t>
    </rPh>
    <phoneticPr fontId="3"/>
  </si>
  <si>
    <t>介護関係の職歴については、開設法人名と事業所名の両方を記載ください。</t>
    <rPh sb="0" eb="4">
      <t>カイゴカンケイ</t>
    </rPh>
    <rPh sb="5" eb="7">
      <t>ショクレキ</t>
    </rPh>
    <rPh sb="13" eb="18">
      <t>カイセツホウジンメイ</t>
    </rPh>
    <rPh sb="19" eb="23">
      <t>ジギョウショメイ</t>
    </rPh>
    <rPh sb="24" eb="26">
      <t>リョウホウ</t>
    </rPh>
    <rPh sb="27" eb="29">
      <t>キサイ</t>
    </rPh>
    <phoneticPr fontId="3"/>
  </si>
  <si>
    <t>サービス提供責任者　経歴書</t>
    <rPh sb="4" eb="9">
      <t>テイキョウセキニンシャ</t>
    </rPh>
    <rPh sb="10" eb="13">
      <t>ケイレキショ</t>
    </rPh>
    <phoneticPr fontId="3"/>
  </si>
  <si>
    <t>（別紙36）</t>
    <rPh sb="1" eb="3">
      <t>ベッシ</t>
    </rPh>
    <phoneticPr fontId="3"/>
  </si>
  <si>
    <t>介護予防・日常生活支援総合事業費算定に係る体制等に関する届出書＜指定事業者用＞</t>
    <phoneticPr fontId="3"/>
  </si>
  <si>
    <t>嘉麻市長</t>
    <rPh sb="0" eb="4">
      <t>カマシチョウ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</si>
  <si>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</si>
  <si>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</si>
  <si>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</si>
  <si>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</si>
  <si>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</si>
  <si>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</si>
  <si>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(郵便番号</t>
    <phoneticPr fontId="3"/>
  </si>
  <si>
    <t>ー</t>
    <phoneticPr fontId="3"/>
  </si>
  <si>
    <t>　　　　　</t>
    <phoneticPr fontId="3"/>
  </si>
  <si>
    <t>県</t>
    <rPh sb="0" eb="1">
      <t>ケン</t>
    </rPh>
    <phoneticPr fontId="3"/>
  </si>
  <si>
    <t>群市</t>
    <rPh sb="0" eb="1">
      <t>グン</t>
    </rPh>
    <rPh sb="1" eb="2">
      <t>シ</t>
    </rPh>
    <phoneticPr fontId="3"/>
  </si>
  <si>
    <t>法人の種別</t>
  </si>
  <si>
    <t>事業所・施設の状況</t>
  </si>
  <si>
    <t>フリガナ</t>
    <phoneticPr fontId="3"/>
  </si>
  <si>
    <t>事業所・施設の名称</t>
    <phoneticPr fontId="3"/>
  </si>
  <si>
    <t>主たる事業所・施設の　　　　　　　　　所在地</t>
    <phoneticPr fontId="3"/>
  </si>
  <si>
    <t>届出を行う事業所・施設の種類</t>
  </si>
  <si>
    <t>指定（許可）</t>
    <rPh sb="0" eb="2">
      <t>シテイ</t>
    </rPh>
    <rPh sb="3" eb="5">
      <t>キョカ</t>
    </rPh>
    <phoneticPr fontId="3"/>
  </si>
  <si>
    <t>訪問型サービス（独自）</t>
    <phoneticPr fontId="3"/>
  </si>
  <si>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</si>
  <si>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</si>
  <si>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</si>
  <si>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</si>
  <si>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</si>
  <si>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</si>
  <si>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</si>
  <si>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</si>
  <si>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</si>
  <si>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</si>
  <si>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</si>
  <si>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</si>
  <si>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</si>
  <si>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</si>
  <si>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</si>
  <si>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</si>
  <si>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訪問型サービス（独自）</t>
  </si>
  <si>
    <t>介護職員等処遇改善加算</t>
    <rPh sb="0" eb="2">
      <t>カイゴ</t>
    </rPh>
    <rPh sb="2" eb="4">
      <t>ショクイン</t>
    </rPh>
    <rPh sb="4" eb="5">
      <t>トウ</t>
    </rPh>
    <rPh sb="5" eb="7">
      <t>ショグウ</t>
    </rPh>
    <rPh sb="7" eb="9">
      <t>カイゼン</t>
    </rPh>
    <rPh sb="9" eb="11">
      <t>カサン</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</si>
  <si>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</si>
  <si>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</si>
  <si>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</si>
  <si>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</si>
  <si>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</si>
  <si>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</si>
  <si>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口腔機能向上加算</t>
    <rPh sb="6" eb="8">
      <t>カサン</t>
    </rPh>
    <phoneticPr fontId="3"/>
  </si>
  <si>
    <t>A6</t>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</si>
  <si>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</si>
  <si>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</si>
  <si>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</si>
  <si>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</si>
  <si>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</si>
  <si>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</si>
  <si>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</si>
  <si>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</si>
  <si>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通所型サービス（独自）</t>
  </si>
  <si>
    <t>栄養アセスメント・栄養改善体制</t>
    <rPh sb="0" eb="2">
      <t>エイヨウ</t>
    </rPh>
    <rPh sb="11" eb="13">
      <t>カイゼン</t>
    </rPh>
    <rPh sb="13" eb="15">
      <t>タイセイ</t>
    </rPh>
    <phoneticPr fontId="3"/>
  </si>
  <si>
    <t>本チェック表</t>
    <rPh sb="0" eb="1">
      <t>ホン</t>
    </rPh>
    <rPh sb="5" eb="6">
      <t>オモテ</t>
    </rPh>
    <phoneticPr fontId="3"/>
  </si>
  <si>
    <t>介護職員処遇改善計画書等（提出書類の詳細はホームページをご確認ください）</t>
    <rPh sb="0" eb="2">
      <t>カイゴ</t>
    </rPh>
    <rPh sb="2" eb="4">
      <t>ショクイン</t>
    </rPh>
    <rPh sb="11" eb="12">
      <t>ナド</t>
    </rPh>
    <rPh sb="13" eb="15">
      <t>テイシュツ</t>
    </rPh>
    <rPh sb="15" eb="17">
      <t>ショルイ</t>
    </rPh>
    <rPh sb="18" eb="20">
      <t>ショウサイ</t>
    </rPh>
    <rPh sb="29" eb="31">
      <t>カクニン</t>
    </rPh>
    <phoneticPr fontId="1"/>
  </si>
  <si>
    <t>（別紙51）</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</si>
  <si>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</si>
  <si>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</si>
  <si>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</si>
  <si>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</si>
  <si>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</si>
  <si>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</si>
  <si>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</si>
  <si>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</si>
  <si>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</si>
  <si>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指定居宅サービス事業者等による介護給付費の割引に係る割引率の設定について ＜別紙51＞</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8" eb="40">
      <t>ベッシ</t>
    </rPh>
    <phoneticPr fontId="3"/>
  </si>
  <si>
    <t>介護給付費算定に係る体制等に関する届出書・変更届出書
＜別紙36＞</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28" eb="30">
      <t>ベッシ</t>
    </rPh>
    <phoneticPr fontId="3"/>
  </si>
  <si>
    <t>介護予防・日常生活支援総合事業費算定に係る体制等状況一覧表＜別紙1-4＞</t>
    <rPh sb="0" eb="2">
      <t>カイゴ</t>
    </rPh>
    <rPh sb="2" eb="4">
      <t>ヨボウ</t>
    </rPh>
    <rPh sb="5" eb="7">
      <t>ニチジョウ</t>
    </rPh>
    <rPh sb="7" eb="9">
      <t>セイカツ</t>
    </rPh>
    <rPh sb="9" eb="11">
      <t>シエン</t>
    </rPh>
    <rPh sb="11" eb="13">
      <t>ソウゴウ</t>
    </rPh>
    <rPh sb="13" eb="16">
      <t>ジギョウヒ</t>
    </rPh>
    <rPh sb="16" eb="18">
      <t>サンテイ</t>
    </rPh>
    <rPh sb="19" eb="20">
      <t>カカ</t>
    </rPh>
    <rPh sb="21" eb="23">
      <t>タイセイ</t>
    </rPh>
    <rPh sb="23" eb="24">
      <t>トウ</t>
    </rPh>
    <rPh sb="24" eb="26">
      <t>ジョウキョウ</t>
    </rPh>
    <rPh sb="26" eb="28">
      <t>イチラン</t>
    </rPh>
    <rPh sb="28" eb="29">
      <t>ヒョウ</t>
    </rPh>
    <rPh sb="30" eb="32">
      <t>ベッシ</t>
    </rPh>
    <phoneticPr fontId="3"/>
  </si>
  <si>
    <t>介護給付費算定に係る体制等に関する届出書・変更届出書　チェック表
（訪問型サービス（独自）</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phoneticPr fontId="3"/>
  </si>
  <si>
    <t>高齢者虐待防止措置実施の有無</t>
  </si>
  <si>
    <t>１ 減算型</t>
    <phoneticPr fontId="3"/>
  </si>
  <si>
    <t>２ 基準型</t>
    <phoneticPr fontId="3"/>
  </si>
  <si>
    <t>業務継続計画策定の有無</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</si>
  <si>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</si>
  <si>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</si>
  <si>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</si>
  <si>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</si>
  <si>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</si>
  <si>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１ なし</t>
  </si>
  <si>
    <t>口腔連携強化加算</t>
    <rPh sb="0" eb="2">
      <t>コウクウ</t>
    </rPh>
    <rPh sb="2" eb="4">
      <t>レンケイ</t>
    </rPh>
    <rPh sb="4" eb="6">
      <t>キョウカ</t>
    </rPh>
    <rPh sb="6" eb="8">
      <t>カサン</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</si>
  <si>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</si>
  <si>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</si>
  <si>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</si>
  <si>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</si>
  <si>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</si>
  <si>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</si>
  <si>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</si>
  <si>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</si>
  <si>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</si>
  <si>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</si>
  <si>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</si>
  <si>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</si>
  <si>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</si>
  <si>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</si>
  <si>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</si>
  <si>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</si>
  <si>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</si>
  <si>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</si>
  <si>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</si>
  <si>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一体的サービス提供加算</t>
    <rPh sb="0" eb="2">
      <t>イッタイ</t>
    </rPh>
    <rPh sb="2" eb="11">
      <t>テキサービステイキョウカサン</t>
    </rPh>
    <phoneticPr fontId="3"/>
  </si>
  <si>
    <t>２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</si>
</sst>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
    <numFmt numFmtId="178" formatCode="#,##0.0&quot;人&quot;"/>
    <numFmt numFmtId="179" formatCode="#,##0.##"/>
    <numFmt numFmtId="180" formatCode="#,##0.0;[Red]\-#,##0.0"/>
    <numFmt numFmtId="181" formatCode="0.0&quot;人以上&quot;"/>
    <numFmt numFmtId="182" formatCode="0.000000"/>
    <numFmt numFmtId="183" formatCode="#,##0.######"/>
    <numFmt numFmtId="184" formatCode="#,##0&quot;人&quot;"/>
    <numFmt numFmtId="185" formatCode="0&quot;月&quot;"/>
    <numFmt numFmtId="186" formatCode="#,##0.0#"/>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9"/>
      <name val="ＭＳ Ｐゴシック"/>
      <family val="3"/>
      <charset val="128"/>
    </font>
    <font>
      <sz val="6"/>
      <name val="ＭＳ 明朝"/>
      <family val="1"/>
      <charset val="128"/>
    </font>
    <font>
      <sz val="8"/>
      <name val="ＭＳ 明朝"/>
      <family val="1"/>
      <charset val="128"/>
    </font>
    <font>
      <sz val="12"/>
      <name val="ＭＳ Ｐゴシック"/>
      <family val="3"/>
      <charset val="128"/>
    </font>
    <font>
      <sz val="12"/>
      <name val="HGSｺﾞｼｯｸM"/>
      <family val="3"/>
      <charset val="128"/>
    </font>
    <font>
      <sz val="6"/>
      <name val="ＭＳ Ｐゴシック"/>
      <family val="2"/>
      <charset val="128"/>
      <scheme val="minor"/>
    </font>
    <font>
      <b/>
      <sz val="14"/>
      <name val="HGSｺﾞｼｯｸM"/>
      <family val="3"/>
      <charset val="128"/>
    </font>
    <font>
      <sz val="14"/>
      <color rgb="FFFF0000"/>
      <name val="HGSｺﾞｼｯｸM"/>
      <family val="3"/>
      <charset val="128"/>
    </font>
    <font>
      <b/>
      <sz val="1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2"/>
      <color rgb="FFFF0000"/>
      <name val="HGSｺﾞｼｯｸM"/>
      <family val="3"/>
      <charset val="128"/>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2"/>
      <name val="ＭＳ 明朝"/>
      <family val="1"/>
      <charset val="128"/>
    </font>
    <font>
      <sz val="9"/>
      <color theme="1"/>
      <name val="ＭＳ Ｐゴシック"/>
      <family val="3"/>
      <charset val="128"/>
    </font>
    <font>
      <sz val="10"/>
      <name val="ＭＳ Ｐゴシック"/>
      <family val="3"/>
      <charset val="128"/>
    </font>
    <font>
      <sz val="11"/>
      <color rgb="FF000000"/>
      <name val="ＭＳ Ｐゴシック"/>
      <family val="3"/>
      <charset val="128"/>
    </font>
    <font>
      <b/>
      <sz val="12"/>
      <color rgb="FF000000"/>
      <name val="ＭＳ Ｐゴシック"/>
      <family val="3"/>
      <charset val="128"/>
    </font>
    <font>
      <sz val="9"/>
      <color rgb="FF000000"/>
      <name val="ＭＳ Ｐゴシック"/>
      <family val="3"/>
      <charset val="128"/>
    </font>
    <font>
      <sz val="10"/>
      <color rgb="FF000000"/>
      <name val="ＭＳ Ｐゴシック"/>
      <family val="3"/>
      <charset val="128"/>
    </font>
    <font>
      <sz val="9"/>
      <name val="ＭＳ Ｐゴシック"/>
      <family val="3"/>
      <charset val="128"/>
      <scheme val="major"/>
    </font>
    <font>
      <sz val="8"/>
      <name val="ＭＳ Ｐゴシック"/>
      <family val="3"/>
      <charset val="128"/>
      <scheme val="major"/>
    </font>
    <font>
      <sz val="11"/>
      <color indexed="10"/>
      <name val="HGSｺﾞｼｯｸM"/>
      <family val="3"/>
      <charset val="128"/>
    </font>
    <font>
      <sz val="11"/>
      <color indexed="10"/>
      <name val="ＭＳ Ｐゴシック"/>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indexed="42"/>
        <bgColor indexed="64"/>
      </patternFill>
    </fill>
    <fill>
      <patternFill patternType="solid">
        <fgColor indexed="34"/>
        <bgColor indexed="64"/>
      </patternFill>
    </fill>
  </fills>
  <borders count="1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top/>
      <bottom/>
      <diagonal/>
    </border>
    <border>
      <left style="thin">
        <color indexed="64"/>
      </left>
      <right style="hair">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diagonalUp="1">
      <left style="thin">
        <color indexed="64"/>
      </left>
      <right style="thin">
        <color indexed="64"/>
      </right>
      <top/>
      <bottom style="hair">
        <color indexed="64"/>
      </bottom>
      <diagonal style="hair">
        <color indexed="64"/>
      </diagonal>
    </border>
    <border>
      <left style="hair">
        <color indexed="64"/>
      </left>
      <right/>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style="hair">
        <color indexed="64"/>
      </top>
      <bottom/>
      <diagonal style="hair">
        <color indexed="64"/>
      </diagonal>
    </border>
    <border>
      <left style="hair">
        <color indexed="64"/>
      </left>
      <right/>
      <top style="hair">
        <color indexed="64"/>
      </top>
      <bottom style="hair">
        <color indexed="64"/>
      </bottom>
      <diagonal/>
    </border>
    <border>
      <left style="thin">
        <color indexed="64"/>
      </left>
      <right/>
      <top/>
      <bottom style="hair">
        <color indexed="64"/>
      </bottom>
      <diagonal/>
    </border>
    <border diagonalUp="1">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style="dashed">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dashed">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dotted">
        <color indexed="64"/>
      </top>
      <bottom style="dashed">
        <color indexed="64"/>
      </bottom>
      <diagonal/>
    </border>
  </borders>
  <cellStyleXfs count="59">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55"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9" fillId="3" borderId="56" applyNumberFormat="0" applyFont="0" applyAlignment="0" applyProtection="0">
      <alignment vertical="center"/>
    </xf>
    <xf numFmtId="0" fontId="20" fillId="0" borderId="57" applyNumberFormat="0" applyFill="0" applyAlignment="0" applyProtection="0">
      <alignment vertical="center"/>
    </xf>
    <xf numFmtId="0" fontId="21" fillId="31" borderId="0" applyNumberFormat="0" applyBorder="0" applyAlignment="0" applyProtection="0">
      <alignment vertical="center"/>
    </xf>
    <xf numFmtId="0" fontId="22" fillId="32"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2"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9" fillId="0" borderId="0"/>
    <xf numFmtId="0" fontId="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xf numFmtId="0" fontId="35"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9" fillId="0" borderId="0">
      <alignment vertical="center"/>
    </xf>
    <xf numFmtId="0" fontId="35" fillId="0" borderId="0">
      <alignment vertical="center"/>
    </xf>
    <xf numFmtId="0" fontId="9" fillId="0" borderId="0">
      <alignment vertical="center"/>
    </xf>
    <xf numFmtId="0" fontId="9" fillId="0" borderId="0"/>
  </cellStyleXfs>
  <cellXfs count="1144">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5" fillId="0" borderId="27" xfId="0" applyFont="1" applyBorder="1"/>
    <xf numFmtId="0" fontId="5" fillId="0" borderId="27" xfId="0" applyFont="1" applyBorder="1" applyAlignment="1">
      <alignment vertical="center"/>
    </xf>
    <xf numFmtId="0" fontId="5" fillId="0" borderId="0" xfId="0" applyFont="1" applyAlignment="1">
      <alignment horizontal="center"/>
    </xf>
    <xf numFmtId="0" fontId="5" fillId="0" borderId="17" xfId="0" applyFont="1" applyBorder="1" applyAlignment="1">
      <alignment vertical="center"/>
    </xf>
    <xf numFmtId="0" fontId="5" fillId="0" borderId="17" xfId="0" applyFont="1" applyBorder="1" applyAlignment="1">
      <alignment horizontal="center"/>
    </xf>
    <xf numFmtId="0" fontId="5" fillId="0" borderId="1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16" xfId="0" applyFont="1" applyBorder="1"/>
    <xf numFmtId="0" fontId="6" fillId="0" borderId="0" xfId="0" applyFont="1"/>
    <xf numFmtId="0" fontId="5" fillId="0" borderId="17" xfId="0" applyFont="1" applyBorder="1" applyAlignment="1">
      <alignment horizontal="center" vertical="top"/>
    </xf>
    <xf numFmtId="0" fontId="5" fillId="0" borderId="0" xfId="49" applyFont="1">
      <alignment vertical="center"/>
    </xf>
    <xf numFmtId="0" fontId="5" fillId="0" borderId="0" xfId="49" applyFont="1" applyAlignment="1">
      <alignment horizontal="right" vertical="center"/>
    </xf>
    <xf numFmtId="0" fontId="5" fillId="0" borderId="0" xfId="49" applyFont="1" applyAlignment="1">
      <alignment horizontal="center" vertical="center"/>
    </xf>
    <xf numFmtId="0" fontId="5" fillId="35" borderId="28" xfId="49" applyFont="1" applyFill="1" applyBorder="1" applyAlignment="1">
      <alignment vertical="center" shrinkToFit="1"/>
    </xf>
    <xf numFmtId="0" fontId="5" fillId="0" borderId="0" xfId="49" applyFont="1" applyAlignment="1">
      <alignment horizontal="center" vertical="center" wrapText="1"/>
    </xf>
    <xf numFmtId="177" fontId="13" fillId="34" borderId="0" xfId="30" applyNumberFormat="1" applyFont="1" applyFill="1" applyBorder="1" applyAlignment="1">
      <alignment horizontal="center" vertical="center"/>
    </xf>
    <xf numFmtId="0" fontId="0" fillId="34" borderId="0" xfId="0" applyFill="1"/>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top" wrapText="1"/>
    </xf>
    <xf numFmtId="0" fontId="5" fillId="0" borderId="16" xfId="0" applyFont="1" applyBorder="1" applyAlignment="1">
      <alignment horizontal="center"/>
    </xf>
    <xf numFmtId="0" fontId="5" fillId="0" borderId="3" xfId="0" applyFont="1" applyBorder="1" applyAlignment="1">
      <alignment horizontal="center"/>
    </xf>
    <xf numFmtId="0" fontId="5" fillId="0" borderId="0" xfId="49" applyFont="1" applyAlignment="1">
      <alignment horizontal="left" vertical="center"/>
    </xf>
    <xf numFmtId="0" fontId="6" fillId="0" borderId="0" xfId="49" applyFont="1" applyAlignment="1">
      <alignment horizontal="left" vertical="top" wrapText="1"/>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35" borderId="0" xfId="49" applyFont="1" applyFill="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Alignment="1">
      <alignment vertical="top" wrapText="1"/>
    </xf>
    <xf numFmtId="0" fontId="5" fillId="0" borderId="27" xfId="0" applyFont="1" applyBorder="1" applyAlignment="1">
      <alignment vertical="top" wrapText="1"/>
    </xf>
    <xf numFmtId="0" fontId="5" fillId="0" borderId="27" xfId="0" applyFont="1" applyBorder="1" applyAlignment="1">
      <alignment vertical="center" wrapText="1"/>
    </xf>
    <xf numFmtId="0" fontId="5" fillId="0" borderId="5" xfId="49" applyFont="1" applyBorder="1">
      <alignment vertical="center"/>
    </xf>
    <xf numFmtId="0" fontId="5" fillId="0" borderId="17" xfId="49" applyFont="1" applyBorder="1">
      <alignment vertical="center"/>
    </xf>
    <xf numFmtId="0" fontId="5" fillId="0" borderId="4" xfId="49" applyFont="1" applyBorder="1" applyAlignment="1">
      <alignment horizontal="center" vertical="center"/>
    </xf>
    <xf numFmtId="0" fontId="5" fillId="0" borderId="4" xfId="49" applyFont="1" applyBorder="1">
      <alignment vertical="center"/>
    </xf>
    <xf numFmtId="0" fontId="5" fillId="0" borderId="29" xfId="0" applyFont="1" applyBorder="1"/>
    <xf numFmtId="0" fontId="37" fillId="0" borderId="0" xfId="52" applyFont="1">
      <alignment vertical="center"/>
    </xf>
    <xf numFmtId="0" fontId="37" fillId="0" borderId="0" xfId="52" applyFont="1" applyAlignment="1">
      <alignment horizontal="justify" vertical="center" wrapText="1"/>
    </xf>
    <xf numFmtId="0" fontId="37" fillId="0" borderId="0" xfId="52" applyFont="1" applyAlignment="1">
      <alignment vertical="center" wrapText="1"/>
    </xf>
    <xf numFmtId="0" fontId="37" fillId="0" borderId="0" xfId="52" applyFont="1" applyAlignment="1">
      <alignment horizontal="left" vertical="center"/>
    </xf>
    <xf numFmtId="0" fontId="8" fillId="0" borderId="0" xfId="52" applyFont="1">
      <alignment vertical="center"/>
    </xf>
    <xf numFmtId="0" fontId="8" fillId="0" borderId="0" xfId="52" applyFont="1" applyAlignment="1">
      <alignment horizontal="justify" vertical="center" wrapText="1"/>
    </xf>
    <xf numFmtId="0" fontId="8" fillId="0" borderId="0" xfId="52" applyFont="1" applyAlignment="1">
      <alignment vertical="center" wrapText="1"/>
    </xf>
    <xf numFmtId="0" fontId="8" fillId="0" borderId="0" xfId="52" applyFont="1" applyAlignment="1">
      <alignment horizontal="left" vertical="center"/>
    </xf>
    <xf numFmtId="0" fontId="8" fillId="0" borderId="0" xfId="52" applyFont="1" applyAlignment="1">
      <alignment vertical="center" shrinkToFit="1"/>
    </xf>
    <xf numFmtId="0" fontId="8" fillId="0" borderId="0" xfId="52" applyFont="1" applyAlignment="1">
      <alignment horizontal="center" vertical="center"/>
    </xf>
    <xf numFmtId="0" fontId="8" fillId="0" borderId="5" xfId="52" applyFont="1" applyBorder="1" applyAlignment="1">
      <alignment horizontal="center" vertical="center"/>
    </xf>
    <xf numFmtId="0" fontId="8" fillId="34" borderId="0" xfId="52" applyFont="1" applyFill="1">
      <alignment vertical="center"/>
    </xf>
    <xf numFmtId="0" fontId="8" fillId="34" borderId="0" xfId="52" applyFont="1" applyFill="1" applyAlignment="1">
      <alignment horizontal="left" vertical="center"/>
    </xf>
    <xf numFmtId="0" fontId="8" fillId="34" borderId="0" xfId="52" applyFont="1" applyFill="1" applyAlignment="1">
      <alignment horizontal="center" vertical="center"/>
    </xf>
    <xf numFmtId="0" fontId="8" fillId="0" borderId="0" xfId="52" applyFont="1" applyAlignment="1">
      <alignment horizontal="centerContinuous" vertical="center"/>
    </xf>
    <xf numFmtId="0" fontId="8" fillId="0" borderId="5" xfId="52" applyFont="1" applyBorder="1">
      <alignment vertical="center"/>
    </xf>
    <xf numFmtId="0" fontId="8" fillId="0" borderId="5" xfId="52" applyFont="1" applyBorder="1" applyAlignment="1">
      <alignment horizontal="centerContinuous" vertical="center"/>
    </xf>
    <xf numFmtId="0" fontId="8" fillId="0" borderId="0" xfId="52" applyFont="1" applyAlignment="1">
      <alignment horizontal="centerContinuous"/>
    </xf>
    <xf numFmtId="0" fontId="8" fillId="0" borderId="0" xfId="52" applyFont="1" applyAlignment="1">
      <alignment horizontal="left"/>
    </xf>
    <xf numFmtId="0" fontId="39" fillId="0" borderId="0" xfId="52" applyFont="1">
      <alignment vertical="center"/>
    </xf>
    <xf numFmtId="0" fontId="8" fillId="34" borderId="0" xfId="52" applyFont="1" applyFill="1" applyAlignment="1">
      <alignment horizontal="right" vertical="center"/>
    </xf>
    <xf numFmtId="182" fontId="8" fillId="34" borderId="0" xfId="52" applyNumberFormat="1" applyFont="1" applyFill="1">
      <alignment vertical="center"/>
    </xf>
    <xf numFmtId="0" fontId="8" fillId="0" borderId="0" xfId="52" applyFont="1" applyAlignment="1">
      <alignment horizontal="right" vertical="center"/>
    </xf>
    <xf numFmtId="0" fontId="40" fillId="0" borderId="0" xfId="52" applyFont="1">
      <alignment vertical="center"/>
    </xf>
    <xf numFmtId="180" fontId="8" fillId="34" borderId="0" xfId="53" applyNumberFormat="1" applyFont="1" applyFill="1" applyBorder="1" applyAlignment="1" applyProtection="1">
      <alignment horizontal="right" vertical="center"/>
    </xf>
    <xf numFmtId="183" fontId="8" fillId="34" borderId="0" xfId="52" applyNumberFormat="1" applyFont="1" applyFill="1">
      <alignment vertical="center"/>
    </xf>
    <xf numFmtId="179" fontId="8" fillId="0" borderId="0" xfId="52" applyNumberFormat="1" applyFont="1">
      <alignment vertical="center"/>
    </xf>
    <xf numFmtId="184" fontId="8" fillId="34" borderId="0" xfId="52" applyNumberFormat="1" applyFont="1" applyFill="1" applyAlignment="1">
      <alignment horizontal="center" vertical="center"/>
    </xf>
    <xf numFmtId="0" fontId="8" fillId="0" borderId="2" xfId="52" applyFont="1" applyBorder="1" applyAlignment="1">
      <alignment horizontal="center" vertical="center"/>
    </xf>
    <xf numFmtId="186" fontId="10" fillId="38" borderId="69" xfId="52" applyNumberFormat="1" applyFont="1" applyFill="1" applyBorder="1" applyAlignment="1" applyProtection="1">
      <alignment horizontal="center" vertical="center" shrinkToFit="1"/>
      <protection locked="0"/>
    </xf>
    <xf numFmtId="186" fontId="10" fillId="38" borderId="70" xfId="52" applyNumberFormat="1" applyFont="1" applyFill="1" applyBorder="1" applyAlignment="1" applyProtection="1">
      <alignment horizontal="center" vertical="center" shrinkToFit="1"/>
      <protection locked="0"/>
    </xf>
    <xf numFmtId="186" fontId="10" fillId="38" borderId="71" xfId="52" applyNumberFormat="1" applyFont="1" applyFill="1" applyBorder="1" applyAlignment="1" applyProtection="1">
      <alignment horizontal="center" vertical="center" shrinkToFit="1"/>
      <protection locked="0"/>
    </xf>
    <xf numFmtId="0" fontId="10" fillId="0" borderId="74" xfId="52" applyFont="1" applyBorder="1">
      <alignment vertical="center"/>
    </xf>
    <xf numFmtId="186" fontId="10" fillId="38" borderId="77" xfId="52" applyNumberFormat="1" applyFont="1" applyFill="1" applyBorder="1" applyAlignment="1" applyProtection="1">
      <alignment horizontal="center" vertical="center" shrinkToFit="1"/>
      <protection locked="0"/>
    </xf>
    <xf numFmtId="186" fontId="10" fillId="38" borderId="78" xfId="52" applyNumberFormat="1" applyFont="1" applyFill="1" applyBorder="1" applyAlignment="1" applyProtection="1">
      <alignment horizontal="center" vertical="center" shrinkToFit="1"/>
      <protection locked="0"/>
    </xf>
    <xf numFmtId="186" fontId="10" fillId="38" borderId="79" xfId="52" applyNumberFormat="1" applyFont="1" applyFill="1" applyBorder="1" applyAlignment="1" applyProtection="1">
      <alignment horizontal="center" vertical="center" shrinkToFit="1"/>
      <protection locked="0"/>
    </xf>
    <xf numFmtId="0" fontId="10" fillId="0" borderId="80" xfId="52" applyFont="1" applyBorder="1">
      <alignment vertical="center"/>
    </xf>
    <xf numFmtId="186" fontId="10" fillId="38" borderId="81" xfId="52" applyNumberFormat="1" applyFont="1" applyFill="1" applyBorder="1" applyAlignment="1" applyProtection="1">
      <alignment horizontal="center" vertical="center" shrinkToFit="1"/>
      <protection locked="0"/>
    </xf>
    <xf numFmtId="186" fontId="10" fillId="38" borderId="2" xfId="52" applyNumberFormat="1" applyFont="1" applyFill="1" applyBorder="1" applyAlignment="1" applyProtection="1">
      <alignment horizontal="center" vertical="center" shrinkToFit="1"/>
      <protection locked="0"/>
    </xf>
    <xf numFmtId="186" fontId="10" fillId="38" borderId="82" xfId="52" applyNumberFormat="1" applyFont="1" applyFill="1" applyBorder="1" applyAlignment="1" applyProtection="1">
      <alignment horizontal="center" vertical="center" shrinkToFit="1"/>
      <protection locked="0"/>
    </xf>
    <xf numFmtId="186" fontId="10" fillId="38" borderId="86" xfId="52" applyNumberFormat="1" applyFont="1" applyFill="1" applyBorder="1" applyAlignment="1" applyProtection="1">
      <alignment horizontal="center" vertical="center" shrinkToFit="1"/>
      <protection locked="0"/>
    </xf>
    <xf numFmtId="186" fontId="10" fillId="38" borderId="87" xfId="52" applyNumberFormat="1" applyFont="1" applyFill="1" applyBorder="1" applyAlignment="1" applyProtection="1">
      <alignment horizontal="center" vertical="center" shrinkToFit="1"/>
      <protection locked="0"/>
    </xf>
    <xf numFmtId="186" fontId="10" fillId="38" borderId="88" xfId="52" applyNumberFormat="1" applyFont="1" applyFill="1" applyBorder="1" applyAlignment="1" applyProtection="1">
      <alignment horizontal="center" vertical="center" shrinkToFit="1"/>
      <protection locked="0"/>
    </xf>
    <xf numFmtId="0" fontId="10" fillId="0" borderId="91" xfId="52" applyFont="1" applyBorder="1">
      <alignment vertical="center"/>
    </xf>
    <xf numFmtId="0" fontId="8" fillId="0" borderId="70" xfId="52" applyFont="1" applyBorder="1" applyAlignment="1">
      <alignment horizontal="center" vertical="center" wrapText="1"/>
    </xf>
    <xf numFmtId="0" fontId="8" fillId="0" borderId="69" xfId="52" applyFont="1" applyBorder="1" applyAlignment="1">
      <alignment horizontal="center" vertical="center" wrapText="1"/>
    </xf>
    <xf numFmtId="0" fontId="8" fillId="0" borderId="71" xfId="52" applyFont="1" applyBorder="1" applyAlignment="1">
      <alignment horizontal="center" vertical="center" wrapText="1"/>
    </xf>
    <xf numFmtId="0" fontId="8" fillId="0" borderId="81" xfId="52" applyFont="1" applyBorder="1" applyAlignment="1">
      <alignment horizontal="center" vertical="center"/>
    </xf>
    <xf numFmtId="0" fontId="8" fillId="0" borderId="82" xfId="52" applyFont="1" applyBorder="1" applyAlignment="1">
      <alignment horizontal="center" vertical="center"/>
    </xf>
    <xf numFmtId="0" fontId="37" fillId="0" borderId="0" xfId="52" applyFont="1" applyAlignment="1">
      <alignment horizontal="right" vertical="center"/>
    </xf>
    <xf numFmtId="0" fontId="41" fillId="0" borderId="0" xfId="52" applyFont="1">
      <alignment vertical="center"/>
    </xf>
    <xf numFmtId="0" fontId="41" fillId="0" borderId="0" xfId="52" applyFont="1" applyAlignment="1">
      <alignment horizontal="right" vertical="center"/>
    </xf>
    <xf numFmtId="0" fontId="10" fillId="0" borderId="0" xfId="52" applyFont="1">
      <alignment vertical="center"/>
    </xf>
    <xf numFmtId="0" fontId="10" fillId="0" borderId="0" xfId="52" applyFont="1" applyAlignment="1">
      <alignment horizontal="center" vertical="center"/>
    </xf>
    <xf numFmtId="0" fontId="10" fillId="0" borderId="0" xfId="52" applyFont="1" applyAlignment="1">
      <alignment horizontal="right" vertical="center"/>
    </xf>
    <xf numFmtId="0" fontId="39" fillId="34" borderId="0" xfId="52" applyFont="1" applyFill="1" applyAlignment="1">
      <alignment horizontal="center" vertical="center"/>
    </xf>
    <xf numFmtId="0" fontId="39" fillId="34" borderId="0" xfId="52" applyFont="1" applyFill="1">
      <alignment vertical="center"/>
    </xf>
    <xf numFmtId="0" fontId="10" fillId="34" borderId="0" xfId="52" applyFont="1" applyFill="1" applyAlignment="1">
      <alignment horizontal="left" vertical="center"/>
    </xf>
    <xf numFmtId="176" fontId="10" fillId="34" borderId="0" xfId="52" applyNumberFormat="1" applyFont="1" applyFill="1">
      <alignment vertical="center"/>
    </xf>
    <xf numFmtId="20" fontId="10" fillId="34" borderId="0" xfId="52" applyNumberFormat="1" applyFont="1" applyFill="1" applyAlignment="1">
      <alignment horizontal="center" vertical="center"/>
    </xf>
    <xf numFmtId="0" fontId="10" fillId="34" borderId="0" xfId="52" applyFont="1" applyFill="1" applyAlignment="1">
      <alignment horizontal="center" vertical="center"/>
    </xf>
    <xf numFmtId="20" fontId="10" fillId="34" borderId="0" xfId="52" applyNumberFormat="1" applyFont="1" applyFill="1">
      <alignment vertical="center"/>
    </xf>
    <xf numFmtId="0" fontId="10" fillId="34" borderId="0" xfId="52" applyFont="1" applyFill="1">
      <alignment vertical="center"/>
    </xf>
    <xf numFmtId="0" fontId="10" fillId="34" borderId="0" xfId="52" applyFont="1" applyFill="1" applyAlignment="1">
      <alignment horizontal="centerContinuous" vertical="center"/>
    </xf>
    <xf numFmtId="0" fontId="8" fillId="34" borderId="0" xfId="52" applyFont="1" applyFill="1" applyAlignment="1">
      <alignment horizontal="centerContinuous" vertical="center"/>
    </xf>
    <xf numFmtId="0" fontId="41" fillId="34" borderId="0" xfId="52" applyFont="1" applyFill="1">
      <alignment vertical="center"/>
    </xf>
    <xf numFmtId="0" fontId="10" fillId="0" borderId="0" xfId="52" quotePrefix="1" applyFont="1" applyAlignment="1">
      <alignment horizontal="center" vertical="center"/>
    </xf>
    <xf numFmtId="0" fontId="41" fillId="0" borderId="0" xfId="52" applyFont="1" applyAlignment="1">
      <alignment horizontal="center" vertical="center"/>
    </xf>
    <xf numFmtId="0" fontId="39" fillId="0" borderId="0" xfId="52" applyFont="1" applyAlignment="1">
      <alignment horizontal="left" vertical="center"/>
    </xf>
    <xf numFmtId="0" fontId="41" fillId="34" borderId="0" xfId="52" applyFont="1" applyFill="1" applyAlignment="1">
      <alignment horizontal="center" vertical="center"/>
    </xf>
    <xf numFmtId="0" fontId="41" fillId="34" borderId="0" xfId="52" applyFont="1" applyFill="1" applyAlignment="1">
      <alignment horizontal="right" vertical="center"/>
    </xf>
    <xf numFmtId="0" fontId="39" fillId="34" borderId="0" xfId="52" applyFont="1" applyFill="1" applyAlignment="1">
      <alignment horizontal="right" vertical="center"/>
    </xf>
    <xf numFmtId="0" fontId="39" fillId="0" borderId="0" xfId="52" applyFont="1" applyAlignment="1">
      <alignment horizontal="right" vertical="center"/>
    </xf>
    <xf numFmtId="0" fontId="41" fillId="0" borderId="0" xfId="52" applyFont="1" applyAlignment="1">
      <alignment horizontal="left" vertical="center"/>
    </xf>
    <xf numFmtId="0" fontId="10" fillId="0" borderId="0" xfId="52" applyFont="1" applyAlignment="1">
      <alignment horizontal="left" vertical="center"/>
    </xf>
    <xf numFmtId="0" fontId="10" fillId="0" borderId="81" xfId="52" applyFont="1" applyBorder="1" applyAlignment="1">
      <alignment horizontal="center" vertical="center"/>
    </xf>
    <xf numFmtId="0" fontId="10" fillId="0" borderId="70" xfId="52" applyFont="1" applyBorder="1" applyAlignment="1">
      <alignment horizontal="center" vertical="center" wrapText="1"/>
    </xf>
    <xf numFmtId="0" fontId="10" fillId="0" borderId="110" xfId="52" applyFont="1" applyBorder="1">
      <alignment vertical="center"/>
    </xf>
    <xf numFmtId="0" fontId="12" fillId="0" borderId="0" xfId="52" applyFont="1">
      <alignment vertical="center"/>
    </xf>
    <xf numFmtId="0" fontId="37" fillId="0" borderId="0" xfId="52" applyFont="1" applyAlignment="1">
      <alignment vertical="center" shrinkToFit="1"/>
    </xf>
    <xf numFmtId="0" fontId="5" fillId="0" borderId="0" xfId="52" applyFont="1" applyAlignment="1">
      <alignment vertical="center" shrinkToFit="1"/>
    </xf>
    <xf numFmtId="0" fontId="8" fillId="0" borderId="0" xfId="52" applyFont="1" applyAlignment="1">
      <alignment horizontal="center"/>
    </xf>
    <xf numFmtId="0" fontId="10" fillId="0" borderId="0" xfId="52" applyFont="1" applyProtection="1">
      <alignment vertical="center"/>
      <protection locked="0"/>
    </xf>
    <xf numFmtId="0" fontId="41" fillId="0" borderId="0" xfId="52" applyFont="1" applyAlignment="1" applyProtection="1">
      <alignment horizontal="right" vertical="center"/>
      <protection locked="0"/>
    </xf>
    <xf numFmtId="0" fontId="41" fillId="0" borderId="0" xfId="52" applyFont="1" applyProtection="1">
      <alignment vertical="center"/>
      <protection locked="0"/>
    </xf>
    <xf numFmtId="0" fontId="37" fillId="0" borderId="0" xfId="52" applyFont="1" applyAlignment="1" applyProtection="1">
      <alignment horizontal="right" vertical="center"/>
      <protection locked="0"/>
    </xf>
    <xf numFmtId="0" fontId="37" fillId="0" borderId="0" xfId="52" applyFont="1" applyProtection="1">
      <alignment vertical="center"/>
      <protection locked="0"/>
    </xf>
    <xf numFmtId="0" fontId="6" fillId="0" borderId="0" xfId="52" applyFont="1">
      <alignment vertical="center"/>
    </xf>
    <xf numFmtId="0" fontId="37" fillId="0" borderId="0" xfId="52" applyFont="1" applyAlignment="1" applyProtection="1">
      <alignment horizontal="left" vertical="center"/>
      <protection locked="0"/>
    </xf>
    <xf numFmtId="0" fontId="37" fillId="0" borderId="0" xfId="52" applyFont="1" applyAlignment="1" applyProtection="1">
      <alignment vertical="center" wrapText="1"/>
      <protection locked="0"/>
    </xf>
    <xf numFmtId="0" fontId="37" fillId="0" borderId="0" xfId="52" applyFont="1" applyAlignment="1" applyProtection="1">
      <alignment horizontal="justify" vertical="center" wrapText="1"/>
      <protection locked="0"/>
    </xf>
    <xf numFmtId="0" fontId="2" fillId="34" borderId="0" xfId="52" applyFill="1">
      <alignment vertical="center"/>
    </xf>
    <xf numFmtId="0" fontId="39" fillId="34" borderId="0" xfId="52" applyFont="1" applyFill="1" applyAlignment="1">
      <alignment horizontal="left" vertical="center"/>
    </xf>
    <xf numFmtId="0" fontId="37" fillId="34" borderId="0" xfId="52" applyFont="1" applyFill="1" applyAlignment="1">
      <alignment horizontal="left" vertical="center"/>
    </xf>
    <xf numFmtId="0" fontId="37" fillId="34" borderId="0" xfId="52" applyFont="1" applyFill="1">
      <alignment vertical="center"/>
    </xf>
    <xf numFmtId="0" fontId="37" fillId="38" borderId="2" xfId="52" applyFont="1" applyFill="1" applyBorder="1" applyAlignment="1">
      <alignment horizontal="left" vertical="center"/>
    </xf>
    <xf numFmtId="0" fontId="37" fillId="39" borderId="2" xfId="52" applyFont="1" applyFill="1" applyBorder="1" applyAlignment="1">
      <alignment horizontal="left" vertical="center"/>
    </xf>
    <xf numFmtId="0" fontId="42" fillId="34" borderId="0" xfId="52" applyFont="1" applyFill="1" applyAlignment="1">
      <alignment horizontal="left" vertical="center"/>
    </xf>
    <xf numFmtId="0" fontId="37" fillId="34" borderId="2" xfId="52" applyFont="1" applyFill="1" applyBorder="1" applyAlignment="1">
      <alignment horizontal="center" vertical="center"/>
    </xf>
    <xf numFmtId="0" fontId="37" fillId="34" borderId="2" xfId="52" applyFont="1" applyFill="1" applyBorder="1" applyAlignment="1">
      <alignment horizontal="left" vertical="center"/>
    </xf>
    <xf numFmtId="0" fontId="43" fillId="34" borderId="0" xfId="52" applyFont="1" applyFill="1" applyAlignment="1">
      <alignment horizontal="left" vertical="center"/>
    </xf>
    <xf numFmtId="0" fontId="37" fillId="34" borderId="0" xfId="52" applyFont="1" applyFill="1" applyAlignment="1">
      <alignment horizontal="left" vertical="center" wrapText="1"/>
    </xf>
    <xf numFmtId="0" fontId="43" fillId="34" borderId="0" xfId="52" applyFont="1" applyFill="1">
      <alignment vertical="center"/>
    </xf>
    <xf numFmtId="0" fontId="12" fillId="34" borderId="0" xfId="52" applyFont="1" applyFill="1">
      <alignment vertical="center"/>
    </xf>
    <xf numFmtId="0" fontId="43" fillId="34" borderId="0" xfId="52" applyFont="1" applyFill="1" applyAlignment="1">
      <alignment vertical="center" shrinkToFit="1"/>
    </xf>
    <xf numFmtId="0" fontId="46" fillId="34" borderId="0" xfId="52" applyFont="1" applyFill="1" applyAlignment="1">
      <alignment vertical="center" shrinkToFit="1"/>
    </xf>
    <xf numFmtId="0" fontId="37" fillId="34" borderId="0" xfId="52" applyFont="1" applyFill="1" applyAlignment="1">
      <alignment vertical="center" wrapText="1"/>
    </xf>
    <xf numFmtId="0" fontId="37" fillId="34" borderId="0" xfId="52" applyFont="1" applyFill="1" applyAlignment="1">
      <alignment vertical="center" textRotation="90"/>
    </xf>
    <xf numFmtId="0" fontId="47" fillId="34" borderId="0" xfId="52" applyFont="1" applyFill="1">
      <alignment vertical="center"/>
    </xf>
    <xf numFmtId="0" fontId="48" fillId="34" borderId="0" xfId="52" applyFont="1" applyFill="1" applyAlignment="1">
      <alignment horizontal="left" vertical="center"/>
    </xf>
    <xf numFmtId="0" fontId="48" fillId="0" borderId="0" xfId="52" applyFont="1" applyAlignment="1">
      <alignment horizontal="left" vertical="center"/>
    </xf>
    <xf numFmtId="0" fontId="50" fillId="34" borderId="0" xfId="52" applyFont="1" applyFill="1">
      <alignment vertical="center"/>
    </xf>
    <xf numFmtId="0" fontId="50" fillId="34" borderId="2" xfId="52" applyFont="1" applyFill="1" applyBorder="1" applyAlignment="1">
      <alignment horizontal="center" vertical="center"/>
    </xf>
    <xf numFmtId="0" fontId="50" fillId="34" borderId="2" xfId="52" applyFont="1" applyFill="1" applyBorder="1">
      <alignment vertical="center"/>
    </xf>
    <xf numFmtId="0" fontId="50" fillId="34" borderId="92" xfId="52" applyFont="1" applyFill="1" applyBorder="1" applyAlignment="1">
      <alignment horizontal="center" vertical="center"/>
    </xf>
    <xf numFmtId="0" fontId="10" fillId="34" borderId="111" xfId="52" applyFont="1" applyFill="1" applyBorder="1" applyAlignment="1">
      <alignment horizontal="center" vertical="center"/>
    </xf>
    <xf numFmtId="0" fontId="10" fillId="34" borderId="112" xfId="52" applyFont="1" applyFill="1" applyBorder="1" applyAlignment="1">
      <alignment horizontal="center" vertical="center"/>
    </xf>
    <xf numFmtId="0" fontId="10" fillId="34" borderId="113" xfId="52" applyFont="1" applyFill="1" applyBorder="1" applyAlignment="1">
      <alignment horizontal="center" vertical="center"/>
    </xf>
    <xf numFmtId="0" fontId="50" fillId="34" borderId="113" xfId="52" applyFont="1" applyFill="1" applyBorder="1" applyAlignment="1">
      <alignment horizontal="center" vertical="center"/>
    </xf>
    <xf numFmtId="0" fontId="50" fillId="34" borderId="114" xfId="52" applyFont="1" applyFill="1" applyBorder="1" applyAlignment="1">
      <alignment horizontal="center" vertical="center"/>
    </xf>
    <xf numFmtId="0" fontId="10" fillId="34" borderId="104" xfId="52" applyFont="1" applyFill="1" applyBorder="1">
      <alignment vertical="center"/>
    </xf>
    <xf numFmtId="0" fontId="10" fillId="34" borderId="89" xfId="52" applyFont="1" applyFill="1" applyBorder="1">
      <alignment vertical="center"/>
    </xf>
    <xf numFmtId="0" fontId="10" fillId="34" borderId="115" xfId="52" applyFont="1" applyFill="1" applyBorder="1">
      <alignment vertical="center"/>
    </xf>
    <xf numFmtId="0" fontId="50" fillId="34" borderId="115" xfId="52" applyFont="1" applyFill="1" applyBorder="1">
      <alignment vertical="center"/>
    </xf>
    <xf numFmtId="0" fontId="50" fillId="34" borderId="103" xfId="52" applyFont="1" applyFill="1" applyBorder="1">
      <alignment vertical="center"/>
    </xf>
    <xf numFmtId="0" fontId="10" fillId="34" borderId="82" xfId="52" applyFont="1" applyFill="1" applyBorder="1">
      <alignment vertical="center"/>
    </xf>
    <xf numFmtId="0" fontId="10" fillId="34" borderId="16" xfId="52" applyFont="1" applyFill="1" applyBorder="1">
      <alignment vertical="center"/>
    </xf>
    <xf numFmtId="0" fontId="10" fillId="34" borderId="30" xfId="52" applyFont="1" applyFill="1" applyBorder="1">
      <alignment vertical="center"/>
    </xf>
    <xf numFmtId="0" fontId="50" fillId="34" borderId="81" xfId="52" applyFont="1" applyFill="1" applyBorder="1">
      <alignment vertical="center"/>
    </xf>
    <xf numFmtId="0" fontId="10" fillId="34" borderId="6" xfId="52" applyFont="1" applyFill="1" applyBorder="1">
      <alignment vertical="center"/>
    </xf>
    <xf numFmtId="0" fontId="10" fillId="34" borderId="2" xfId="52" applyFont="1" applyFill="1" applyBorder="1">
      <alignment vertical="center"/>
    </xf>
    <xf numFmtId="0" fontId="10" fillId="34" borderId="71" xfId="52" applyFont="1" applyFill="1" applyBorder="1">
      <alignment vertical="center"/>
    </xf>
    <xf numFmtId="0" fontId="50" fillId="34" borderId="70" xfId="52" applyFont="1" applyFill="1" applyBorder="1">
      <alignment vertical="center"/>
    </xf>
    <xf numFmtId="0" fontId="10" fillId="34" borderId="70" xfId="52" applyFont="1" applyFill="1" applyBorder="1">
      <alignment vertical="center"/>
    </xf>
    <xf numFmtId="0" fontId="50" fillId="34" borderId="69" xfId="52" applyFont="1" applyFill="1" applyBorder="1">
      <alignment vertical="center"/>
    </xf>
    <xf numFmtId="0" fontId="33" fillId="0" borderId="0" xfId="54" applyFont="1">
      <alignment vertical="center"/>
    </xf>
    <xf numFmtId="0" fontId="33" fillId="0" borderId="0" xfId="54" applyFont="1" applyAlignment="1">
      <alignment vertical="center" wrapText="1"/>
    </xf>
    <xf numFmtId="0" fontId="33" fillId="0" borderId="0" xfId="54" applyFont="1" applyAlignment="1">
      <alignment horizontal="left" vertical="center"/>
    </xf>
    <xf numFmtId="0" fontId="33" fillId="0" borderId="0" xfId="54" applyFont="1" applyAlignment="1">
      <alignment horizontal="center" vertical="center"/>
    </xf>
    <xf numFmtId="0" fontId="33" fillId="0" borderId="117" xfId="54" applyFont="1" applyBorder="1">
      <alignment vertical="center"/>
    </xf>
    <xf numFmtId="0" fontId="33" fillId="0" borderId="54" xfId="54" applyFont="1" applyBorder="1" applyAlignment="1">
      <alignment horizontal="center" vertical="center"/>
    </xf>
    <xf numFmtId="0" fontId="33" fillId="0" borderId="17" xfId="54" applyFont="1" applyBorder="1">
      <alignment vertical="center"/>
    </xf>
    <xf numFmtId="0" fontId="52" fillId="0" borderId="120" xfId="54" applyFont="1" applyBorder="1" applyAlignment="1">
      <alignment horizontal="center" vertical="center" wrapText="1"/>
    </xf>
    <xf numFmtId="0" fontId="33" fillId="0" borderId="133" xfId="54" applyFont="1" applyBorder="1" applyAlignment="1">
      <alignment horizontal="center" vertical="center" wrapText="1"/>
    </xf>
    <xf numFmtId="0" fontId="33" fillId="0" borderId="129" xfId="54" applyFont="1" applyBorder="1" applyAlignment="1">
      <alignment horizontal="left" vertical="center" wrapText="1"/>
    </xf>
    <xf numFmtId="0" fontId="33" fillId="0" borderId="118" xfId="54" applyFont="1" applyBorder="1" applyAlignment="1">
      <alignment horizontal="center" vertical="center"/>
    </xf>
    <xf numFmtId="0" fontId="33" fillId="0" borderId="78" xfId="54" applyFont="1" applyBorder="1" applyAlignment="1">
      <alignment horizontal="center" vertical="center"/>
    </xf>
    <xf numFmtId="0" fontId="33" fillId="40" borderId="2" xfId="54" applyFont="1" applyFill="1" applyBorder="1" applyAlignment="1">
      <alignment horizontal="center" vertical="center" wrapText="1"/>
    </xf>
    <xf numFmtId="0" fontId="33" fillId="0" borderId="0" xfId="51" applyFont="1">
      <alignment vertical="center"/>
    </xf>
    <xf numFmtId="0" fontId="9" fillId="0" borderId="0" xfId="51" applyFont="1" applyAlignment="1">
      <alignment horizontal="center" vertical="center"/>
    </xf>
    <xf numFmtId="0" fontId="9" fillId="0" borderId="0" xfId="51" applyFont="1" applyAlignment="1">
      <alignment horizontal="right" vertical="center"/>
    </xf>
    <xf numFmtId="0" fontId="9" fillId="0" borderId="0" xfId="51" applyFont="1">
      <alignment vertical="center"/>
    </xf>
    <xf numFmtId="0" fontId="9" fillId="0" borderId="0" xfId="55">
      <alignment vertical="center"/>
    </xf>
    <xf numFmtId="0" fontId="51" fillId="0" borderId="0" xfId="51" applyFont="1">
      <alignment vertical="center"/>
    </xf>
    <xf numFmtId="0" fontId="9" fillId="0" borderId="0" xfId="56" applyFont="1" applyAlignment="1">
      <alignment vertical="center" wrapText="1"/>
    </xf>
    <xf numFmtId="0" fontId="9" fillId="0" borderId="0" xfId="56" applyFont="1">
      <alignment vertical="center"/>
    </xf>
    <xf numFmtId="0" fontId="9" fillId="0" borderId="144" xfId="56" applyFont="1" applyBorder="1" applyAlignment="1">
      <alignment vertical="center" wrapText="1"/>
    </xf>
    <xf numFmtId="0" fontId="9" fillId="0" borderId="8" xfId="56" applyFont="1" applyBorder="1" applyAlignment="1">
      <alignment vertical="center" wrapText="1"/>
    </xf>
    <xf numFmtId="0" fontId="9" fillId="0" borderId="8" xfId="56" applyFont="1" applyBorder="1">
      <alignment vertical="center"/>
    </xf>
    <xf numFmtId="0" fontId="9" fillId="0" borderId="24" xfId="56" applyFont="1" applyBorder="1" applyAlignment="1">
      <alignment vertical="center" wrapText="1"/>
    </xf>
    <xf numFmtId="0" fontId="9" fillId="0" borderId="24" xfId="56" applyFont="1" applyBorder="1">
      <alignment vertical="center"/>
    </xf>
    <xf numFmtId="0" fontId="9" fillId="0" borderId="0" xfId="56" applyFont="1" applyAlignment="1">
      <alignment horizontal="center" vertical="center"/>
    </xf>
    <xf numFmtId="0" fontId="53" fillId="0" borderId="0" xfId="51" applyFont="1" applyAlignment="1">
      <alignment horizontal="right" vertical="center"/>
    </xf>
    <xf numFmtId="0" fontId="5" fillId="0" borderId="0" xfId="45" applyFont="1"/>
    <xf numFmtId="0" fontId="5" fillId="0" borderId="3" xfId="45" applyFont="1" applyBorder="1" applyAlignment="1">
      <alignment vertical="center"/>
    </xf>
    <xf numFmtId="0" fontId="5" fillId="0" borderId="1" xfId="45" applyFont="1" applyBorder="1" applyAlignment="1">
      <alignment horizontal="center" vertical="center"/>
    </xf>
    <xf numFmtId="0" fontId="9" fillId="0" borderId="3" xfId="45" applyBorder="1" applyAlignment="1">
      <alignment horizontal="center" vertical="center"/>
    </xf>
    <xf numFmtId="0" fontId="5" fillId="0" borderId="4" xfId="45" applyFont="1" applyBorder="1" applyAlignment="1">
      <alignment vertical="center"/>
    </xf>
    <xf numFmtId="0" fontId="5" fillId="0" borderId="1" xfId="45" applyFont="1" applyBorder="1" applyAlignment="1">
      <alignment vertical="top"/>
    </xf>
    <xf numFmtId="0" fontId="5" fillId="0" borderId="17" xfId="45" applyFont="1" applyBorder="1" applyAlignment="1">
      <alignment vertical="center"/>
    </xf>
    <xf numFmtId="0" fontId="5" fillId="0" borderId="27" xfId="45" applyFont="1" applyBorder="1" applyAlignment="1">
      <alignment horizontal="center" vertical="center"/>
    </xf>
    <xf numFmtId="0" fontId="9" fillId="0" borderId="17" xfId="45" applyBorder="1" applyAlignment="1">
      <alignment horizontal="center" vertical="center"/>
    </xf>
    <xf numFmtId="0" fontId="5" fillId="0" borderId="0" xfId="45" applyFont="1" applyAlignment="1">
      <alignment vertical="center"/>
    </xf>
    <xf numFmtId="0" fontId="5" fillId="0" borderId="27" xfId="45" applyFont="1" applyBorder="1" applyAlignment="1">
      <alignment vertical="top"/>
    </xf>
    <xf numFmtId="0" fontId="9" fillId="0" borderId="0" xfId="45" applyAlignment="1">
      <alignment horizontal="center" vertical="center"/>
    </xf>
    <xf numFmtId="0" fontId="5" fillId="0" borderId="0" xfId="45" applyFont="1" applyAlignment="1">
      <alignment vertical="top"/>
    </xf>
    <xf numFmtId="0" fontId="5" fillId="0" borderId="16" xfId="45" applyFont="1" applyBorder="1" applyAlignment="1">
      <alignment vertical="center"/>
    </xf>
    <xf numFmtId="0" fontId="5" fillId="0" borderId="15" xfId="45" applyFont="1" applyBorder="1" applyAlignment="1">
      <alignment horizontal="center" vertical="center"/>
    </xf>
    <xf numFmtId="0" fontId="5" fillId="0" borderId="5" xfId="45" applyFont="1" applyBorder="1" applyAlignment="1">
      <alignment vertical="top"/>
    </xf>
    <xf numFmtId="0" fontId="5" fillId="0" borderId="15" xfId="45" applyFont="1" applyBorder="1" applyAlignment="1">
      <alignment vertical="top"/>
    </xf>
    <xf numFmtId="0" fontId="33" fillId="0" borderId="123" xfId="54" applyFont="1" applyBorder="1" applyAlignment="1">
      <alignment horizontal="center" vertical="center"/>
    </xf>
    <xf numFmtId="0" fontId="33" fillId="40" borderId="6" xfId="54" applyFont="1" applyFill="1" applyBorder="1" applyAlignment="1">
      <alignment horizontal="center" vertical="center" wrapText="1"/>
    </xf>
    <xf numFmtId="0" fontId="33" fillId="0" borderId="118" xfId="54" applyFont="1" applyBorder="1" applyAlignment="1">
      <alignment vertical="center" wrapText="1"/>
    </xf>
    <xf numFmtId="0" fontId="33" fillId="0" borderId="0" xfId="54" applyFont="1" applyAlignment="1">
      <alignment horizontal="right" vertical="center"/>
    </xf>
    <xf numFmtId="0" fontId="33" fillId="0" borderId="120" xfId="54" applyFont="1" applyBorder="1" applyAlignment="1">
      <alignment vertical="center" wrapText="1"/>
    </xf>
    <xf numFmtId="0" fontId="33" fillId="0" borderId="29" xfId="54" applyFont="1" applyBorder="1" applyAlignment="1">
      <alignment vertical="center" wrapText="1"/>
    </xf>
    <xf numFmtId="0" fontId="33" fillId="0" borderId="123" xfId="54" applyFont="1" applyBorder="1" applyAlignment="1">
      <alignment vertical="center" wrapText="1"/>
    </xf>
    <xf numFmtId="0" fontId="52" fillId="0" borderId="118" xfId="54" applyFont="1" applyBorder="1" applyAlignment="1">
      <alignment vertical="center" wrapText="1"/>
    </xf>
    <xf numFmtId="0" fontId="52" fillId="0" borderId="116" xfId="54" applyFont="1" applyBorder="1" applyAlignment="1">
      <alignment horizontal="left" vertical="center" wrapText="1"/>
    </xf>
    <xf numFmtId="0" fontId="52" fillId="0" borderId="123" xfId="54" applyFont="1" applyBorder="1" applyAlignment="1">
      <alignment horizontal="center" vertical="center" wrapText="1"/>
    </xf>
    <xf numFmtId="0" fontId="52" fillId="0" borderId="54" xfId="51" applyFont="1" applyBorder="1" applyAlignment="1">
      <alignment horizontal="center" vertical="center"/>
    </xf>
    <xf numFmtId="0" fontId="52" fillId="0" borderId="123" xfId="54" applyFont="1" applyBorder="1" applyAlignment="1">
      <alignment vertical="center" wrapText="1"/>
    </xf>
    <xf numFmtId="0" fontId="52" fillId="0" borderId="153" xfId="54" applyFont="1" applyBorder="1" applyAlignment="1">
      <alignment vertical="center" wrapText="1"/>
    </xf>
    <xf numFmtId="0" fontId="52" fillId="0" borderId="78" xfId="54" applyFont="1" applyBorder="1" applyAlignment="1">
      <alignment horizontal="center" vertical="center" wrapText="1"/>
    </xf>
    <xf numFmtId="0" fontId="52" fillId="0" borderId="135" xfId="54" applyFont="1" applyBorder="1" applyAlignment="1">
      <alignment horizontal="center" vertical="center"/>
    </xf>
    <xf numFmtId="0" fontId="33" fillId="0" borderId="78" xfId="54" applyFont="1" applyBorder="1" applyAlignment="1">
      <alignment vertical="center" wrapText="1"/>
    </xf>
    <xf numFmtId="0" fontId="54" fillId="34" borderId="0" xfId="0" applyFont="1" applyFill="1" applyAlignment="1">
      <alignment horizontal="left" vertical="top"/>
    </xf>
    <xf numFmtId="0" fontId="0" fillId="34" borderId="0" xfId="0" applyFill="1" applyAlignment="1">
      <alignment horizontal="left" vertical="top"/>
    </xf>
    <xf numFmtId="0" fontId="54" fillId="34" borderId="0" xfId="0" applyFont="1" applyFill="1" applyAlignment="1">
      <alignment horizontal="center" vertical="top"/>
    </xf>
    <xf numFmtId="0" fontId="55" fillId="34" borderId="0" xfId="0" applyFont="1" applyFill="1" applyAlignment="1">
      <alignment vertical="center"/>
    </xf>
    <xf numFmtId="0" fontId="54" fillId="34" borderId="7" xfId="0" applyFont="1" applyFill="1" applyBorder="1" applyAlignment="1">
      <alignment horizontal="center" vertical="top"/>
    </xf>
    <xf numFmtId="0" fontId="54" fillId="34" borderId="135" xfId="0" applyFont="1" applyFill="1" applyBorder="1" applyAlignment="1">
      <alignment horizontal="center" vertical="top"/>
    </xf>
    <xf numFmtId="0" fontId="54" fillId="34" borderId="54" xfId="0" applyFont="1" applyFill="1" applyBorder="1" applyAlignment="1">
      <alignment horizontal="center" vertical="top"/>
    </xf>
    <xf numFmtId="0" fontId="54" fillId="34" borderId="122" xfId="0" applyFont="1" applyFill="1" applyBorder="1" applyAlignment="1">
      <alignment horizontal="center" vertical="top"/>
    </xf>
    <xf numFmtId="0" fontId="53" fillId="34" borderId="136" xfId="0" applyFont="1" applyFill="1" applyBorder="1" applyAlignment="1">
      <alignment vertical="top"/>
    </xf>
    <xf numFmtId="0" fontId="56" fillId="34" borderId="0" xfId="0" applyFont="1" applyFill="1" applyAlignment="1">
      <alignment vertical="top"/>
    </xf>
    <xf numFmtId="0" fontId="56" fillId="34" borderId="27" xfId="0" applyFont="1" applyFill="1" applyBorder="1" applyAlignment="1">
      <alignment vertical="top"/>
    </xf>
    <xf numFmtId="0" fontId="57" fillId="34" borderId="17" xfId="0" applyFont="1" applyFill="1" applyBorder="1" applyAlignment="1">
      <alignment vertical="top"/>
    </xf>
    <xf numFmtId="0" fontId="57" fillId="34" borderId="0" xfId="0" applyFont="1" applyFill="1" applyAlignment="1">
      <alignment vertical="top"/>
    </xf>
    <xf numFmtId="0" fontId="57" fillId="34" borderId="101" xfId="0" applyFont="1" applyFill="1" applyBorder="1" applyAlignment="1">
      <alignment vertical="top"/>
    </xf>
    <xf numFmtId="0" fontId="54" fillId="34" borderId="136" xfId="0" applyFont="1" applyFill="1" applyBorder="1" applyAlignment="1">
      <alignment horizontal="left" vertical="top"/>
    </xf>
    <xf numFmtId="0" fontId="54" fillId="34" borderId="27" xfId="0" applyFont="1" applyFill="1" applyBorder="1" applyAlignment="1">
      <alignment horizontal="left" vertical="top"/>
    </xf>
    <xf numFmtId="0" fontId="57" fillId="34" borderId="17" xfId="0" applyFont="1" applyFill="1" applyBorder="1" applyAlignment="1">
      <alignment horizontal="left" vertical="top"/>
    </xf>
    <xf numFmtId="0" fontId="57" fillId="34" borderId="0" xfId="0" applyFont="1" applyFill="1" applyAlignment="1">
      <alignment horizontal="left" vertical="top"/>
    </xf>
    <xf numFmtId="0" fontId="57" fillId="34" borderId="101" xfId="0" applyFont="1" applyFill="1" applyBorder="1" applyAlignment="1">
      <alignment horizontal="left" vertical="top"/>
    </xf>
    <xf numFmtId="0" fontId="54" fillId="34" borderId="167" xfId="0" applyFont="1" applyFill="1" applyBorder="1" applyAlignment="1">
      <alignment horizontal="left" vertical="top"/>
    </xf>
    <xf numFmtId="0" fontId="54" fillId="34" borderId="5" xfId="0" applyFont="1" applyFill="1" applyBorder="1" applyAlignment="1">
      <alignment horizontal="left" vertical="top"/>
    </xf>
    <xf numFmtId="0" fontId="54" fillId="34" borderId="15" xfId="0" applyFont="1" applyFill="1" applyBorder="1" applyAlignment="1">
      <alignment horizontal="left" vertical="top"/>
    </xf>
    <xf numFmtId="0" fontId="57" fillId="34" borderId="16" xfId="0" applyFont="1" applyFill="1" applyBorder="1" applyAlignment="1">
      <alignment horizontal="left" vertical="top"/>
    </xf>
    <xf numFmtId="0" fontId="57" fillId="34" borderId="5" xfId="0" applyFont="1" applyFill="1" applyBorder="1" applyAlignment="1">
      <alignment horizontal="left" vertical="top"/>
    </xf>
    <xf numFmtId="0" fontId="57" fillId="34" borderId="161" xfId="0" applyFont="1" applyFill="1" applyBorder="1" applyAlignment="1">
      <alignment horizontal="left" vertical="top"/>
    </xf>
    <xf numFmtId="0" fontId="0" fillId="34" borderId="168" xfId="0" applyFill="1" applyBorder="1"/>
    <xf numFmtId="0" fontId="0" fillId="34" borderId="4" xfId="0" applyFill="1" applyBorder="1"/>
    <xf numFmtId="0" fontId="0" fillId="34" borderId="156" xfId="0" applyFill="1" applyBorder="1"/>
    <xf numFmtId="0" fontId="53" fillId="34" borderId="0" xfId="0" applyFont="1" applyFill="1" applyAlignment="1">
      <alignment vertical="top"/>
    </xf>
    <xf numFmtId="0" fontId="53" fillId="34" borderId="101" xfId="0" applyFont="1" applyFill="1" applyBorder="1" applyAlignment="1">
      <alignment vertical="top"/>
    </xf>
    <xf numFmtId="0" fontId="53" fillId="34" borderId="137" xfId="0" applyFont="1" applyFill="1" applyBorder="1" applyAlignment="1">
      <alignment vertical="top"/>
    </xf>
    <xf numFmtId="0" fontId="53" fillId="34" borderId="94" xfId="0" applyFont="1" applyFill="1" applyBorder="1" applyAlignment="1">
      <alignment vertical="top"/>
    </xf>
    <xf numFmtId="0" fontId="53" fillId="34" borderId="93" xfId="0" applyFont="1" applyFill="1" applyBorder="1" applyAlignment="1">
      <alignment vertical="top"/>
    </xf>
    <xf numFmtId="0" fontId="33" fillId="34" borderId="0" xfId="0" applyFont="1" applyFill="1" applyAlignment="1">
      <alignment horizontal="right"/>
    </xf>
    <xf numFmtId="0" fontId="33" fillId="34" borderId="0" xfId="0" applyFont="1" applyFill="1"/>
    <xf numFmtId="0" fontId="36" fillId="0" borderId="0" xfId="54" applyFont="1" applyAlignment="1">
      <alignment horizontal="center" vertical="center" wrapText="1"/>
    </xf>
    <xf numFmtId="0" fontId="36" fillId="0" borderId="0" xfId="54" applyFont="1" applyAlignment="1">
      <alignment horizontal="center" vertical="center"/>
    </xf>
    <xf numFmtId="0" fontId="5" fillId="0" borderId="0" xfId="45" applyFont="1" applyAlignment="1">
      <alignment horizontal="left" vertical="center"/>
    </xf>
    <xf numFmtId="0" fontId="5" fillId="0" borderId="8" xfId="45" applyFont="1" applyBorder="1" applyAlignment="1">
      <alignment horizontal="center" vertical="center"/>
    </xf>
    <xf numFmtId="0" fontId="5" fillId="0" borderId="0" xfId="45" applyFont="1" applyAlignment="1">
      <alignment horizontal="justify" vertical="center" wrapText="1"/>
    </xf>
    <xf numFmtId="0" fontId="5" fillId="0" borderId="0" xfId="45" applyFont="1" applyAlignment="1">
      <alignment horizontal="left" vertical="center" wrapText="1"/>
    </xf>
    <xf numFmtId="0" fontId="5" fillId="0" borderId="0" xfId="45" applyFont="1" applyAlignment="1">
      <alignment horizontal="right" vertical="center"/>
    </xf>
    <xf numFmtId="0" fontId="5" fillId="0" borderId="4" xfId="45" applyFont="1" applyBorder="1" applyAlignment="1">
      <alignment vertical="center" wrapText="1"/>
    </xf>
    <xf numFmtId="0" fontId="5" fillId="0" borderId="0" xfId="45" applyFont="1" applyAlignment="1">
      <alignment vertical="center" wrapText="1"/>
    </xf>
    <xf numFmtId="0" fontId="5" fillId="0" borderId="6" xfId="45" applyFont="1" applyBorder="1" applyAlignment="1">
      <alignment horizontal="center" vertical="center" textRotation="255" wrapText="1"/>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5" fillId="0" borderId="11" xfId="45" applyFont="1" applyBorder="1" applyAlignment="1">
      <alignment horizontal="left" wrapText="1"/>
    </xf>
    <xf numFmtId="0" fontId="5" fillId="0" borderId="9" xfId="45" applyFont="1" applyBorder="1" applyAlignment="1">
      <alignment horizontal="justify" wrapText="1"/>
    </xf>
    <xf numFmtId="0" fontId="5" fillId="0" borderId="9" xfId="45" applyFont="1" applyBorder="1"/>
    <xf numFmtId="0" fontId="5" fillId="0" borderId="175" xfId="45" applyFont="1" applyBorder="1"/>
    <xf numFmtId="0" fontId="5" fillId="0" borderId="0" xfId="45" applyFont="1" applyAlignment="1">
      <alignment horizontal="left"/>
    </xf>
    <xf numFmtId="0" fontId="10" fillId="0" borderId="0" xfId="45" applyFont="1" applyAlignment="1">
      <alignment horizontal="left" vertical="center"/>
    </xf>
    <xf numFmtId="0" fontId="5" fillId="0" borderId="32" xfId="45" applyFont="1" applyBorder="1" applyAlignment="1">
      <alignment horizontal="center" vertical="center"/>
    </xf>
    <xf numFmtId="0" fontId="5" fillId="0" borderId="9" xfId="45" applyFont="1" applyBorder="1" applyAlignment="1">
      <alignment horizontal="center" vertical="center"/>
    </xf>
    <xf numFmtId="0" fontId="5" fillId="0" borderId="25" xfId="45" applyFont="1" applyBorder="1" applyAlignment="1">
      <alignment vertical="center"/>
    </xf>
    <xf numFmtId="0" fontId="5" fillId="0" borderId="3" xfId="45" applyFont="1" applyBorder="1" applyAlignment="1">
      <alignment horizontal="left" vertical="center"/>
    </xf>
    <xf numFmtId="0" fontId="5" fillId="0" borderId="1" xfId="45" applyFont="1" applyBorder="1" applyAlignment="1">
      <alignment vertical="center"/>
    </xf>
    <xf numFmtId="0" fontId="5" fillId="0" borderId="3" xfId="45" applyFont="1" applyBorder="1" applyAlignment="1">
      <alignment horizontal="center" vertical="center"/>
    </xf>
    <xf numFmtId="0" fontId="5" fillId="0" borderId="27" xfId="45" applyFont="1" applyBorder="1" applyAlignment="1">
      <alignment vertical="center"/>
    </xf>
    <xf numFmtId="0" fontId="5" fillId="0" borderId="29" xfId="45" applyFont="1" applyBorder="1" applyAlignment="1">
      <alignment vertical="center"/>
    </xf>
    <xf numFmtId="0" fontId="5" fillId="0" borderId="17" xfId="45" applyFont="1" applyBorder="1" applyAlignment="1">
      <alignment horizontal="left" vertical="center"/>
    </xf>
    <xf numFmtId="0" fontId="5" fillId="0" borderId="17" xfId="45" applyFont="1" applyBorder="1" applyAlignment="1">
      <alignment horizontal="center" vertical="center"/>
    </xf>
    <xf numFmtId="0" fontId="5" fillId="0" borderId="31" xfId="45" applyFont="1" applyBorder="1" applyAlignment="1">
      <alignment vertical="center"/>
    </xf>
    <xf numFmtId="0" fontId="5" fillId="0" borderId="31" xfId="45" applyFont="1" applyBorder="1" applyAlignment="1">
      <alignment horizontal="left" vertical="center"/>
    </xf>
    <xf numFmtId="0" fontId="9" fillId="0" borderId="31" xfId="45" applyBorder="1" applyAlignment="1">
      <alignment horizontal="left" vertical="center"/>
    </xf>
    <xf numFmtId="0" fontId="9" fillId="0" borderId="35" xfId="45" applyBorder="1" applyAlignment="1">
      <alignment horizontal="left" vertical="center"/>
    </xf>
    <xf numFmtId="0" fontId="9" fillId="0" borderId="17" xfId="45" applyBorder="1" applyAlignment="1">
      <alignment vertical="top"/>
    </xf>
    <xf numFmtId="0" fontId="9" fillId="0" borderId="0" xfId="45" applyAlignment="1">
      <alignment vertical="top"/>
    </xf>
    <xf numFmtId="0" fontId="9" fillId="0" borderId="27" xfId="45" applyBorder="1" applyAlignment="1">
      <alignment vertical="top"/>
    </xf>
    <xf numFmtId="0" fontId="5" fillId="0" borderId="30" xfId="45" applyFont="1" applyBorder="1" applyAlignment="1">
      <alignment vertical="center"/>
    </xf>
    <xf numFmtId="0" fontId="5" fillId="0" borderId="16" xfId="45" applyFont="1" applyBorder="1" applyAlignment="1">
      <alignment horizontal="left" vertical="center"/>
    </xf>
    <xf numFmtId="0" fontId="5" fillId="0" borderId="15" xfId="45" applyFont="1" applyBorder="1" applyAlignment="1">
      <alignment vertical="center"/>
    </xf>
    <xf numFmtId="0" fontId="9" fillId="0" borderId="16" xfId="45" applyBorder="1" applyAlignment="1">
      <alignment vertical="top"/>
    </xf>
    <xf numFmtId="0" fontId="9" fillId="0" borderId="5" xfId="45" applyBorder="1" applyAlignment="1">
      <alignment vertical="top"/>
    </xf>
    <xf numFmtId="0" fontId="9" fillId="0" borderId="15" xfId="45" applyBorder="1" applyAlignment="1">
      <alignment vertical="top"/>
    </xf>
    <xf numFmtId="0" fontId="5" fillId="0" borderId="45" xfId="45" applyFont="1" applyBorder="1" applyAlignment="1">
      <alignment vertical="center"/>
    </xf>
    <xf numFmtId="0" fontId="5" fillId="0" borderId="45" xfId="45" applyFont="1" applyBorder="1" applyAlignment="1">
      <alignment horizontal="left" vertical="center"/>
    </xf>
    <xf numFmtId="0" fontId="5" fillId="0" borderId="37" xfId="45" applyFont="1" applyBorder="1" applyAlignment="1">
      <alignment vertical="center"/>
    </xf>
    <xf numFmtId="0" fontId="5" fillId="0" borderId="17" xfId="45" applyFont="1" applyBorder="1" applyAlignment="1">
      <alignment vertical="top"/>
    </xf>
    <xf numFmtId="0" fontId="5" fillId="0" borderId="38" xfId="45" applyFont="1" applyBorder="1" applyAlignment="1">
      <alignment vertical="center"/>
    </xf>
    <xf numFmtId="0" fontId="5" fillId="0" borderId="16" xfId="45" applyFont="1" applyBorder="1" applyAlignment="1">
      <alignment vertical="top"/>
    </xf>
    <xf numFmtId="0" fontId="9" fillId="0" borderId="0" xfId="45" applyAlignment="1">
      <alignment horizontal="left" vertical="center"/>
    </xf>
    <xf numFmtId="0" fontId="9" fillId="0" borderId="27" xfId="45" applyBorder="1" applyAlignment="1">
      <alignment horizontal="left" vertical="center"/>
    </xf>
    <xf numFmtId="0" fontId="9" fillId="0" borderId="40" xfId="45" applyBorder="1" applyAlignment="1">
      <alignment horizontal="left" vertical="center"/>
    </xf>
    <xf numFmtId="0" fontId="9" fillId="0" borderId="41" xfId="45" applyBorder="1" applyAlignment="1">
      <alignment horizontal="left" vertical="center"/>
    </xf>
    <xf numFmtId="0" fontId="9" fillId="0" borderId="65" xfId="45" applyBorder="1" applyAlignment="1">
      <alignment horizontal="left" vertical="center"/>
    </xf>
    <xf numFmtId="0" fontId="9" fillId="0" borderId="64" xfId="45" applyBorder="1" applyAlignment="1">
      <alignment horizontal="left" vertical="center"/>
    </xf>
    <xf numFmtId="0" fontId="5" fillId="0" borderId="147" xfId="45" applyFont="1" applyBorder="1" applyAlignment="1">
      <alignment vertical="center"/>
    </xf>
    <xf numFmtId="0" fontId="5" fillId="0" borderId="35" xfId="45" applyFont="1" applyBorder="1" applyAlignment="1">
      <alignment vertical="center"/>
    </xf>
    <xf numFmtId="0" fontId="5" fillId="0" borderId="13" xfId="45" applyFont="1" applyBorder="1" applyAlignment="1">
      <alignment vertical="center"/>
    </xf>
    <xf numFmtId="0" fontId="5" fillId="0" borderId="14" xfId="45" applyFont="1" applyBorder="1" applyAlignment="1">
      <alignment vertical="center"/>
    </xf>
    <xf numFmtId="0" fontId="5" fillId="0" borderId="0" xfId="45" applyFont="1" applyAlignment="1">
      <alignment horizontal="center"/>
    </xf>
    <xf numFmtId="0" fontId="58" fillId="0" borderId="0" xfId="57" applyFont="1">
      <alignment vertical="center"/>
    </xf>
    <xf numFmtId="0" fontId="52" fillId="0" borderId="29" xfId="54" applyFont="1" applyBorder="1" applyAlignment="1">
      <alignment horizontal="center" vertical="center" wrapText="1"/>
    </xf>
    <xf numFmtId="0" fontId="52" fillId="0" borderId="122" xfId="51" applyFont="1" applyBorder="1" applyAlignment="1">
      <alignment horizontal="center" vertical="center"/>
    </xf>
    <xf numFmtId="0" fontId="52" fillId="0" borderId="29" xfId="54" applyFont="1" applyBorder="1" applyAlignment="1">
      <alignment vertical="center" wrapText="1"/>
    </xf>
    <xf numFmtId="0" fontId="8" fillId="0" borderId="0" xfId="45" applyFont="1" applyAlignment="1">
      <alignment horizontal="left" vertical="top"/>
    </xf>
    <xf numFmtId="0" fontId="8" fillId="0" borderId="0" xfId="45" applyFont="1" applyAlignment="1">
      <alignment horizontal="left" vertical="center"/>
    </xf>
    <xf numFmtId="0" fontId="8" fillId="0" borderId="0" xfId="45" applyFont="1" applyAlignment="1">
      <alignment horizontal="right" vertical="top"/>
    </xf>
    <xf numFmtId="0" fontId="8" fillId="0" borderId="0" xfId="45" applyFont="1" applyAlignment="1">
      <alignment horizontal="center" vertical="top"/>
    </xf>
    <xf numFmtId="0" fontId="8" fillId="0" borderId="0" xfId="45" applyFont="1" applyAlignment="1">
      <alignment vertical="top"/>
    </xf>
    <xf numFmtId="0" fontId="8" fillId="0" borderId="11" xfId="45" applyFont="1" applyBorder="1" applyAlignment="1">
      <alignment horizontal="center" vertical="top"/>
    </xf>
    <xf numFmtId="0" fontId="8" fillId="0" borderId="9" xfId="45" applyFont="1" applyBorder="1" applyAlignment="1">
      <alignment horizontal="center" vertical="top"/>
    </xf>
    <xf numFmtId="0" fontId="8" fillId="0" borderId="175" xfId="45" applyFont="1" applyBorder="1" applyAlignment="1">
      <alignment horizontal="center" vertical="top"/>
    </xf>
    <xf numFmtId="0" fontId="8" fillId="0" borderId="6" xfId="45" applyFont="1" applyBorder="1" applyAlignment="1">
      <alignment horizontal="left" vertical="center"/>
    </xf>
    <xf numFmtId="0" fontId="8" fillId="0" borderId="7" xfId="45" applyFont="1" applyBorder="1" applyAlignment="1">
      <alignment horizontal="left" vertical="center"/>
    </xf>
    <xf numFmtId="0" fontId="8" fillId="0" borderId="8" xfId="45" applyFont="1" applyBorder="1" applyAlignment="1">
      <alignment horizontal="left" vertical="center"/>
    </xf>
    <xf numFmtId="0" fontId="8" fillId="0" borderId="4" xfId="45" applyFont="1" applyBorder="1" applyAlignment="1">
      <alignment horizontal="left" vertical="center"/>
    </xf>
    <xf numFmtId="0" fontId="8" fillId="0" borderId="5" xfId="45" applyFont="1" applyBorder="1" applyAlignment="1">
      <alignment horizontal="left" vertical="center"/>
    </xf>
    <xf numFmtId="0" fontId="8" fillId="0" borderId="28" xfId="45" applyFont="1" applyBorder="1" applyAlignment="1">
      <alignment horizontal="left" vertical="top"/>
    </xf>
    <xf numFmtId="0" fontId="8" fillId="0" borderId="5" xfId="45" applyFont="1" applyBorder="1" applyAlignment="1">
      <alignment horizontal="left" vertical="top"/>
    </xf>
    <xf numFmtId="0" fontId="8" fillId="0" borderId="4" xfId="45" applyFont="1" applyBorder="1" applyAlignment="1">
      <alignment horizontal="left" vertical="top"/>
    </xf>
    <xf numFmtId="0" fontId="59" fillId="4" borderId="120" xfId="57" applyFont="1" applyFill="1" applyBorder="1" applyAlignment="1">
      <alignment vertical="center" wrapText="1"/>
    </xf>
    <xf numFmtId="0" fontId="59" fillId="4" borderId="29" xfId="57" applyFont="1" applyFill="1" applyBorder="1" applyAlignment="1">
      <alignment vertical="center" wrapText="1"/>
    </xf>
    <xf numFmtId="0" fontId="59" fillId="4" borderId="30" xfId="57" applyFont="1" applyFill="1" applyBorder="1" applyAlignment="1">
      <alignment vertical="center" wrapText="1"/>
    </xf>
    <xf numFmtId="0" fontId="52" fillId="0" borderId="135" xfId="54" applyFont="1" applyBorder="1" applyAlignment="1">
      <alignment horizontal="left" vertical="center" wrapText="1"/>
    </xf>
    <xf numFmtId="0" fontId="52" fillId="0" borderId="134" xfId="54" applyFont="1" applyBorder="1" applyAlignment="1">
      <alignment horizontal="left" vertical="center" wrapText="1"/>
    </xf>
    <xf numFmtId="0" fontId="33" fillId="0" borderId="148" xfId="54" applyFont="1" applyBorder="1" applyAlignment="1">
      <alignment horizontal="center" vertical="center"/>
    </xf>
    <xf numFmtId="0" fontId="33" fillId="0" borderId="149" xfId="54" applyFont="1" applyBorder="1" applyAlignment="1">
      <alignment horizontal="center" vertical="center"/>
    </xf>
    <xf numFmtId="0" fontId="33" fillId="0" borderId="150" xfId="54" applyFont="1" applyBorder="1" applyAlignment="1">
      <alignment horizontal="center" vertical="center"/>
    </xf>
    <xf numFmtId="0" fontId="36" fillId="0" borderId="0" xfId="54" applyFont="1" applyAlignment="1">
      <alignment horizontal="center" vertical="center" wrapText="1"/>
    </xf>
    <xf numFmtId="0" fontId="36" fillId="0" borderId="0" xfId="54" applyFont="1" applyAlignment="1">
      <alignment horizontal="center" vertical="center"/>
    </xf>
    <xf numFmtId="0" fontId="33" fillId="40" borderId="6" xfId="54" applyFont="1" applyFill="1" applyBorder="1" applyAlignment="1">
      <alignment horizontal="center" vertical="center"/>
    </xf>
    <xf numFmtId="0" fontId="33" fillId="40" borderId="8" xfId="54" applyFont="1" applyFill="1" applyBorder="1" applyAlignment="1">
      <alignment horizontal="center" vertical="center"/>
    </xf>
    <xf numFmtId="0" fontId="33" fillId="0" borderId="3" xfId="54" applyFont="1" applyBorder="1" applyAlignment="1">
      <alignment horizontal="center" vertical="center" wrapText="1"/>
    </xf>
    <xf numFmtId="0" fontId="33" fillId="0" borderId="4" xfId="54" applyFont="1" applyBorder="1" applyAlignment="1">
      <alignment horizontal="center" vertical="center" wrapText="1"/>
    </xf>
    <xf numFmtId="0" fontId="33" fillId="0" borderId="17" xfId="54" applyFont="1" applyBorder="1" applyAlignment="1">
      <alignment horizontal="center" vertical="center" wrapText="1"/>
    </xf>
    <xf numFmtId="0" fontId="33" fillId="0" borderId="0" xfId="54" applyFont="1" applyAlignment="1">
      <alignment horizontal="center" vertical="center" wrapText="1"/>
    </xf>
    <xf numFmtId="0" fontId="33" fillId="0" borderId="120" xfId="54" applyFont="1" applyBorder="1" applyAlignment="1">
      <alignment horizontal="left" vertical="center" wrapText="1"/>
    </xf>
    <xf numFmtId="0" fontId="33" fillId="0" borderId="29" xfId="54" applyFont="1" applyBorder="1" applyAlignment="1">
      <alignment horizontal="left" vertical="center" wrapText="1"/>
    </xf>
    <xf numFmtId="0" fontId="33" fillId="0" borderId="123" xfId="54" applyFont="1" applyBorder="1" applyAlignment="1">
      <alignment horizontal="left" vertical="center" wrapText="1"/>
    </xf>
    <xf numFmtId="0" fontId="33" fillId="40" borderId="7" xfId="54" applyFont="1" applyFill="1" applyBorder="1" applyAlignment="1">
      <alignment horizontal="center" vertical="center"/>
    </xf>
    <xf numFmtId="0" fontId="33" fillId="0" borderId="54" xfId="54" applyFont="1" applyBorder="1" applyAlignment="1">
      <alignment horizontal="left" vertical="center" wrapText="1"/>
    </xf>
    <xf numFmtId="0" fontId="33" fillId="0" borderId="119" xfId="54" applyFont="1" applyBorder="1" applyAlignment="1">
      <alignment horizontal="left" vertical="center" wrapText="1"/>
    </xf>
    <xf numFmtId="0" fontId="33" fillId="0" borderId="135" xfId="54" applyFont="1" applyBorder="1" applyAlignment="1">
      <alignment horizontal="left" vertical="center" wrapText="1"/>
    </xf>
    <xf numFmtId="0" fontId="33" fillId="0" borderId="134" xfId="54" applyFont="1" applyBorder="1" applyAlignment="1">
      <alignment horizontal="left" vertical="center" wrapText="1"/>
    </xf>
    <xf numFmtId="0" fontId="33" fillId="0" borderId="120" xfId="54" applyFont="1" applyBorder="1" applyAlignment="1">
      <alignment horizontal="center" vertical="center"/>
    </xf>
    <xf numFmtId="0" fontId="33" fillId="0" borderId="29" xfId="54" applyFont="1" applyBorder="1" applyAlignment="1">
      <alignment horizontal="center" vertical="center"/>
    </xf>
    <xf numFmtId="0" fontId="33" fillId="0" borderId="123" xfId="54" applyFont="1" applyBorder="1" applyAlignment="1">
      <alignment horizontal="center" vertical="center"/>
    </xf>
    <xf numFmtId="0" fontId="33" fillId="0" borderId="54" xfId="54" applyFont="1" applyBorder="1" applyAlignment="1">
      <alignment horizontal="left" vertical="center"/>
    </xf>
    <xf numFmtId="0" fontId="33" fillId="0" borderId="119" xfId="54" applyFont="1" applyBorder="1" applyAlignment="1">
      <alignment horizontal="left" vertical="center"/>
    </xf>
    <xf numFmtId="0" fontId="33" fillId="0" borderId="132" xfId="54" applyFont="1" applyBorder="1" applyAlignment="1">
      <alignment horizontal="center" vertical="center"/>
    </xf>
    <xf numFmtId="0" fontId="33" fillId="0" borderId="131" xfId="54" applyFont="1" applyBorder="1" applyAlignment="1">
      <alignment horizontal="center" vertical="center"/>
    </xf>
    <xf numFmtId="0" fontId="33" fillId="0" borderId="116" xfId="54" applyFont="1" applyBorder="1" applyAlignment="1">
      <alignment vertical="center" wrapText="1"/>
    </xf>
    <xf numFmtId="0" fontId="33" fillId="0" borderId="126" xfId="54" applyFont="1" applyBorder="1" applyAlignment="1">
      <alignment vertical="center" wrapText="1"/>
    </xf>
    <xf numFmtId="0" fontId="52" fillId="0" borderId="54" xfId="54" applyFont="1" applyBorder="1" applyAlignment="1">
      <alignment horizontal="left" vertical="center" wrapText="1"/>
    </xf>
    <xf numFmtId="0" fontId="52" fillId="0" borderId="119" xfId="54" applyFont="1" applyBorder="1" applyAlignment="1">
      <alignment horizontal="left" vertical="center" wrapText="1"/>
    </xf>
    <xf numFmtId="0" fontId="52" fillId="0" borderId="155" xfId="51" applyFont="1" applyBorder="1" applyAlignment="1">
      <alignment horizontal="left" vertical="center" wrapText="1"/>
    </xf>
    <xf numFmtId="0" fontId="52" fillId="0" borderId="176" xfId="51" applyFont="1" applyBorder="1" applyAlignment="1">
      <alignment horizontal="left" vertical="center" wrapText="1"/>
    </xf>
    <xf numFmtId="0" fontId="52" fillId="0" borderId="122" xfId="54" applyFont="1" applyBorder="1" applyAlignment="1">
      <alignment horizontal="left" vertical="center" wrapText="1"/>
    </xf>
    <xf numFmtId="0" fontId="52" fillId="0" borderId="121" xfId="54" applyFont="1" applyBorder="1" applyAlignment="1">
      <alignment horizontal="left" vertical="center" wrapText="1"/>
    </xf>
    <xf numFmtId="0" fontId="33" fillId="0" borderId="169" xfId="54" applyFont="1" applyBorder="1" applyAlignment="1">
      <alignment horizontal="center" vertical="center"/>
    </xf>
    <xf numFmtId="0" fontId="33" fillId="0" borderId="170" xfId="54" applyFont="1" applyBorder="1" applyAlignment="1">
      <alignment horizontal="center" vertical="center"/>
    </xf>
    <xf numFmtId="0" fontId="33" fillId="0" borderId="171" xfId="54" applyFont="1" applyBorder="1" applyAlignment="1">
      <alignment horizontal="center" vertical="center"/>
    </xf>
    <xf numFmtId="0" fontId="33" fillId="0" borderId="48" xfId="54" applyFont="1" applyBorder="1" applyAlignment="1">
      <alignment horizontal="center" vertical="center"/>
    </xf>
    <xf numFmtId="0" fontId="33" fillId="0" borderId="49" xfId="54" applyFont="1" applyBorder="1" applyAlignment="1">
      <alignment horizontal="center" vertical="center"/>
    </xf>
    <xf numFmtId="0" fontId="33" fillId="0" borderId="50" xfId="54" applyFont="1" applyBorder="1" applyAlignment="1">
      <alignment horizontal="center" vertical="center"/>
    </xf>
    <xf numFmtId="0" fontId="33" fillId="0" borderId="172" xfId="54" applyFont="1" applyBorder="1" applyAlignment="1">
      <alignment horizontal="center" vertical="center"/>
    </xf>
    <xf numFmtId="0" fontId="33" fillId="0" borderId="173" xfId="54" applyFont="1" applyBorder="1" applyAlignment="1">
      <alignment horizontal="center" vertical="center"/>
    </xf>
    <xf numFmtId="0" fontId="33" fillId="0" borderId="174" xfId="54" applyFont="1" applyBorder="1" applyAlignment="1">
      <alignment horizontal="center" vertical="center"/>
    </xf>
    <xf numFmtId="0" fontId="33" fillId="0" borderId="128" xfId="54" applyFont="1" applyBorder="1" applyAlignment="1">
      <alignment horizontal="center" vertical="center" wrapText="1"/>
    </xf>
    <xf numFmtId="0" fontId="33" fillId="0" borderId="127" xfId="54" applyFont="1" applyBorder="1" applyAlignment="1">
      <alignment horizontal="center" vertical="center" wrapText="1"/>
    </xf>
    <xf numFmtId="0" fontId="33" fillId="0" borderId="125" xfId="54" applyFont="1" applyBorder="1" applyAlignment="1">
      <alignment horizontal="center" vertical="center" wrapText="1"/>
    </xf>
    <xf numFmtId="0" fontId="33" fillId="0" borderId="120" xfId="51" applyFont="1" applyBorder="1" applyAlignment="1">
      <alignment horizontal="center" vertical="center" wrapText="1"/>
    </xf>
    <xf numFmtId="0" fontId="33" fillId="0" borderId="29" xfId="51" applyFont="1" applyBorder="1" applyAlignment="1">
      <alignment horizontal="center" vertical="center" wrapText="1"/>
    </xf>
    <xf numFmtId="0" fontId="33" fillId="0" borderId="123" xfId="51" applyFont="1" applyBorder="1" applyAlignment="1">
      <alignment horizontal="center" vertical="center" wrapText="1"/>
    </xf>
    <xf numFmtId="0" fontId="33" fillId="0" borderId="122" xfId="54" applyFont="1" applyBorder="1" applyAlignment="1">
      <alignment horizontal="left" vertical="center" wrapText="1"/>
    </xf>
    <xf numFmtId="0" fontId="33" fillId="0" borderId="121" xfId="54" applyFont="1" applyBorder="1" applyAlignment="1">
      <alignment horizontal="left" vertical="center" wrapText="1"/>
    </xf>
    <xf numFmtId="0" fontId="33" fillId="0" borderId="0" xfId="54" applyFont="1" applyAlignment="1">
      <alignment horizontal="left" vertical="center" wrapText="1"/>
    </xf>
    <xf numFmtId="0" fontId="33" fillId="0" borderId="27" xfId="54" applyFont="1" applyBorder="1" applyAlignment="1">
      <alignment horizontal="left" vertical="center" wrapText="1"/>
    </xf>
    <xf numFmtId="0" fontId="33" fillId="0" borderId="28" xfId="54" applyFont="1" applyBorder="1" applyAlignment="1">
      <alignment horizontal="left" vertical="center" wrapText="1"/>
    </xf>
    <xf numFmtId="0" fontId="33" fillId="0" borderId="124" xfId="54" applyFont="1" applyBorder="1" applyAlignment="1">
      <alignment horizontal="left" vertical="center" wrapText="1"/>
    </xf>
    <xf numFmtId="0" fontId="33" fillId="0" borderId="151" xfId="54" applyFont="1" applyBorder="1" applyAlignment="1">
      <alignment horizontal="center" vertical="center"/>
    </xf>
    <xf numFmtId="0" fontId="33" fillId="0" borderId="17" xfId="54" applyFont="1" applyBorder="1" applyAlignment="1">
      <alignment horizontal="center" vertical="center"/>
    </xf>
    <xf numFmtId="0" fontId="33" fillId="0" borderId="130" xfId="54" applyFont="1" applyBorder="1" applyAlignment="1">
      <alignment horizontal="center" vertical="center"/>
    </xf>
    <xf numFmtId="0" fontId="58" fillId="0" borderId="155" xfId="51" applyFont="1" applyBorder="1" applyAlignment="1">
      <alignment horizontal="left" vertical="center" wrapText="1"/>
    </xf>
    <xf numFmtId="0" fontId="58" fillId="0" borderId="176" xfId="51" applyFont="1" applyBorder="1" applyAlignment="1">
      <alignment horizontal="left" vertical="center" wrapText="1"/>
    </xf>
    <xf numFmtId="0" fontId="58" fillId="0" borderId="177" xfId="51" applyFont="1" applyBorder="1" applyAlignment="1">
      <alignment horizontal="left" vertical="center" wrapText="1"/>
    </xf>
    <xf numFmtId="0" fontId="58" fillId="0" borderId="120" xfId="57" applyFont="1" applyBorder="1" applyAlignment="1">
      <alignment horizontal="center" vertical="center" wrapText="1"/>
    </xf>
    <xf numFmtId="0" fontId="58" fillId="0" borderId="29" xfId="57" applyFont="1" applyBorder="1" applyAlignment="1">
      <alignment horizontal="center" vertical="center" wrapText="1"/>
    </xf>
    <xf numFmtId="0" fontId="58" fillId="0" borderId="30" xfId="57" applyFont="1" applyBorder="1" applyAlignment="1">
      <alignment horizontal="center" vertical="center" wrapText="1"/>
    </xf>
    <xf numFmtId="0" fontId="58" fillId="0" borderId="151" xfId="57" applyFont="1" applyBorder="1" applyAlignment="1">
      <alignment horizontal="center" vertical="center"/>
    </xf>
    <xf numFmtId="0" fontId="58" fillId="0" borderId="17" xfId="57" applyFont="1" applyBorder="1" applyAlignment="1">
      <alignment horizontal="center" vertical="center"/>
    </xf>
    <xf numFmtId="0" fontId="58" fillId="0" borderId="16" xfId="57" applyFont="1" applyBorder="1" applyAlignment="1">
      <alignment horizontal="center" vertical="center"/>
    </xf>
    <xf numFmtId="0" fontId="58" fillId="0" borderId="122" xfId="57" applyFont="1" applyBorder="1" applyAlignment="1">
      <alignment vertical="center" wrapText="1"/>
    </xf>
    <xf numFmtId="0" fontId="58" fillId="0" borderId="121" xfId="57" applyFont="1" applyBorder="1" applyAlignment="1">
      <alignment vertical="center" wrapText="1"/>
    </xf>
    <xf numFmtId="0" fontId="58" fillId="0" borderId="0" xfId="57" applyFont="1" applyAlignment="1">
      <alignment vertical="center" wrapText="1"/>
    </xf>
    <xf numFmtId="0" fontId="58" fillId="0" borderId="27" xfId="57" applyFont="1" applyBorder="1" applyAlignment="1">
      <alignment vertical="center" wrapText="1"/>
    </xf>
    <xf numFmtId="0" fontId="58" fillId="0" borderId="5" xfId="57" applyFont="1" applyBorder="1" applyAlignment="1">
      <alignment vertical="center" wrapText="1"/>
    </xf>
    <xf numFmtId="0" fontId="58" fillId="0" borderId="15" xfId="57" applyFont="1" applyBorder="1" applyAlignment="1">
      <alignment vertical="center" wrapText="1"/>
    </xf>
    <xf numFmtId="0" fontId="33" fillId="0" borderId="0" xfId="51" applyFont="1" applyAlignment="1">
      <alignment vertical="center" wrapText="1"/>
    </xf>
    <xf numFmtId="0" fontId="33" fillId="0" borderId="28" xfId="51" applyFont="1" applyBorder="1" applyAlignment="1">
      <alignment vertical="center" wrapText="1"/>
    </xf>
    <xf numFmtId="0" fontId="5" fillId="0" borderId="0" xfId="45" applyFont="1" applyAlignment="1">
      <alignment horizontal="right" vertical="center"/>
    </xf>
    <xf numFmtId="0" fontId="5" fillId="0" borderId="0" xfId="45" applyFont="1" applyAlignment="1">
      <alignment horizontal="center" vertical="top"/>
    </xf>
    <xf numFmtId="0" fontId="5" fillId="0" borderId="0" xfId="45" applyFont="1" applyAlignment="1">
      <alignment horizontal="center" vertical="center"/>
    </xf>
    <xf numFmtId="0" fontId="5" fillId="0" borderId="6" xfId="45" applyFont="1" applyBorder="1" applyAlignment="1">
      <alignment horizontal="center" vertical="center" wrapText="1"/>
    </xf>
    <xf numFmtId="0" fontId="5" fillId="0" borderId="7" xfId="45" applyFont="1" applyBorder="1" applyAlignment="1">
      <alignment horizontal="center" vertical="center" wrapText="1"/>
    </xf>
    <xf numFmtId="0" fontId="5" fillId="0" borderId="8" xfId="45" applyFont="1" applyBorder="1" applyAlignment="1">
      <alignment horizontal="center" vertical="center" wrapText="1"/>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8" xfId="45" applyFont="1" applyBorder="1" applyAlignment="1">
      <alignment horizontal="center" vertical="center"/>
    </xf>
    <xf numFmtId="0" fontId="5" fillId="0" borderId="0" xfId="45" applyFont="1" applyAlignment="1">
      <alignment horizontal="justify" vertical="center" wrapText="1"/>
    </xf>
    <xf numFmtId="0" fontId="5" fillId="0" borderId="3" xfId="45" applyFont="1" applyBorder="1" applyAlignment="1">
      <alignment horizontal="center" vertical="center" wrapText="1"/>
    </xf>
    <xf numFmtId="0" fontId="5" fillId="0" borderId="4" xfId="45" applyFont="1" applyBorder="1" applyAlignment="1">
      <alignment horizontal="center" vertical="center" wrapText="1"/>
    </xf>
    <xf numFmtId="0" fontId="5" fillId="0" borderId="1" xfId="45" applyFont="1" applyBorder="1" applyAlignment="1">
      <alignment horizontal="center" vertical="center" wrapText="1"/>
    </xf>
    <xf numFmtId="0" fontId="5" fillId="0" borderId="25" xfId="45" applyFont="1" applyBorder="1" applyAlignment="1">
      <alignment horizontal="center" vertical="center" textRotation="255" wrapText="1"/>
    </xf>
    <xf numFmtId="0" fontId="5" fillId="0" borderId="29" xfId="45" applyFont="1" applyBorder="1" applyAlignment="1">
      <alignment horizontal="center" vertical="center" textRotation="255" wrapText="1"/>
    </xf>
    <xf numFmtId="0" fontId="5" fillId="0" borderId="30" xfId="45" applyFont="1" applyBorder="1" applyAlignment="1">
      <alignment horizontal="center" vertical="center" textRotation="255" wrapText="1"/>
    </xf>
    <xf numFmtId="0" fontId="5" fillId="0" borderId="3" xfId="45" applyFont="1" applyBorder="1" applyAlignment="1">
      <alignment horizontal="left" vertical="center" wrapText="1"/>
    </xf>
    <xf numFmtId="0" fontId="5" fillId="0" borderId="4" xfId="45" applyFont="1" applyBorder="1" applyAlignment="1">
      <alignment horizontal="left" vertical="center" wrapText="1"/>
    </xf>
    <xf numFmtId="0" fontId="9" fillId="0" borderId="4" xfId="45" applyBorder="1" applyAlignment="1">
      <alignment horizontal="left" vertical="center" wrapText="1"/>
    </xf>
    <xf numFmtId="0" fontId="5" fillId="0" borderId="44" xfId="45" applyFont="1" applyBorder="1" applyAlignment="1">
      <alignment horizontal="center" vertical="center"/>
    </xf>
    <xf numFmtId="0" fontId="5" fillId="0" borderId="45" xfId="45" applyFont="1" applyBorder="1" applyAlignment="1">
      <alignment horizontal="center" vertical="center"/>
    </xf>
    <xf numFmtId="0" fontId="5" fillId="0" borderId="147" xfId="45" applyFont="1" applyBorder="1" applyAlignment="1">
      <alignment horizontal="center" vertical="center"/>
    </xf>
    <xf numFmtId="0" fontId="5" fillId="0" borderId="17" xfId="45" applyFont="1" applyBorder="1" applyAlignment="1">
      <alignment horizontal="left" vertical="center" wrapText="1"/>
    </xf>
    <xf numFmtId="0" fontId="5" fillId="0" borderId="0" xfId="45" applyFont="1" applyAlignment="1">
      <alignment horizontal="left" vertical="center" wrapText="1"/>
    </xf>
    <xf numFmtId="0" fontId="5" fillId="0" borderId="12" xfId="45" applyFont="1" applyBorder="1" applyAlignment="1">
      <alignment horizontal="center" vertical="center"/>
    </xf>
    <xf numFmtId="0" fontId="5" fillId="0" borderId="13" xfId="45" applyFont="1" applyBorder="1" applyAlignment="1">
      <alignment horizontal="center" vertical="center"/>
    </xf>
    <xf numFmtId="0" fontId="5" fillId="0" borderId="14" xfId="45" applyFont="1" applyBorder="1" applyAlignment="1">
      <alignment horizontal="center" vertical="center"/>
    </xf>
    <xf numFmtId="0" fontId="5" fillId="0" borderId="1" xfId="45" applyFont="1" applyBorder="1" applyAlignment="1">
      <alignment horizontal="left" vertical="center" wrapText="1"/>
    </xf>
    <xf numFmtId="0" fontId="5" fillId="0" borderId="27" xfId="45" applyFont="1" applyBorder="1" applyAlignment="1">
      <alignment horizontal="left" vertical="center" wrapText="1"/>
    </xf>
    <xf numFmtId="0" fontId="5" fillId="0" borderId="16" xfId="45" applyFont="1" applyBorder="1" applyAlignment="1">
      <alignment horizontal="left" vertical="center" wrapText="1"/>
    </xf>
    <xf numFmtId="0" fontId="5" fillId="0" borderId="5" xfId="45" applyFont="1" applyBorder="1" applyAlignment="1">
      <alignment horizontal="left" vertical="center" wrapText="1"/>
    </xf>
    <xf numFmtId="0" fontId="5" fillId="0" borderId="15" xfId="45" applyFont="1" applyBorder="1" applyAlignment="1">
      <alignment horizontal="left" vertical="center" wrapText="1"/>
    </xf>
    <xf numFmtId="0" fontId="5" fillId="0" borderId="42" xfId="45" applyFont="1" applyBorder="1" applyAlignment="1">
      <alignment horizontal="justify" vertical="center" wrapText="1"/>
    </xf>
    <xf numFmtId="0" fontId="5" fillId="0" borderId="40" xfId="45" applyFont="1" applyBorder="1" applyAlignment="1">
      <alignment horizontal="justify" vertical="center" wrapText="1"/>
    </xf>
    <xf numFmtId="0" fontId="5" fillId="0" borderId="41" xfId="45" applyFont="1" applyBorder="1" applyAlignment="1">
      <alignment horizontal="justify" vertical="center" wrapText="1"/>
    </xf>
    <xf numFmtId="0" fontId="5" fillId="0" borderId="6" xfId="45" applyFont="1" applyBorder="1" applyAlignment="1">
      <alignment horizontal="left" vertical="center" wrapText="1"/>
    </xf>
    <xf numFmtId="0" fontId="5" fillId="0" borderId="7" xfId="45" applyFont="1" applyBorder="1" applyAlignment="1">
      <alignment horizontal="left" vertical="center" wrapText="1"/>
    </xf>
    <xf numFmtId="0" fontId="5" fillId="0" borderId="8" xfId="45" applyFont="1" applyBorder="1" applyAlignment="1">
      <alignment horizontal="left" vertical="center" wrapText="1"/>
    </xf>
    <xf numFmtId="0" fontId="5" fillId="0" borderId="34" xfId="45" applyFont="1" applyBorder="1" applyAlignment="1">
      <alignment horizontal="center" vertical="center" wrapText="1"/>
    </xf>
    <xf numFmtId="0" fontId="5" fillId="0" borderId="31" xfId="45" applyFont="1" applyBorder="1" applyAlignment="1">
      <alignment horizontal="center" vertical="center" wrapText="1"/>
    </xf>
    <xf numFmtId="0" fontId="5" fillId="0" borderId="35" xfId="45" applyFont="1" applyBorder="1" applyAlignment="1">
      <alignment horizontal="center" vertical="center" wrapText="1"/>
    </xf>
    <xf numFmtId="0" fontId="5" fillId="0" borderId="2" xfId="45" applyFont="1" applyBorder="1" applyAlignment="1">
      <alignment horizontal="left" wrapText="1"/>
    </xf>
    <xf numFmtId="0" fontId="5" fillId="0" borderId="6" xfId="45" applyFont="1" applyBorder="1" applyAlignment="1">
      <alignment horizontal="center" wrapText="1"/>
    </xf>
    <xf numFmtId="0" fontId="5" fillId="0" borderId="7" xfId="45" applyFont="1" applyBorder="1" applyAlignment="1">
      <alignment horizontal="center" wrapText="1"/>
    </xf>
    <xf numFmtId="0" fontId="5" fillId="0" borderId="8" xfId="45" applyFont="1" applyBorder="1" applyAlignment="1">
      <alignment horizontal="center" wrapText="1"/>
    </xf>
    <xf numFmtId="0" fontId="9" fillId="0" borderId="2" xfId="45" applyBorder="1" applyAlignment="1">
      <alignment horizontal="left" wrapText="1"/>
    </xf>
    <xf numFmtId="0" fontId="9" fillId="0" borderId="6" xfId="45" applyBorder="1" applyAlignment="1">
      <alignment horizontal="left" wrapText="1"/>
    </xf>
    <xf numFmtId="0" fontId="5" fillId="0" borderId="6" xfId="45" applyFont="1" applyBorder="1" applyAlignment="1">
      <alignment horizontal="center"/>
    </xf>
    <xf numFmtId="0" fontId="5" fillId="0" borderId="7" xfId="45" applyFont="1" applyBorder="1" applyAlignment="1">
      <alignment horizontal="center"/>
    </xf>
    <xf numFmtId="0" fontId="5" fillId="0" borderId="8" xfId="45" applyFont="1" applyBorder="1" applyAlignment="1">
      <alignment horizontal="center"/>
    </xf>
    <xf numFmtId="0" fontId="5" fillId="0" borderId="2" xfId="45" applyFont="1" applyBorder="1" applyAlignment="1">
      <alignment horizontal="left" vertical="center" wrapText="1"/>
    </xf>
    <xf numFmtId="0" fontId="9" fillId="0" borderId="2" xfId="45" applyBorder="1" applyAlignment="1">
      <alignment horizontal="left" vertical="center" wrapText="1"/>
    </xf>
    <xf numFmtId="0" fontId="5" fillId="0" borderId="25" xfId="45" applyFont="1" applyBorder="1" applyAlignment="1">
      <alignment horizontal="left" vertical="center" wrapText="1"/>
    </xf>
    <xf numFmtId="0" fontId="9" fillId="0" borderId="25" xfId="45" applyBorder="1" applyAlignment="1">
      <alignment horizontal="left" vertical="center" wrapText="1"/>
    </xf>
    <xf numFmtId="0" fontId="5" fillId="0" borderId="25" xfId="45" applyFont="1" applyBorder="1" applyAlignment="1">
      <alignment horizontal="center" vertical="center" textRotation="255" shrinkToFit="1"/>
    </xf>
    <xf numFmtId="0" fontId="5" fillId="0" borderId="29" xfId="45" applyFont="1" applyBorder="1" applyAlignment="1">
      <alignment horizontal="center" vertical="center" textRotation="255" shrinkToFit="1"/>
    </xf>
    <xf numFmtId="0" fontId="5" fillId="0" borderId="30" xfId="45" applyFont="1" applyBorder="1" applyAlignment="1">
      <alignment horizontal="center" vertical="center" textRotation="255" shrinkToFit="1"/>
    </xf>
    <xf numFmtId="0" fontId="5" fillId="0" borderId="3" xfId="58" applyFont="1" applyBorder="1" applyAlignment="1">
      <alignment horizontal="left" vertical="center" wrapText="1"/>
    </xf>
    <xf numFmtId="0" fontId="5" fillId="0" borderId="4" xfId="58" applyFont="1" applyBorder="1" applyAlignment="1">
      <alignment horizontal="left" vertical="center" wrapText="1"/>
    </xf>
    <xf numFmtId="0" fontId="5" fillId="0" borderId="1" xfId="58" applyFont="1" applyBorder="1" applyAlignment="1">
      <alignment horizontal="left" vertical="center" wrapText="1"/>
    </xf>
    <xf numFmtId="0" fontId="5" fillId="0" borderId="44" xfId="58" applyFont="1" applyBorder="1" applyAlignment="1">
      <alignment horizontal="left" vertical="center"/>
    </xf>
    <xf numFmtId="0" fontId="5" fillId="0" borderId="45" xfId="58" applyFont="1" applyBorder="1" applyAlignment="1">
      <alignment horizontal="left" vertical="center"/>
    </xf>
    <xf numFmtId="0" fontId="5" fillId="0" borderId="147" xfId="58" applyFont="1" applyBorder="1" applyAlignment="1">
      <alignment horizontal="left" vertical="center"/>
    </xf>
    <xf numFmtId="0" fontId="5" fillId="0" borderId="16" xfId="58" applyFont="1" applyBorder="1" applyAlignment="1">
      <alignment horizontal="left" vertical="center" wrapText="1"/>
    </xf>
    <xf numFmtId="0" fontId="5" fillId="0" borderId="5" xfId="58" applyFont="1" applyBorder="1" applyAlignment="1">
      <alignment horizontal="left" vertical="center" wrapText="1"/>
    </xf>
    <xf numFmtId="0" fontId="5" fillId="0" borderId="15" xfId="58" applyFont="1" applyBorder="1" applyAlignment="1">
      <alignment horizontal="left" vertical="center" wrapText="1"/>
    </xf>
    <xf numFmtId="0" fontId="5" fillId="0" borderId="12" xfId="58" applyFont="1" applyBorder="1" applyAlignment="1">
      <alignment horizontal="left" vertical="center"/>
    </xf>
    <xf numFmtId="0" fontId="5" fillId="0" borderId="13" xfId="58" applyFont="1" applyBorder="1" applyAlignment="1">
      <alignment horizontal="left" vertical="center"/>
    </xf>
    <xf numFmtId="0" fontId="5" fillId="0" borderId="14" xfId="58" applyFont="1" applyBorder="1" applyAlignment="1">
      <alignment horizontal="left" vertical="center"/>
    </xf>
    <xf numFmtId="0" fontId="6" fillId="0" borderId="2" xfId="45" applyFont="1" applyBorder="1" applyAlignment="1">
      <alignment horizontal="left" vertical="center" wrapText="1"/>
    </xf>
    <xf numFmtId="0" fontId="6" fillId="0" borderId="25" xfId="45" applyFont="1" applyBorder="1" applyAlignment="1">
      <alignment horizontal="center" vertical="center" textRotation="255" wrapText="1" shrinkToFit="1"/>
    </xf>
    <xf numFmtId="0" fontId="6" fillId="0" borderId="29" xfId="45" applyFont="1" applyBorder="1" applyAlignment="1">
      <alignment horizontal="center" vertical="center" textRotation="255" wrapText="1" shrinkToFit="1"/>
    </xf>
    <xf numFmtId="0" fontId="5" fillId="0" borderId="4" xfId="45" applyFont="1" applyBorder="1" applyAlignment="1">
      <alignment horizontal="left" wrapText="1"/>
    </xf>
    <xf numFmtId="0" fontId="5" fillId="0" borderId="0" xfId="45" applyFont="1" applyAlignment="1">
      <alignment horizontal="left" wrapText="1"/>
    </xf>
    <xf numFmtId="0" fontId="5" fillId="0" borderId="3" xfId="45" applyFont="1" applyBorder="1" applyAlignment="1">
      <alignment horizontal="center" wrapText="1"/>
    </xf>
    <xf numFmtId="0" fontId="5" fillId="0" borderId="1" xfId="45" applyFont="1" applyBorder="1" applyAlignment="1">
      <alignment horizontal="center" wrapText="1"/>
    </xf>
    <xf numFmtId="0" fontId="5" fillId="0" borderId="16" xfId="45" applyFont="1" applyBorder="1" applyAlignment="1">
      <alignment horizontal="center" wrapText="1"/>
    </xf>
    <xf numFmtId="0" fontId="5" fillId="0" borderId="15" xfId="45" applyFont="1" applyBorder="1" applyAlignment="1">
      <alignment horizontal="center" wrapText="1"/>
    </xf>
    <xf numFmtId="0" fontId="5" fillId="0" borderId="1" xfId="45" applyFont="1" applyBorder="1" applyAlignment="1">
      <alignment horizontal="left" wrapText="1"/>
    </xf>
    <xf numFmtId="0" fontId="5" fillId="0" borderId="3" xfId="45" applyFont="1" applyBorder="1" applyAlignment="1">
      <alignment horizontal="left" vertical="top" wrapText="1"/>
    </xf>
    <xf numFmtId="0" fontId="5" fillId="0" borderId="4" xfId="45" applyFont="1" applyBorder="1" applyAlignment="1">
      <alignment horizontal="left" vertical="top" wrapText="1"/>
    </xf>
    <xf numFmtId="0" fontId="5" fillId="0" borderId="1" xfId="45" applyFont="1" applyBorder="1" applyAlignment="1">
      <alignment horizontal="left" vertical="top" wrapText="1"/>
    </xf>
    <xf numFmtId="0" fontId="5" fillId="0" borderId="3" xfId="45" applyFont="1" applyBorder="1" applyAlignment="1">
      <alignment horizontal="left" wrapText="1"/>
    </xf>
    <xf numFmtId="0" fontId="6" fillId="0" borderId="7" xfId="45" applyFont="1" applyBorder="1" applyAlignment="1">
      <alignment horizontal="left" vertical="center" wrapText="1"/>
    </xf>
    <xf numFmtId="0" fontId="6" fillId="0" borderId="8" xfId="45" applyFont="1" applyBorder="1" applyAlignment="1">
      <alignment horizontal="left" vertical="center" wrapText="1"/>
    </xf>
    <xf numFmtId="0" fontId="5" fillId="0" borderId="7" xfId="45" applyFont="1" applyBorder="1" applyAlignment="1">
      <alignment horizontal="left" wrapText="1"/>
    </xf>
    <xf numFmtId="0" fontId="9" fillId="0" borderId="7" xfId="45" applyBorder="1" applyAlignment="1">
      <alignment horizontal="left" wrapText="1"/>
    </xf>
    <xf numFmtId="0" fontId="9" fillId="0" borderId="32" xfId="45" applyBorder="1" applyAlignment="1">
      <alignment horizontal="left" wrapText="1"/>
    </xf>
    <xf numFmtId="0" fontId="5" fillId="0" borderId="27" xfId="45" applyFont="1" applyBorder="1" applyAlignment="1">
      <alignment horizontal="left" wrapText="1"/>
    </xf>
    <xf numFmtId="0" fontId="5" fillId="0" borderId="17" xfId="45" applyFont="1" applyBorder="1" applyAlignment="1">
      <alignment horizontal="left" vertical="top" wrapText="1"/>
    </xf>
    <xf numFmtId="0" fontId="5" fillId="0" borderId="0" xfId="45" applyFont="1" applyAlignment="1">
      <alignment horizontal="left" vertical="top" wrapText="1"/>
    </xf>
    <xf numFmtId="0" fontId="5" fillId="0" borderId="27" xfId="45" applyFont="1" applyBorder="1" applyAlignment="1">
      <alignment horizontal="left" vertical="top" wrapText="1"/>
    </xf>
    <xf numFmtId="0" fontId="5" fillId="0" borderId="17" xfId="45" applyFont="1" applyBorder="1" applyAlignment="1">
      <alignment horizontal="left" wrapText="1"/>
    </xf>
    <xf numFmtId="0" fontId="5" fillId="0" borderId="32" xfId="45" applyFont="1" applyBorder="1" applyAlignment="1">
      <alignment horizontal="left" wrapText="1"/>
    </xf>
    <xf numFmtId="0" fontId="5" fillId="0" borderId="10" xfId="45" applyFont="1" applyBorder="1" applyAlignment="1">
      <alignment horizontal="center" vertical="center" wrapText="1"/>
    </xf>
    <xf numFmtId="0" fontId="5" fillId="0" borderId="32" xfId="45" applyFont="1" applyBorder="1" applyAlignment="1">
      <alignment horizontal="center" vertical="center" wrapText="1"/>
    </xf>
    <xf numFmtId="0" fontId="5" fillId="0" borderId="10" xfId="45" applyFont="1" applyBorder="1" applyAlignment="1">
      <alignment horizontal="center" wrapText="1"/>
    </xf>
    <xf numFmtId="0" fontId="5" fillId="0" borderId="6" xfId="45" applyFont="1" applyBorder="1" applyAlignment="1">
      <alignment horizontal="left" wrapText="1"/>
    </xf>
    <xf numFmtId="0" fontId="5" fillId="0" borderId="8" xfId="45" applyFont="1" applyBorder="1" applyAlignment="1">
      <alignment horizontal="left" wrapText="1"/>
    </xf>
    <xf numFmtId="0" fontId="5" fillId="0" borderId="2" xfId="45" applyFont="1" applyBorder="1" applyAlignment="1">
      <alignment horizontal="center"/>
    </xf>
    <xf numFmtId="0" fontId="5" fillId="0" borderId="16" xfId="45" applyFont="1" applyBorder="1" applyAlignment="1">
      <alignment horizontal="left" vertical="top" wrapText="1"/>
    </xf>
    <xf numFmtId="0" fontId="5" fillId="0" borderId="5" xfId="45" applyFont="1" applyBorder="1" applyAlignment="1">
      <alignment horizontal="left" vertical="top" wrapText="1"/>
    </xf>
    <xf numFmtId="0" fontId="5" fillId="0" borderId="15" xfId="45" applyFont="1" applyBorder="1" applyAlignment="1">
      <alignment horizontal="left" vertical="top" wrapText="1"/>
    </xf>
    <xf numFmtId="0" fontId="10" fillId="0" borderId="0" xfId="45" applyFont="1" applyAlignment="1">
      <alignment horizontal="center" vertical="center"/>
    </xf>
    <xf numFmtId="0" fontId="32" fillId="0" borderId="0" xfId="49" applyFont="1" applyAlignment="1">
      <alignment horizontal="center" vertical="center"/>
    </xf>
    <xf numFmtId="0" fontId="5" fillId="35" borderId="54" xfId="49" applyFont="1" applyFill="1" applyBorder="1" applyAlignment="1">
      <alignment horizontal="center" vertical="center" shrinkToFit="1"/>
    </xf>
    <xf numFmtId="0" fontId="5" fillId="35" borderId="0" xfId="49" applyFont="1" applyFill="1" applyAlignment="1">
      <alignment horizontal="center" vertical="center"/>
    </xf>
    <xf numFmtId="0" fontId="6" fillId="0" borderId="0" xfId="49" applyFont="1" applyAlignment="1">
      <alignment horizontal="left" vertical="top" wrapText="1"/>
    </xf>
    <xf numFmtId="0" fontId="5" fillId="0" borderId="2" xfId="49" applyFont="1" applyBorder="1" applyAlignment="1">
      <alignment horizontal="center" vertical="center"/>
    </xf>
    <xf numFmtId="0" fontId="5" fillId="0" borderId="6" xfId="49" applyFont="1" applyBorder="1" applyAlignment="1">
      <alignment horizontal="center" vertical="center" wrapText="1"/>
    </xf>
    <xf numFmtId="0" fontId="5" fillId="0" borderId="7" xfId="49" applyFont="1" applyBorder="1" applyAlignment="1">
      <alignment horizontal="center" vertical="center" wrapText="1"/>
    </xf>
    <xf numFmtId="0" fontId="5" fillId="0" borderId="8"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6" xfId="49" applyFont="1" applyBorder="1" applyAlignment="1">
      <alignment horizontal="center" vertical="center"/>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35" borderId="6" xfId="49" applyFont="1" applyFill="1" applyBorder="1" applyAlignment="1">
      <alignment horizontal="center" vertical="center"/>
    </xf>
    <xf numFmtId="0" fontId="5" fillId="35" borderId="7" xfId="49" applyFont="1" applyFill="1" applyBorder="1" applyAlignment="1">
      <alignment horizontal="center" vertical="center"/>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16" xfId="49" applyFont="1" applyBorder="1" applyAlignment="1">
      <alignment horizontal="center" vertical="center" wrapText="1"/>
    </xf>
    <xf numFmtId="0" fontId="5" fillId="0" borderId="5" xfId="49" applyFont="1" applyBorder="1" applyAlignment="1">
      <alignment horizontal="center" vertical="center" wrapText="1"/>
    </xf>
    <xf numFmtId="0" fontId="5" fillId="0" borderId="15" xfId="49" applyFont="1" applyBorder="1" applyAlignment="1">
      <alignment horizontal="center" vertical="center" wrapText="1"/>
    </xf>
    <xf numFmtId="177" fontId="13" fillId="36" borderId="3" xfId="30" applyNumberFormat="1" applyFont="1" applyFill="1" applyBorder="1" applyAlignment="1">
      <alignment horizontal="center" vertical="center"/>
    </xf>
    <xf numFmtId="177" fontId="13" fillId="36" borderId="4" xfId="30" applyNumberFormat="1" applyFont="1" applyFill="1" applyBorder="1" applyAlignment="1">
      <alignment horizontal="center" vertical="center"/>
    </xf>
    <xf numFmtId="177" fontId="13" fillId="36" borderId="1" xfId="30" applyNumberFormat="1" applyFont="1" applyFill="1" applyBorder="1" applyAlignment="1">
      <alignment horizontal="center" vertical="center"/>
    </xf>
    <xf numFmtId="177" fontId="13" fillId="36" borderId="16" xfId="30" applyNumberFormat="1" applyFont="1" applyFill="1" applyBorder="1" applyAlignment="1">
      <alignment horizontal="center" vertical="center"/>
    </xf>
    <xf numFmtId="177" fontId="13" fillId="36" borderId="5" xfId="30" applyNumberFormat="1" applyFont="1" applyFill="1" applyBorder="1" applyAlignment="1">
      <alignment horizontal="center" vertical="center"/>
    </xf>
    <xf numFmtId="177" fontId="13" fillId="36" borderId="15" xfId="30" applyNumberFormat="1" applyFont="1" applyFill="1" applyBorder="1" applyAlignment="1">
      <alignment horizontal="center" vertical="center"/>
    </xf>
    <xf numFmtId="0" fontId="5" fillId="0" borderId="17" xfId="49" applyFont="1" applyBorder="1" applyAlignment="1">
      <alignment horizontal="center" vertical="center"/>
    </xf>
    <xf numFmtId="0" fontId="5" fillId="0" borderId="6" xfId="46" applyFont="1" applyBorder="1" applyAlignment="1">
      <alignment horizontal="left" vertical="center" wrapText="1"/>
    </xf>
    <xf numFmtId="0" fontId="5" fillId="0" borderId="7" xfId="46" applyFont="1" applyBorder="1" applyAlignment="1">
      <alignment horizontal="left" vertical="center" wrapText="1"/>
    </xf>
    <xf numFmtId="0" fontId="5" fillId="0" borderId="8" xfId="46" applyFont="1" applyBorder="1" applyAlignment="1">
      <alignment horizontal="left" vertical="center" wrapText="1"/>
    </xf>
    <xf numFmtId="0" fontId="5" fillId="35" borderId="6" xfId="46" applyFont="1" applyFill="1" applyBorder="1" applyAlignment="1">
      <alignment horizontal="center" vertical="center"/>
    </xf>
    <xf numFmtId="0" fontId="5" fillId="35" borderId="7" xfId="46" applyFont="1" applyFill="1" applyBorder="1" applyAlignment="1">
      <alignment horizontal="center" vertical="center"/>
    </xf>
    <xf numFmtId="0" fontId="5" fillId="35" borderId="8" xfId="46" applyFont="1" applyFill="1" applyBorder="1" applyAlignment="1">
      <alignment horizontal="center" vertical="center"/>
    </xf>
    <xf numFmtId="0" fontId="5" fillId="0" borderId="0" xfId="49" applyFont="1" applyAlignment="1">
      <alignment horizontal="left" vertical="center"/>
    </xf>
    <xf numFmtId="0" fontId="5" fillId="0" borderId="0" xfId="49"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8" xfId="0" applyFont="1" applyBorder="1" applyAlignment="1">
      <alignment horizontal="center" vertical="center"/>
    </xf>
    <xf numFmtId="0" fontId="5" fillId="0" borderId="30" xfId="0" applyFont="1" applyBorder="1" applyAlignment="1">
      <alignment horizontal="center" vertical="center"/>
    </xf>
    <xf numFmtId="0" fontId="6" fillId="0" borderId="0" xfId="0" applyFont="1" applyAlignment="1">
      <alignment horizontal="left"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8" fillId="0" borderId="3" xfId="45" applyFont="1" applyBorder="1" applyAlignment="1">
      <alignment horizontal="left" vertical="top" wrapText="1"/>
    </xf>
    <xf numFmtId="0" fontId="8" fillId="0" borderId="4" xfId="45" applyFont="1" applyBorder="1" applyAlignment="1">
      <alignment horizontal="left" vertical="top" wrapText="1"/>
    </xf>
    <xf numFmtId="0" fontId="8" fillId="0" borderId="1" xfId="45" applyFont="1" applyBorder="1" applyAlignment="1">
      <alignment horizontal="left" vertical="top" wrapText="1"/>
    </xf>
    <xf numFmtId="0" fontId="9" fillId="0" borderId="17" xfId="45" applyBorder="1" applyAlignment="1">
      <alignment horizontal="left" vertical="top" wrapText="1"/>
    </xf>
    <xf numFmtId="0" fontId="9" fillId="0" borderId="0" xfId="45" applyAlignment="1">
      <alignment horizontal="left" vertical="top" wrapText="1"/>
    </xf>
    <xf numFmtId="0" fontId="9" fillId="0" borderId="27" xfId="45" applyBorder="1" applyAlignment="1">
      <alignment horizontal="left" vertical="top" wrapText="1"/>
    </xf>
    <xf numFmtId="0" fontId="9" fillId="0" borderId="16" xfId="45" applyBorder="1" applyAlignment="1">
      <alignment horizontal="left" vertical="top" wrapText="1"/>
    </xf>
    <xf numFmtId="0" fontId="9" fillId="0" borderId="5" xfId="45" applyBorder="1" applyAlignment="1">
      <alignment horizontal="left" vertical="top" wrapText="1"/>
    </xf>
    <xf numFmtId="0" fontId="9" fillId="0" borderId="15" xfId="45" applyBorder="1" applyAlignment="1">
      <alignment horizontal="left" vertical="top" wrapText="1"/>
    </xf>
    <xf numFmtId="0" fontId="8" fillId="0" borderId="6" xfId="45" applyFont="1" applyBorder="1" applyAlignment="1">
      <alignment horizontal="left" vertical="center"/>
    </xf>
    <xf numFmtId="0" fontId="8" fillId="0" borderId="7" xfId="45" applyFont="1" applyBorder="1" applyAlignment="1">
      <alignment horizontal="left" vertical="center"/>
    </xf>
    <xf numFmtId="0" fontId="8" fillId="0" borderId="8" xfId="45" applyFont="1" applyBorder="1" applyAlignment="1">
      <alignment horizontal="left" vertical="center"/>
    </xf>
    <xf numFmtId="0" fontId="8" fillId="0" borderId="0" xfId="45" applyFont="1" applyAlignment="1">
      <alignment horizontal="center" vertical="top"/>
    </xf>
    <xf numFmtId="0" fontId="8" fillId="0" borderId="0" xfId="45" applyFont="1" applyAlignment="1">
      <alignment horizontal="right" vertical="top"/>
    </xf>
    <xf numFmtId="0" fontId="8" fillId="0" borderId="0" xfId="45" applyFont="1" applyAlignment="1">
      <alignment horizontal="left" vertical="top"/>
    </xf>
    <xf numFmtId="0" fontId="8" fillId="0" borderId="0" xfId="45" applyFont="1" applyAlignment="1">
      <alignment horizontal="center" vertical="center" wrapText="1"/>
    </xf>
    <xf numFmtId="0" fontId="8" fillId="0" borderId="6" xfId="45" applyFont="1" applyBorder="1" applyAlignment="1">
      <alignment horizontal="center" vertical="center"/>
    </xf>
    <xf numFmtId="0" fontId="8" fillId="0" borderId="7" xfId="45" applyFont="1" applyBorder="1" applyAlignment="1">
      <alignment horizontal="center" vertical="center"/>
    </xf>
    <xf numFmtId="0" fontId="8" fillId="0" borderId="8" xfId="45" applyFont="1" applyBorder="1" applyAlignment="1">
      <alignment horizontal="center" vertical="center"/>
    </xf>
    <xf numFmtId="0" fontId="8" fillId="0" borderId="17" xfId="45" applyFont="1" applyBorder="1" applyAlignment="1">
      <alignment horizontal="left" vertical="top" wrapText="1"/>
    </xf>
    <xf numFmtId="0" fontId="8" fillId="0" borderId="0" xfId="45" applyFont="1" applyAlignment="1">
      <alignment horizontal="left" vertical="top" wrapText="1"/>
    </xf>
    <xf numFmtId="0" fontId="8" fillId="0" borderId="27" xfId="45" applyFont="1" applyBorder="1" applyAlignment="1">
      <alignment horizontal="left" vertical="top" wrapText="1"/>
    </xf>
    <xf numFmtId="0" fontId="8" fillId="0" borderId="16" xfId="45" applyFont="1" applyBorder="1" applyAlignment="1">
      <alignment horizontal="left" vertical="top" wrapText="1"/>
    </xf>
    <xf numFmtId="0" fontId="8" fillId="0" borderId="5" xfId="45" applyFont="1" applyBorder="1" applyAlignment="1">
      <alignment horizontal="left" vertical="top" wrapText="1"/>
    </xf>
    <xf numFmtId="0" fontId="8" fillId="0" borderId="15" xfId="45" applyFont="1" applyBorder="1" applyAlignment="1">
      <alignment horizontal="left" vertical="top" wrapText="1"/>
    </xf>
    <xf numFmtId="0" fontId="8" fillId="0" borderId="28" xfId="45" applyFont="1" applyBorder="1" applyAlignment="1">
      <alignment horizontal="center" vertical="top"/>
    </xf>
    <xf numFmtId="0" fontId="9" fillId="0" borderId="6" xfId="56" applyFont="1" applyBorder="1" applyAlignment="1">
      <alignment horizontal="center" vertical="center"/>
    </xf>
    <xf numFmtId="0" fontId="9" fillId="0" borderId="7" xfId="56" applyFont="1" applyBorder="1" applyAlignment="1">
      <alignment horizontal="center" vertical="center"/>
    </xf>
    <xf numFmtId="0" fontId="9" fillId="0" borderId="145" xfId="56" applyFont="1" applyBorder="1" applyAlignment="1">
      <alignment horizontal="center" vertical="center" wrapText="1"/>
    </xf>
    <xf numFmtId="0" fontId="9" fillId="0" borderId="146" xfId="56" applyFont="1" applyBorder="1" applyAlignment="1">
      <alignment horizontal="center" vertical="center" wrapText="1"/>
    </xf>
    <xf numFmtId="0" fontId="9" fillId="0" borderId="142" xfId="56" applyFont="1" applyBorder="1" applyAlignment="1">
      <alignment horizontal="center" vertical="center" wrapText="1"/>
    </xf>
    <xf numFmtId="0" fontId="9" fillId="0" borderId="143" xfId="56" applyFont="1" applyBorder="1" applyAlignment="1">
      <alignment horizontal="center" vertical="center" wrapText="1"/>
    </xf>
    <xf numFmtId="0" fontId="9" fillId="0" borderId="141" xfId="56" applyFont="1" applyBorder="1" applyAlignment="1">
      <alignment horizontal="center" vertical="center" wrapText="1"/>
    </xf>
    <xf numFmtId="0" fontId="9" fillId="0" borderId="6" xfId="56" applyFont="1" applyBorder="1" applyAlignment="1">
      <alignment horizontal="center" vertical="center" wrapText="1"/>
    </xf>
    <xf numFmtId="0" fontId="9" fillId="0" borderId="7" xfId="56" applyFont="1" applyBorder="1" applyAlignment="1">
      <alignment horizontal="center" vertical="center" wrapText="1"/>
    </xf>
    <xf numFmtId="0" fontId="9" fillId="0" borderId="139" xfId="56" applyFont="1" applyBorder="1" applyAlignment="1">
      <alignment horizontal="center" vertical="center" wrapText="1"/>
    </xf>
    <xf numFmtId="0" fontId="9" fillId="0" borderId="138" xfId="56" applyFont="1" applyBorder="1" applyAlignment="1">
      <alignment horizontal="center" vertical="center" wrapText="1"/>
    </xf>
    <xf numFmtId="0" fontId="9" fillId="0" borderId="140" xfId="56" applyFont="1" applyBorder="1" applyAlignment="1">
      <alignment horizontal="center" vertical="center" wrapText="1"/>
    </xf>
    <xf numFmtId="0" fontId="9" fillId="0" borderId="21" xfId="56" applyFont="1" applyBorder="1" applyAlignment="1">
      <alignment horizontal="center" vertical="center"/>
    </xf>
    <xf numFmtId="0" fontId="9" fillId="0" borderId="23" xfId="56" applyFont="1" applyBorder="1" applyAlignment="1">
      <alignment horizontal="center" vertical="center"/>
    </xf>
    <xf numFmtId="0" fontId="9" fillId="0" borderId="0" xfId="56" applyFont="1" applyAlignment="1">
      <alignment horizontal="center" vertical="center"/>
    </xf>
    <xf numFmtId="0" fontId="9" fillId="0" borderId="21" xfId="56" applyFont="1" applyBorder="1" applyAlignment="1">
      <alignment horizontal="center" vertical="center" wrapText="1"/>
    </xf>
    <xf numFmtId="0" fontId="9" fillId="0" borderId="23" xfId="56" applyFont="1" applyBorder="1" applyAlignment="1">
      <alignment horizontal="center" vertical="center" wrapText="1"/>
    </xf>
    <xf numFmtId="0" fontId="53" fillId="0" borderId="2" xfId="55" applyFont="1" applyBorder="1" applyAlignment="1">
      <alignment horizontal="center" vertical="center"/>
    </xf>
    <xf numFmtId="0" fontId="35" fillId="0" borderId="2" xfId="51" applyBorder="1" applyAlignment="1">
      <alignment horizontal="center" vertical="center"/>
    </xf>
    <xf numFmtId="0" fontId="54" fillId="34" borderId="82" xfId="0" applyFont="1" applyFill="1" applyBorder="1" applyAlignment="1">
      <alignment horizontal="center" vertical="top"/>
    </xf>
    <xf numFmtId="0" fontId="54" fillId="34" borderId="2" xfId="0" applyFont="1" applyFill="1" applyBorder="1" applyAlignment="1">
      <alignment horizontal="center" vertical="top"/>
    </xf>
    <xf numFmtId="0" fontId="54" fillId="34" borderId="81" xfId="0" applyFont="1" applyFill="1" applyBorder="1" applyAlignment="1">
      <alignment horizontal="center" vertical="top"/>
    </xf>
    <xf numFmtId="0" fontId="54" fillId="34" borderId="85" xfId="0" applyFont="1" applyFill="1" applyBorder="1" applyAlignment="1">
      <alignment horizontal="center" vertical="top"/>
    </xf>
    <xf numFmtId="0" fontId="54" fillId="34" borderId="84" xfId="0" applyFont="1" applyFill="1" applyBorder="1" applyAlignment="1">
      <alignment horizontal="center" vertical="top"/>
    </xf>
    <xf numFmtId="0" fontId="54" fillId="34" borderId="90" xfId="0" applyFont="1" applyFill="1" applyBorder="1" applyAlignment="1">
      <alignment horizontal="center" vertical="top"/>
    </xf>
    <xf numFmtId="0" fontId="54" fillId="34" borderId="89" xfId="0" applyFont="1" applyFill="1" applyBorder="1" applyAlignment="1">
      <alignment horizontal="center" vertical="top"/>
    </xf>
    <xf numFmtId="0" fontId="54" fillId="34" borderId="83" xfId="0" applyFont="1" applyFill="1" applyBorder="1" applyAlignment="1">
      <alignment horizontal="center" vertical="top"/>
    </xf>
    <xf numFmtId="0" fontId="54" fillId="34" borderId="79" xfId="0" applyFont="1" applyFill="1" applyBorder="1" applyAlignment="1">
      <alignment horizontal="center" vertical="center"/>
    </xf>
    <xf numFmtId="0" fontId="54" fillId="34" borderId="78" xfId="0" applyFont="1" applyFill="1" applyBorder="1" applyAlignment="1">
      <alignment horizontal="center" vertical="center"/>
    </xf>
    <xf numFmtId="0" fontId="54" fillId="34" borderId="152" xfId="0" applyFont="1" applyFill="1" applyBorder="1" applyAlignment="1">
      <alignment horizontal="center" vertical="top"/>
    </xf>
    <xf numFmtId="0" fontId="54" fillId="34" borderId="135" xfId="0" applyFont="1" applyFill="1" applyBorder="1" applyAlignment="1">
      <alignment horizontal="center" vertical="top"/>
    </xf>
    <xf numFmtId="0" fontId="54" fillId="34" borderId="134" xfId="0" applyFont="1" applyFill="1" applyBorder="1" applyAlignment="1">
      <alignment horizontal="center" vertical="top"/>
    </xf>
    <xf numFmtId="0" fontId="54" fillId="34" borderId="3" xfId="0" applyFont="1" applyFill="1" applyBorder="1" applyAlignment="1">
      <alignment horizontal="center" vertical="center"/>
    </xf>
    <xf numFmtId="0" fontId="54" fillId="34" borderId="4" xfId="0" applyFont="1" applyFill="1" applyBorder="1" applyAlignment="1">
      <alignment horizontal="center" vertical="center"/>
    </xf>
    <xf numFmtId="0" fontId="54" fillId="34" borderId="1" xfId="0" applyFont="1" applyFill="1" applyBorder="1" applyAlignment="1">
      <alignment horizontal="center" vertical="center"/>
    </xf>
    <xf numFmtId="0" fontId="54" fillId="34" borderId="16" xfId="0" applyFont="1" applyFill="1" applyBorder="1" applyAlignment="1">
      <alignment horizontal="center" vertical="center"/>
    </xf>
    <xf numFmtId="0" fontId="54" fillId="34" borderId="5" xfId="0" applyFont="1" applyFill="1" applyBorder="1" applyAlignment="1">
      <alignment horizontal="center" vertical="center"/>
    </xf>
    <xf numFmtId="0" fontId="54" fillId="34" borderId="15" xfId="0" applyFont="1" applyFill="1" applyBorder="1" applyAlignment="1">
      <alignment horizontal="center" vertical="center"/>
    </xf>
    <xf numFmtId="0" fontId="54" fillId="34" borderId="156" xfId="0" applyFont="1" applyFill="1" applyBorder="1" applyAlignment="1">
      <alignment horizontal="center" vertical="center"/>
    </xf>
    <xf numFmtId="0" fontId="54" fillId="34" borderId="161" xfId="0" applyFont="1" applyFill="1" applyBorder="1" applyAlignment="1">
      <alignment horizontal="center" vertical="center"/>
    </xf>
    <xf numFmtId="0" fontId="54" fillId="34" borderId="157" xfId="0" applyFont="1" applyFill="1" applyBorder="1" applyAlignment="1">
      <alignment horizontal="center" vertical="center"/>
    </xf>
    <xf numFmtId="0" fontId="54" fillId="34" borderId="154" xfId="0" applyFont="1" applyFill="1" applyBorder="1" applyAlignment="1">
      <alignment horizontal="center" vertical="center"/>
    </xf>
    <xf numFmtId="0" fontId="54" fillId="34" borderId="158" xfId="0" applyFont="1" applyFill="1" applyBorder="1" applyAlignment="1">
      <alignment horizontal="center" vertical="top"/>
    </xf>
    <xf numFmtId="0" fontId="54" fillId="34" borderId="159" xfId="0" applyFont="1" applyFill="1" applyBorder="1" applyAlignment="1">
      <alignment horizontal="center" vertical="top"/>
    </xf>
    <xf numFmtId="0" fontId="54" fillId="34" borderId="160" xfId="0" applyFont="1" applyFill="1" applyBorder="1" applyAlignment="1">
      <alignment horizontal="center" vertical="top"/>
    </xf>
    <xf numFmtId="0" fontId="54" fillId="34" borderId="76" xfId="0" applyFont="1" applyFill="1" applyBorder="1" applyAlignment="1">
      <alignment horizontal="center" vertical="top"/>
    </xf>
    <xf numFmtId="0" fontId="54" fillId="34" borderId="7" xfId="0" applyFont="1" applyFill="1" applyBorder="1" applyAlignment="1">
      <alignment horizontal="center" vertical="top"/>
    </xf>
    <xf numFmtId="0" fontId="54" fillId="34" borderId="162" xfId="0" applyFont="1" applyFill="1" applyBorder="1" applyAlignment="1">
      <alignment horizontal="center" vertical="top"/>
    </xf>
    <xf numFmtId="0" fontId="54" fillId="34" borderId="78" xfId="0" applyFont="1" applyFill="1" applyBorder="1" applyAlignment="1">
      <alignment horizontal="left" vertical="top"/>
    </xf>
    <xf numFmtId="0" fontId="54" fillId="34" borderId="78" xfId="0" applyFont="1" applyFill="1" applyBorder="1" applyAlignment="1">
      <alignment horizontal="center" vertical="top"/>
    </xf>
    <xf numFmtId="0" fontId="54" fillId="34" borderId="77" xfId="0" applyFont="1" applyFill="1" applyBorder="1" applyAlignment="1">
      <alignment horizontal="center" vertical="top"/>
    </xf>
    <xf numFmtId="0" fontId="54" fillId="34" borderId="163" xfId="0" applyFont="1" applyFill="1" applyBorder="1" applyAlignment="1">
      <alignment horizontal="center" vertical="top"/>
    </xf>
    <xf numFmtId="0" fontId="54" fillId="34" borderId="54" xfId="0" applyFont="1" applyFill="1" applyBorder="1" applyAlignment="1">
      <alignment horizontal="center" vertical="top"/>
    </xf>
    <xf numFmtId="0" fontId="54" fillId="34" borderId="119" xfId="0" applyFont="1" applyFill="1" applyBorder="1" applyAlignment="1">
      <alignment horizontal="center" vertical="top"/>
    </xf>
    <xf numFmtId="0" fontId="54" fillId="34" borderId="118" xfId="0" applyFont="1" applyFill="1" applyBorder="1" applyAlignment="1">
      <alignment horizontal="left" vertical="top"/>
    </xf>
    <xf numFmtId="0" fontId="54" fillId="34" borderId="118" xfId="0" applyFont="1" applyFill="1" applyBorder="1" applyAlignment="1">
      <alignment horizontal="center" vertical="top"/>
    </xf>
    <xf numFmtId="0" fontId="54" fillId="34" borderId="164" xfId="0" applyFont="1" applyFill="1" applyBorder="1" applyAlignment="1">
      <alignment horizontal="center" vertical="top"/>
    </xf>
    <xf numFmtId="0" fontId="53" fillId="34" borderId="85" xfId="0" applyFont="1" applyFill="1" applyBorder="1" applyAlignment="1">
      <alignment horizontal="center" vertical="center" wrapText="1"/>
    </xf>
    <xf numFmtId="0" fontId="53" fillId="34" borderId="84" xfId="0" applyFont="1" applyFill="1" applyBorder="1" applyAlignment="1">
      <alignment horizontal="center" vertical="center" wrapText="1"/>
    </xf>
    <xf numFmtId="0" fontId="53" fillId="34" borderId="83" xfId="0" applyFont="1" applyFill="1" applyBorder="1" applyAlignment="1">
      <alignment horizontal="center" vertical="center" wrapText="1"/>
    </xf>
    <xf numFmtId="0" fontId="54" fillId="34" borderId="76" xfId="0" applyFont="1" applyFill="1" applyBorder="1" applyAlignment="1">
      <alignment horizontal="center" vertical="center"/>
    </xf>
    <xf numFmtId="0" fontId="54" fillId="34" borderId="7" xfId="0" applyFont="1" applyFill="1" applyBorder="1" applyAlignment="1">
      <alignment horizontal="center" vertical="center"/>
    </xf>
    <xf numFmtId="0" fontId="54" fillId="34" borderId="8" xfId="0" applyFont="1" applyFill="1" applyBorder="1" applyAlignment="1">
      <alignment horizontal="center" vertical="center"/>
    </xf>
    <xf numFmtId="0" fontId="54" fillId="34" borderId="6" xfId="0" applyFont="1" applyFill="1" applyBorder="1" applyAlignment="1">
      <alignment horizontal="center" vertical="center"/>
    </xf>
    <xf numFmtId="0" fontId="54" fillId="34" borderId="75" xfId="0" applyFont="1" applyFill="1" applyBorder="1" applyAlignment="1">
      <alignment horizontal="center" vertical="center"/>
    </xf>
    <xf numFmtId="0" fontId="55" fillId="34" borderId="94" xfId="0" applyFont="1" applyFill="1" applyBorder="1" applyAlignment="1">
      <alignment horizontal="center" vertical="center"/>
    </xf>
    <xf numFmtId="0" fontId="54" fillId="34" borderId="165" xfId="0" applyFont="1" applyFill="1" applyBorder="1" applyAlignment="1">
      <alignment horizontal="center" vertical="top"/>
    </xf>
    <xf numFmtId="0" fontId="54" fillId="34" borderId="122" xfId="0" applyFont="1" applyFill="1" applyBorder="1" applyAlignment="1">
      <alignment horizontal="center" vertical="top"/>
    </xf>
    <xf numFmtId="0" fontId="54" fillId="34" borderId="121" xfId="0" applyFont="1" applyFill="1" applyBorder="1" applyAlignment="1">
      <alignment horizontal="center" vertical="top"/>
    </xf>
    <xf numFmtId="0" fontId="54" fillId="34" borderId="120" xfId="0" applyFont="1" applyFill="1" applyBorder="1" applyAlignment="1">
      <alignment horizontal="left" vertical="top"/>
    </xf>
    <xf numFmtId="0" fontId="54" fillId="34" borderId="120" xfId="0" applyFont="1" applyFill="1" applyBorder="1" applyAlignment="1">
      <alignment horizontal="center" vertical="top"/>
    </xf>
    <xf numFmtId="0" fontId="54" fillId="34" borderId="166" xfId="0" applyFont="1" applyFill="1" applyBorder="1" applyAlignment="1">
      <alignment horizontal="center" vertical="top"/>
    </xf>
    <xf numFmtId="176" fontId="8" fillId="34" borderId="0" xfId="52" applyNumberFormat="1" applyFont="1" applyFill="1" applyAlignment="1">
      <alignment horizontal="center" vertical="center"/>
    </xf>
    <xf numFmtId="0" fontId="8" fillId="0" borderId="5" xfId="52" applyFont="1" applyBorder="1" applyAlignment="1">
      <alignment horizontal="center" vertical="center"/>
    </xf>
    <xf numFmtId="179" fontId="8" fillId="0" borderId="6" xfId="52" applyNumberFormat="1" applyFont="1" applyBorder="1" applyAlignment="1">
      <alignment horizontal="center" vertical="center"/>
    </xf>
    <xf numFmtId="179" fontId="8" fillId="0" borderId="7" xfId="52" applyNumberFormat="1" applyFont="1" applyBorder="1" applyAlignment="1">
      <alignment horizontal="center" vertical="center"/>
    </xf>
    <xf numFmtId="179" fontId="8" fillId="0" borderId="8" xfId="52" applyNumberFormat="1" applyFont="1" applyBorder="1" applyAlignment="1">
      <alignment horizontal="center" vertical="center"/>
    </xf>
    <xf numFmtId="176" fontId="8" fillId="0" borderId="6" xfId="52" applyNumberFormat="1" applyFont="1" applyBorder="1" applyAlignment="1">
      <alignment horizontal="center" vertical="center"/>
    </xf>
    <xf numFmtId="176" fontId="8" fillId="0" borderId="7" xfId="52" applyNumberFormat="1" applyFont="1" applyBorder="1" applyAlignment="1">
      <alignment horizontal="center" vertical="center"/>
    </xf>
    <xf numFmtId="176" fontId="8" fillId="0" borderId="8" xfId="52" applyNumberFormat="1" applyFont="1" applyBorder="1" applyAlignment="1">
      <alignment horizontal="center" vertical="center"/>
    </xf>
    <xf numFmtId="178" fontId="8" fillId="34" borderId="6" xfId="52" applyNumberFormat="1" applyFont="1" applyFill="1" applyBorder="1" applyAlignment="1">
      <alignment horizontal="center" vertical="center"/>
    </xf>
    <xf numFmtId="178" fontId="8" fillId="34" borderId="7" xfId="52" applyNumberFormat="1" applyFont="1" applyFill="1" applyBorder="1" applyAlignment="1">
      <alignment horizontal="center" vertical="center"/>
    </xf>
    <xf numFmtId="178" fontId="8" fillId="34" borderId="8" xfId="52" applyNumberFormat="1" applyFont="1" applyFill="1" applyBorder="1" applyAlignment="1">
      <alignment horizontal="center" vertical="center"/>
    </xf>
    <xf numFmtId="0" fontId="8" fillId="38" borderId="6" xfId="52" applyFont="1" applyFill="1" applyBorder="1" applyAlignment="1" applyProtection="1">
      <alignment horizontal="center" vertical="center"/>
      <protection locked="0"/>
    </xf>
    <xf numFmtId="0" fontId="8" fillId="38" borderId="8" xfId="52" applyFont="1" applyFill="1" applyBorder="1" applyAlignment="1" applyProtection="1">
      <alignment horizontal="center" vertical="center"/>
      <protection locked="0"/>
    </xf>
    <xf numFmtId="179" fontId="8" fillId="34" borderId="6" xfId="52" applyNumberFormat="1" applyFont="1" applyFill="1" applyBorder="1" applyAlignment="1">
      <alignment horizontal="center" vertical="center"/>
    </xf>
    <xf numFmtId="179" fontId="8" fillId="34" borderId="8" xfId="52" applyNumberFormat="1" applyFont="1" applyFill="1" applyBorder="1" applyAlignment="1">
      <alignment horizontal="center" vertical="center"/>
    </xf>
    <xf numFmtId="0" fontId="8" fillId="37" borderId="6" xfId="52" applyFont="1" applyFill="1" applyBorder="1" applyAlignment="1" applyProtection="1">
      <alignment horizontal="center" vertical="center"/>
      <protection locked="0"/>
    </xf>
    <xf numFmtId="0" fontId="8" fillId="37" borderId="8" xfId="52" applyFont="1" applyFill="1" applyBorder="1" applyAlignment="1" applyProtection="1">
      <alignment horizontal="center" vertical="center"/>
      <protection locked="0"/>
    </xf>
    <xf numFmtId="176" fontId="8" fillId="34" borderId="6" xfId="52" applyNumberFormat="1" applyFont="1" applyFill="1" applyBorder="1" applyAlignment="1">
      <alignment horizontal="center" vertical="center"/>
    </xf>
    <xf numFmtId="176" fontId="8" fillId="34" borderId="8" xfId="52" applyNumberFormat="1" applyFont="1" applyFill="1" applyBorder="1" applyAlignment="1">
      <alignment horizontal="center" vertical="center"/>
    </xf>
    <xf numFmtId="181" fontId="8" fillId="34" borderId="6" xfId="52" applyNumberFormat="1" applyFont="1" applyFill="1" applyBorder="1" applyAlignment="1">
      <alignment horizontal="center" vertical="center"/>
    </xf>
    <xf numFmtId="181" fontId="8" fillId="34" borderId="7" xfId="52" applyNumberFormat="1" applyFont="1" applyFill="1" applyBorder="1" applyAlignment="1">
      <alignment horizontal="center" vertical="center"/>
    </xf>
    <xf numFmtId="181" fontId="8" fillId="34" borderId="8" xfId="52" applyNumberFormat="1" applyFont="1" applyFill="1" applyBorder="1" applyAlignment="1">
      <alignment horizontal="center" vertical="center"/>
    </xf>
    <xf numFmtId="0" fontId="8" fillId="0" borderId="6" xfId="52" applyFont="1" applyBorder="1" applyAlignment="1">
      <alignment horizontal="center" vertical="center"/>
    </xf>
    <xf numFmtId="0" fontId="8" fillId="0" borderId="7" xfId="52" applyFont="1" applyBorder="1" applyAlignment="1">
      <alignment horizontal="center" vertical="center"/>
    </xf>
    <xf numFmtId="0" fontId="8" fillId="0" borderId="8" xfId="52" applyFont="1" applyBorder="1" applyAlignment="1">
      <alignment horizontal="center" vertical="center"/>
    </xf>
    <xf numFmtId="0" fontId="8" fillId="34" borderId="0" xfId="52" applyFont="1" applyFill="1" applyAlignment="1">
      <alignment horizontal="center" vertical="center"/>
    </xf>
    <xf numFmtId="0" fontId="8" fillId="34" borderId="0" xfId="52" applyFont="1" applyFill="1" applyAlignment="1">
      <alignment horizontal="right" vertical="center"/>
    </xf>
    <xf numFmtId="180" fontId="8" fillId="34" borderId="0" xfId="52" applyNumberFormat="1" applyFont="1" applyFill="1" applyAlignment="1">
      <alignment horizontal="center" vertical="center"/>
    </xf>
    <xf numFmtId="176" fontId="8" fillId="34" borderId="0" xfId="52" applyNumberFormat="1" applyFont="1" applyFill="1" applyAlignment="1">
      <alignment horizontal="right" vertical="center"/>
    </xf>
    <xf numFmtId="180" fontId="8" fillId="34" borderId="0" xfId="53" applyNumberFormat="1" applyFont="1" applyFill="1" applyBorder="1" applyAlignment="1" applyProtection="1">
      <alignment horizontal="right" vertical="center"/>
    </xf>
    <xf numFmtId="179" fontId="8" fillId="0" borderId="2" xfId="52" applyNumberFormat="1" applyFont="1" applyBorder="1" applyAlignment="1">
      <alignment horizontal="center" vertical="center"/>
    </xf>
    <xf numFmtId="0" fontId="8" fillId="0" borderId="6" xfId="52" applyFont="1" applyBorder="1" applyAlignment="1">
      <alignment horizontal="right" vertical="center"/>
    </xf>
    <xf numFmtId="0" fontId="8" fillId="0" borderId="8" xfId="52" applyFont="1" applyBorder="1" applyAlignment="1">
      <alignment horizontal="right" vertical="center"/>
    </xf>
    <xf numFmtId="180" fontId="8" fillId="0" borderId="6" xfId="53" applyNumberFormat="1" applyFont="1" applyFill="1" applyBorder="1" applyAlignment="1" applyProtection="1">
      <alignment horizontal="right" vertical="center"/>
    </xf>
    <xf numFmtId="180" fontId="8" fillId="0" borderId="8" xfId="53" applyNumberFormat="1" applyFont="1" applyFill="1" applyBorder="1" applyAlignment="1" applyProtection="1">
      <alignment horizontal="right" vertical="center"/>
    </xf>
    <xf numFmtId="176" fontId="8" fillId="0" borderId="6" xfId="52" applyNumberFormat="1" applyFont="1" applyBorder="1" applyAlignment="1">
      <alignment horizontal="right" vertical="center"/>
    </xf>
    <xf numFmtId="176" fontId="8" fillId="0" borderId="8" xfId="52" applyNumberFormat="1" applyFont="1" applyBorder="1" applyAlignment="1">
      <alignment horizontal="right" vertical="center"/>
    </xf>
    <xf numFmtId="0" fontId="8" fillId="38" borderId="6" xfId="52" applyFont="1" applyFill="1" applyBorder="1" applyAlignment="1" applyProtection="1">
      <alignment horizontal="right" vertical="center"/>
      <protection locked="0"/>
    </xf>
    <xf numFmtId="0" fontId="8" fillId="38" borderId="8" xfId="52" applyFont="1" applyFill="1" applyBorder="1" applyAlignment="1" applyProtection="1">
      <alignment horizontal="right" vertical="center"/>
      <protection locked="0"/>
    </xf>
    <xf numFmtId="180" fontId="8" fillId="38" borderId="6" xfId="53" applyNumberFormat="1" applyFont="1" applyFill="1" applyBorder="1" applyAlignment="1" applyProtection="1">
      <alignment horizontal="right" vertical="center"/>
      <protection locked="0"/>
    </xf>
    <xf numFmtId="180" fontId="8" fillId="38" borderId="8" xfId="53" applyNumberFormat="1" applyFont="1" applyFill="1" applyBorder="1" applyAlignment="1" applyProtection="1">
      <alignment horizontal="right" vertical="center"/>
      <protection locked="0"/>
    </xf>
    <xf numFmtId="0" fontId="39" fillId="0" borderId="6" xfId="52" applyFont="1" applyBorder="1" applyAlignment="1">
      <alignment horizontal="center" vertical="center"/>
    </xf>
    <xf numFmtId="0" fontId="39" fillId="0" borderId="7" xfId="52" applyFont="1" applyBorder="1" applyAlignment="1">
      <alignment horizontal="center" vertical="center"/>
    </xf>
    <xf numFmtId="0" fontId="39" fillId="0" borderId="8" xfId="52" applyFont="1" applyBorder="1" applyAlignment="1">
      <alignment horizontal="center" vertical="center"/>
    </xf>
    <xf numFmtId="179" fontId="8" fillId="0" borderId="2" xfId="53" applyNumberFormat="1" applyFont="1" applyFill="1" applyBorder="1" applyAlignment="1" applyProtection="1">
      <alignment horizontal="right" vertical="center"/>
    </xf>
    <xf numFmtId="0" fontId="8" fillId="0" borderId="17" xfId="52" applyFont="1" applyBorder="1" applyAlignment="1">
      <alignment horizontal="center" vertical="center"/>
    </xf>
    <xf numFmtId="0" fontId="8" fillId="0" borderId="0" xfId="52" applyFont="1" applyAlignment="1">
      <alignment horizontal="center" vertical="center"/>
    </xf>
    <xf numFmtId="179" fontId="8" fillId="38" borderId="2" xfId="53" applyNumberFormat="1" applyFont="1" applyFill="1" applyBorder="1" applyAlignment="1" applyProtection="1">
      <alignment horizontal="right" vertical="center"/>
      <protection locked="0"/>
    </xf>
    <xf numFmtId="176" fontId="8" fillId="38" borderId="6" xfId="52" applyNumberFormat="1" applyFont="1" applyFill="1" applyBorder="1" applyAlignment="1" applyProtection="1">
      <alignment horizontal="right" vertical="center"/>
      <protection locked="0"/>
    </xf>
    <xf numFmtId="176" fontId="8" fillId="38" borderId="8" xfId="52" applyNumberFormat="1" applyFont="1" applyFill="1" applyBorder="1" applyAlignment="1" applyProtection="1">
      <alignment horizontal="right" vertical="center"/>
      <protection locked="0"/>
    </xf>
    <xf numFmtId="0" fontId="8" fillId="34" borderId="0" xfId="52" applyFont="1" applyFill="1" applyAlignment="1">
      <alignment horizontal="center" vertical="center" wrapText="1"/>
    </xf>
    <xf numFmtId="185" fontId="8" fillId="0" borderId="6" xfId="52" applyNumberFormat="1" applyFont="1" applyBorder="1" applyAlignment="1">
      <alignment horizontal="center" vertical="center"/>
    </xf>
    <xf numFmtId="185" fontId="8" fillId="0" borderId="8" xfId="52" applyNumberFormat="1" applyFont="1" applyBorder="1" applyAlignment="1">
      <alignment horizontal="center" vertical="center"/>
    </xf>
    <xf numFmtId="0" fontId="8" fillId="0" borderId="5" xfId="52" applyFont="1" applyBorder="1" applyAlignment="1">
      <alignment horizontal="right" vertical="center"/>
    </xf>
    <xf numFmtId="0" fontId="37" fillId="0" borderId="0" xfId="52" applyFont="1" applyAlignment="1">
      <alignment horizontal="center" vertical="center" wrapText="1"/>
    </xf>
    <xf numFmtId="184" fontId="8" fillId="34" borderId="0" xfId="52" applyNumberFormat="1" applyFont="1" applyFill="1" applyAlignment="1">
      <alignment horizontal="center" vertical="center"/>
    </xf>
    <xf numFmtId="0" fontId="10" fillId="38" borderId="76" xfId="52" applyFont="1" applyFill="1" applyBorder="1" applyAlignment="1" applyProtection="1">
      <alignment horizontal="left" vertical="center" wrapText="1"/>
      <protection locked="0"/>
    </xf>
    <xf numFmtId="0" fontId="10" fillId="38" borderId="7" xfId="52" applyFont="1" applyFill="1" applyBorder="1" applyAlignment="1" applyProtection="1">
      <alignment horizontal="left" vertical="center" wrapText="1"/>
      <protection locked="0"/>
    </xf>
    <xf numFmtId="0" fontId="10" fillId="38" borderId="75" xfId="52" applyFont="1" applyFill="1" applyBorder="1" applyAlignment="1" applyProtection="1">
      <alignment horizontal="left" vertical="center" wrapText="1"/>
      <protection locked="0"/>
    </xf>
    <xf numFmtId="0" fontId="37" fillId="37" borderId="68" xfId="52" applyFont="1" applyFill="1" applyBorder="1" applyAlignment="1" applyProtection="1">
      <alignment horizontal="center" vertical="center" wrapText="1"/>
      <protection locked="0"/>
    </xf>
    <xf numFmtId="0" fontId="37" fillId="37" borderId="73" xfId="52" applyFont="1" applyFill="1" applyBorder="1" applyAlignment="1" applyProtection="1">
      <alignment horizontal="center" vertical="center" wrapText="1"/>
      <protection locked="0"/>
    </xf>
    <xf numFmtId="0" fontId="10" fillId="37" borderId="72" xfId="52" applyFont="1" applyFill="1" applyBorder="1" applyAlignment="1" applyProtection="1">
      <alignment horizontal="center" vertical="center" wrapText="1"/>
      <protection locked="0"/>
    </xf>
    <xf numFmtId="0" fontId="10" fillId="37" borderId="73" xfId="52" applyFont="1" applyFill="1" applyBorder="1" applyAlignment="1" applyProtection="1">
      <alignment horizontal="center" vertical="center" wrapText="1"/>
      <protection locked="0"/>
    </xf>
    <xf numFmtId="0" fontId="10" fillId="37" borderId="72" xfId="52" applyFont="1" applyFill="1" applyBorder="1" applyAlignment="1" applyProtection="1">
      <alignment horizontal="center" vertical="center" shrinkToFit="1"/>
      <protection locked="0"/>
    </xf>
    <xf numFmtId="0" fontId="10" fillId="37" borderId="67" xfId="52" applyFont="1" applyFill="1" applyBorder="1" applyAlignment="1" applyProtection="1">
      <alignment horizontal="center" vertical="center" shrinkToFit="1"/>
      <protection locked="0"/>
    </xf>
    <xf numFmtId="0" fontId="10" fillId="37" borderId="73" xfId="52" applyFont="1" applyFill="1" applyBorder="1" applyAlignment="1" applyProtection="1">
      <alignment horizontal="center" vertical="center" shrinkToFit="1"/>
      <protection locked="0"/>
    </xf>
    <xf numFmtId="0" fontId="10" fillId="38" borderId="72" xfId="52" applyFont="1" applyFill="1" applyBorder="1" applyAlignment="1" applyProtection="1">
      <alignment horizontal="center" vertical="center" wrapText="1"/>
      <protection locked="0"/>
    </xf>
    <xf numFmtId="0" fontId="10" fillId="38" borderId="67" xfId="52" applyFont="1" applyFill="1" applyBorder="1" applyAlignment="1" applyProtection="1">
      <alignment horizontal="center" vertical="center" wrapText="1"/>
      <protection locked="0"/>
    </xf>
    <xf numFmtId="0" fontId="10" fillId="38" borderId="66" xfId="52" applyFont="1" applyFill="1" applyBorder="1" applyAlignment="1" applyProtection="1">
      <alignment horizontal="center" vertical="center" wrapText="1"/>
      <protection locked="0"/>
    </xf>
    <xf numFmtId="186" fontId="41" fillId="34" borderId="68" xfId="52" applyNumberFormat="1" applyFont="1" applyFill="1" applyBorder="1" applyAlignment="1">
      <alignment horizontal="center" vertical="center" wrapText="1"/>
    </xf>
    <xf numFmtId="186" fontId="41" fillId="34" borderId="66" xfId="52" applyNumberFormat="1" applyFont="1" applyFill="1" applyBorder="1" applyAlignment="1">
      <alignment horizontal="center" vertical="center" wrapText="1"/>
    </xf>
    <xf numFmtId="186" fontId="41" fillId="34" borderId="68" xfId="53" applyNumberFormat="1" applyFont="1" applyFill="1" applyBorder="1" applyAlignment="1" applyProtection="1">
      <alignment horizontal="center" vertical="center" wrapText="1"/>
    </xf>
    <xf numFmtId="186" fontId="41" fillId="34" borderId="66" xfId="53" applyNumberFormat="1" applyFont="1" applyFill="1" applyBorder="1" applyAlignment="1" applyProtection="1">
      <alignment horizontal="center" vertical="center" wrapText="1"/>
    </xf>
    <xf numFmtId="0" fontId="10" fillId="38" borderId="68" xfId="52" applyFont="1" applyFill="1" applyBorder="1" applyAlignment="1" applyProtection="1">
      <alignment horizontal="left" vertical="center" wrapText="1"/>
      <protection locked="0"/>
    </xf>
    <xf numFmtId="0" fontId="10" fillId="38" borderId="67" xfId="52" applyFont="1" applyFill="1" applyBorder="1" applyAlignment="1" applyProtection="1">
      <alignment horizontal="left" vertical="center" wrapText="1"/>
      <protection locked="0"/>
    </xf>
    <xf numFmtId="0" fontId="10" fillId="38" borderId="66" xfId="52" applyFont="1" applyFill="1" applyBorder="1" applyAlignment="1" applyProtection="1">
      <alignment horizontal="left" vertical="center" wrapText="1"/>
      <protection locked="0"/>
    </xf>
    <xf numFmtId="0" fontId="37" fillId="37" borderId="76" xfId="52" applyFont="1" applyFill="1" applyBorder="1" applyAlignment="1" applyProtection="1">
      <alignment horizontal="center" vertical="center" wrapText="1"/>
      <protection locked="0"/>
    </xf>
    <xf numFmtId="0" fontId="37" fillId="37" borderId="8" xfId="52" applyFont="1" applyFill="1" applyBorder="1" applyAlignment="1" applyProtection="1">
      <alignment horizontal="center" vertical="center" wrapText="1"/>
      <protection locked="0"/>
    </xf>
    <xf numFmtId="0" fontId="10" fillId="37" borderId="6" xfId="52" applyFont="1" applyFill="1" applyBorder="1" applyAlignment="1" applyProtection="1">
      <alignment horizontal="center" vertical="center" wrapText="1"/>
      <protection locked="0"/>
    </xf>
    <xf numFmtId="0" fontId="10" fillId="37" borderId="8" xfId="52" applyFont="1" applyFill="1" applyBorder="1" applyAlignment="1" applyProtection="1">
      <alignment horizontal="center" vertical="center" wrapText="1"/>
      <protection locked="0"/>
    </xf>
    <xf numFmtId="0" fontId="10" fillId="37" borderId="6" xfId="52" applyFont="1" applyFill="1" applyBorder="1" applyAlignment="1" applyProtection="1">
      <alignment horizontal="center" vertical="center" shrinkToFit="1"/>
      <protection locked="0"/>
    </xf>
    <xf numFmtId="0" fontId="10" fillId="37" borderId="7" xfId="52" applyFont="1" applyFill="1" applyBorder="1" applyAlignment="1" applyProtection="1">
      <alignment horizontal="center" vertical="center" shrinkToFit="1"/>
      <protection locked="0"/>
    </xf>
    <xf numFmtId="0" fontId="10" fillId="37" borderId="8" xfId="52" applyFont="1" applyFill="1" applyBorder="1" applyAlignment="1" applyProtection="1">
      <alignment horizontal="center" vertical="center" shrinkToFit="1"/>
      <protection locked="0"/>
    </xf>
    <xf numFmtId="0" fontId="10" fillId="38" borderId="6" xfId="52" applyFont="1" applyFill="1" applyBorder="1" applyAlignment="1" applyProtection="1">
      <alignment horizontal="center" vertical="center" wrapText="1"/>
      <protection locked="0"/>
    </xf>
    <xf numFmtId="0" fontId="10" fillId="38" borderId="7" xfId="52" applyFont="1" applyFill="1" applyBorder="1" applyAlignment="1" applyProtection="1">
      <alignment horizontal="center" vertical="center" wrapText="1"/>
      <protection locked="0"/>
    </xf>
    <xf numFmtId="0" fontId="10" fillId="38" borderId="75" xfId="52" applyFont="1" applyFill="1" applyBorder="1" applyAlignment="1" applyProtection="1">
      <alignment horizontal="center" vertical="center" wrapText="1"/>
      <protection locked="0"/>
    </xf>
    <xf numFmtId="186" fontId="41" fillId="34" borderId="76" xfId="52" applyNumberFormat="1" applyFont="1" applyFill="1" applyBorder="1" applyAlignment="1">
      <alignment horizontal="center" vertical="center" wrapText="1"/>
    </xf>
    <xf numFmtId="186" fontId="41" fillId="34" borderId="75" xfId="52" applyNumberFormat="1" applyFont="1" applyFill="1" applyBorder="1" applyAlignment="1">
      <alignment horizontal="center" vertical="center" wrapText="1"/>
    </xf>
    <xf numFmtId="186" fontId="41" fillId="34" borderId="76" xfId="53" applyNumberFormat="1" applyFont="1" applyFill="1" applyBorder="1" applyAlignment="1" applyProtection="1">
      <alignment horizontal="center" vertical="center" wrapText="1"/>
    </xf>
    <xf numFmtId="186" fontId="41" fillId="34" borderId="75" xfId="53" applyNumberFormat="1" applyFont="1" applyFill="1" applyBorder="1" applyAlignment="1" applyProtection="1">
      <alignment horizontal="center" vertical="center" wrapText="1"/>
    </xf>
    <xf numFmtId="0" fontId="10" fillId="38" borderId="85" xfId="52" applyFont="1" applyFill="1" applyBorder="1" applyAlignment="1" applyProtection="1">
      <alignment horizontal="left" vertical="center" wrapText="1"/>
      <protection locked="0"/>
    </xf>
    <xf numFmtId="0" fontId="10" fillId="38" borderId="84" xfId="52" applyFont="1" applyFill="1" applyBorder="1" applyAlignment="1" applyProtection="1">
      <alignment horizontal="left" vertical="center" wrapText="1"/>
      <protection locked="0"/>
    </xf>
    <xf numFmtId="0" fontId="10" fillId="38" borderId="83" xfId="52" applyFont="1" applyFill="1" applyBorder="1" applyAlignment="1" applyProtection="1">
      <alignment horizontal="left" vertical="center" wrapText="1"/>
      <protection locked="0"/>
    </xf>
    <xf numFmtId="0" fontId="37" fillId="37" borderId="85" xfId="52" applyFont="1" applyFill="1" applyBorder="1" applyAlignment="1" applyProtection="1">
      <alignment horizontal="center" vertical="center" wrapText="1"/>
      <protection locked="0"/>
    </xf>
    <xf numFmtId="0" fontId="37" fillId="37" borderId="90" xfId="52" applyFont="1" applyFill="1" applyBorder="1" applyAlignment="1" applyProtection="1">
      <alignment horizontal="center" vertical="center" wrapText="1"/>
      <protection locked="0"/>
    </xf>
    <xf numFmtId="0" fontId="10" fillId="37" borderId="89" xfId="52" applyFont="1" applyFill="1" applyBorder="1" applyAlignment="1" applyProtection="1">
      <alignment horizontal="center" vertical="center" wrapText="1"/>
      <protection locked="0"/>
    </xf>
    <xf numFmtId="0" fontId="10" fillId="37" borderId="90" xfId="52" applyFont="1" applyFill="1" applyBorder="1" applyAlignment="1" applyProtection="1">
      <alignment horizontal="center" vertical="center" wrapText="1"/>
      <protection locked="0"/>
    </xf>
    <xf numFmtId="0" fontId="10" fillId="37" borderId="89" xfId="52" applyFont="1" applyFill="1" applyBorder="1" applyAlignment="1" applyProtection="1">
      <alignment horizontal="center" vertical="center" shrinkToFit="1"/>
      <protection locked="0"/>
    </xf>
    <xf numFmtId="0" fontId="10" fillId="37" borderId="84" xfId="52" applyFont="1" applyFill="1" applyBorder="1" applyAlignment="1" applyProtection="1">
      <alignment horizontal="center" vertical="center" shrinkToFit="1"/>
      <protection locked="0"/>
    </xf>
    <xf numFmtId="0" fontId="10" fillId="37" borderId="90" xfId="52" applyFont="1" applyFill="1" applyBorder="1" applyAlignment="1" applyProtection="1">
      <alignment horizontal="center" vertical="center" shrinkToFit="1"/>
      <protection locked="0"/>
    </xf>
    <xf numFmtId="0" fontId="10" fillId="38" borderId="89" xfId="52" applyFont="1" applyFill="1" applyBorder="1" applyAlignment="1" applyProtection="1">
      <alignment horizontal="center" vertical="center" wrapText="1"/>
      <protection locked="0"/>
    </xf>
    <xf numFmtId="0" fontId="10" fillId="38" borderId="84" xfId="52" applyFont="1" applyFill="1" applyBorder="1" applyAlignment="1" applyProtection="1">
      <alignment horizontal="center" vertical="center" wrapText="1"/>
      <protection locked="0"/>
    </xf>
    <xf numFmtId="0" fontId="10" fillId="38" borderId="83" xfId="52" applyFont="1" applyFill="1" applyBorder="1" applyAlignment="1" applyProtection="1">
      <alignment horizontal="center" vertical="center" wrapText="1"/>
      <protection locked="0"/>
    </xf>
    <xf numFmtId="186" fontId="41" fillId="34" borderId="85" xfId="52" applyNumberFormat="1" applyFont="1" applyFill="1" applyBorder="1" applyAlignment="1">
      <alignment horizontal="center" vertical="center" wrapText="1"/>
    </xf>
    <xf numFmtId="186" fontId="41" fillId="34" borderId="83" xfId="52" applyNumberFormat="1" applyFont="1" applyFill="1" applyBorder="1" applyAlignment="1">
      <alignment horizontal="center" vertical="center" wrapText="1"/>
    </xf>
    <xf numFmtId="186" fontId="41" fillId="34" borderId="85" xfId="53" applyNumberFormat="1" applyFont="1" applyFill="1" applyBorder="1" applyAlignment="1" applyProtection="1">
      <alignment horizontal="center" vertical="center" wrapText="1"/>
    </xf>
    <xf numFmtId="186" fontId="41" fillId="34" borderId="83" xfId="53" applyNumberFormat="1" applyFont="1" applyFill="1" applyBorder="1" applyAlignment="1" applyProtection="1">
      <alignment horizontal="center" vertical="center" wrapText="1"/>
    </xf>
    <xf numFmtId="0" fontId="10" fillId="0" borderId="98" xfId="52" applyFont="1" applyBorder="1" applyAlignment="1">
      <alignment horizontal="center" vertical="center"/>
    </xf>
    <xf numFmtId="0" fontId="10" fillId="0" borderId="102" xfId="52" applyFont="1" applyBorder="1" applyAlignment="1">
      <alignment horizontal="center" vertical="center"/>
    </xf>
    <xf numFmtId="0" fontId="10" fillId="0" borderId="97" xfId="52" applyFont="1" applyBorder="1" applyAlignment="1">
      <alignment horizontal="center" vertical="center"/>
    </xf>
    <xf numFmtId="0" fontId="10" fillId="0" borderId="105" xfId="52" applyFont="1" applyBorder="1" applyAlignment="1">
      <alignment horizontal="center" vertical="center" wrapText="1"/>
    </xf>
    <xf numFmtId="0" fontId="10" fillId="0" borderId="109" xfId="52" applyFont="1" applyBorder="1" applyAlignment="1">
      <alignment horizontal="center" vertical="center" wrapText="1"/>
    </xf>
    <xf numFmtId="0" fontId="10" fillId="0" borderId="0" xfId="52" applyFont="1" applyAlignment="1">
      <alignment horizontal="center" vertical="center" wrapText="1"/>
    </xf>
    <xf numFmtId="0" fontId="10" fillId="0" borderId="27" xfId="52" applyFont="1" applyBorder="1" applyAlignment="1">
      <alignment horizontal="center" vertical="center" wrapText="1"/>
    </xf>
    <xf numFmtId="0" fontId="10" fillId="0" borderId="94" xfId="52" applyFont="1" applyBorder="1" applyAlignment="1">
      <alignment horizontal="center" vertical="center" wrapText="1"/>
    </xf>
    <xf numFmtId="0" fontId="10" fillId="0" borderId="96" xfId="52" applyFont="1" applyBorder="1" applyAlignment="1">
      <alignment horizontal="center" vertical="center" wrapText="1"/>
    </xf>
    <xf numFmtId="0" fontId="10" fillId="0" borderId="108" xfId="52" applyFont="1" applyBorder="1" applyAlignment="1">
      <alignment horizontal="center" vertical="center" wrapText="1"/>
    </xf>
    <xf numFmtId="0" fontId="10" fillId="0" borderId="17" xfId="52" applyFont="1" applyBorder="1" applyAlignment="1">
      <alignment horizontal="center" vertical="center" wrapText="1"/>
    </xf>
    <xf numFmtId="0" fontId="10" fillId="0" borderId="95" xfId="52" applyFont="1" applyBorder="1" applyAlignment="1">
      <alignment horizontal="center" vertical="center" wrapText="1"/>
    </xf>
    <xf numFmtId="0" fontId="10" fillId="0" borderId="107" xfId="52" applyFont="1" applyBorder="1" applyAlignment="1">
      <alignment horizontal="center" vertical="center" wrapText="1"/>
    </xf>
    <xf numFmtId="0" fontId="10" fillId="0" borderId="101" xfId="52" applyFont="1" applyBorder="1" applyAlignment="1">
      <alignment horizontal="center" vertical="center" wrapText="1"/>
    </xf>
    <xf numFmtId="0" fontId="10" fillId="0" borderId="93" xfId="52" applyFont="1" applyBorder="1" applyAlignment="1">
      <alignment horizontal="center" vertical="center" wrapText="1"/>
    </xf>
    <xf numFmtId="0" fontId="10" fillId="0" borderId="106" xfId="52" quotePrefix="1" applyFont="1" applyBorder="1" applyAlignment="1">
      <alignment horizontal="center" vertical="center"/>
    </xf>
    <xf numFmtId="0" fontId="10" fillId="0" borderId="105" xfId="52" applyFont="1" applyBorder="1" applyAlignment="1">
      <alignment horizontal="center" vertical="center"/>
    </xf>
    <xf numFmtId="0" fontId="41" fillId="37" borderId="0" xfId="52" applyFont="1" applyFill="1" applyAlignment="1" applyProtection="1">
      <alignment horizontal="center" vertical="center"/>
      <protection locked="0"/>
    </xf>
    <xf numFmtId="0" fontId="41" fillId="38" borderId="0" xfId="52" applyFont="1" applyFill="1" applyAlignment="1" applyProtection="1">
      <alignment horizontal="center" vertical="center"/>
      <protection locked="0"/>
    </xf>
    <xf numFmtId="0" fontId="41" fillId="0" borderId="0" xfId="52" applyFont="1" applyAlignment="1">
      <alignment horizontal="center" vertical="center"/>
    </xf>
    <xf numFmtId="0" fontId="10" fillId="37" borderId="2" xfId="52" applyFont="1" applyFill="1" applyBorder="1" applyAlignment="1" applyProtection="1">
      <alignment horizontal="center" vertical="center"/>
      <protection locked="0"/>
    </xf>
    <xf numFmtId="0" fontId="37" fillId="0" borderId="104" xfId="52" applyFont="1" applyBorder="1" applyAlignment="1">
      <alignment horizontal="center" vertical="center" wrapText="1"/>
    </xf>
    <xf numFmtId="0" fontId="37" fillId="0" borderId="103" xfId="52" applyFont="1" applyBorder="1" applyAlignment="1">
      <alignment horizontal="center" vertical="center" wrapText="1"/>
    </xf>
    <xf numFmtId="0" fontId="37" fillId="0" borderId="82" xfId="52" applyFont="1" applyBorder="1" applyAlignment="1">
      <alignment horizontal="center" vertical="center" wrapText="1"/>
    </xf>
    <xf numFmtId="0" fontId="37" fillId="0" borderId="81" xfId="52" applyFont="1" applyBorder="1" applyAlignment="1">
      <alignment horizontal="center" vertical="center" wrapText="1"/>
    </xf>
    <xf numFmtId="0" fontId="37" fillId="0" borderId="100" xfId="52" applyFont="1" applyBorder="1" applyAlignment="1">
      <alignment horizontal="center" vertical="center" wrapText="1"/>
    </xf>
    <xf numFmtId="0" fontId="37" fillId="0" borderId="99" xfId="52" applyFont="1" applyBorder="1" applyAlignment="1">
      <alignment horizontal="center" vertical="center" wrapText="1"/>
    </xf>
    <xf numFmtId="0" fontId="37" fillId="0" borderId="71" xfId="52" applyFont="1" applyBorder="1" applyAlignment="1">
      <alignment horizontal="center" vertical="center" wrapText="1"/>
    </xf>
    <xf numFmtId="0" fontId="37" fillId="0" borderId="69" xfId="52" applyFont="1" applyBorder="1" applyAlignment="1">
      <alignment horizontal="center" vertical="center" wrapText="1"/>
    </xf>
    <xf numFmtId="0" fontId="10" fillId="0" borderId="92" xfId="52" applyFont="1" applyBorder="1" applyAlignment="1">
      <alignment horizontal="center" vertical="center" wrapText="1"/>
    </xf>
    <xf numFmtId="0" fontId="10" fillId="0" borderId="98" xfId="52" applyFont="1" applyBorder="1" applyAlignment="1">
      <alignment horizontal="center" vertical="center" wrapText="1"/>
    </xf>
    <xf numFmtId="0" fontId="10" fillId="0" borderId="76" xfId="52" applyFont="1" applyBorder="1" applyAlignment="1">
      <alignment horizontal="center" vertical="center"/>
    </xf>
    <xf numFmtId="0" fontId="10" fillId="0" borderId="7" xfId="52" applyFont="1" applyBorder="1" applyAlignment="1">
      <alignment horizontal="center" vertical="center"/>
    </xf>
    <xf numFmtId="0" fontId="10" fillId="0" borderId="75" xfId="52" applyFont="1" applyBorder="1" applyAlignment="1">
      <alignment horizontal="center" vertical="center"/>
    </xf>
    <xf numFmtId="0" fontId="10" fillId="38" borderId="6" xfId="52" applyFont="1" applyFill="1" applyBorder="1" applyAlignment="1" applyProtection="1">
      <alignment horizontal="center" vertical="center"/>
      <protection locked="0"/>
    </xf>
    <xf numFmtId="0" fontId="10" fillId="38" borderId="8" xfId="52" applyFont="1" applyFill="1" applyBorder="1" applyAlignment="1" applyProtection="1">
      <alignment horizontal="center" vertical="center"/>
      <protection locked="0"/>
    </xf>
    <xf numFmtId="0" fontId="10" fillId="34" borderId="6" xfId="52" applyFont="1" applyFill="1" applyBorder="1" applyAlignment="1">
      <alignment horizontal="center" vertical="center"/>
    </xf>
    <xf numFmtId="0" fontId="10" fillId="34" borderId="8" xfId="52" applyFont="1" applyFill="1" applyBorder="1" applyAlignment="1">
      <alignment horizontal="center" vertical="center"/>
    </xf>
    <xf numFmtId="179" fontId="8" fillId="38" borderId="6" xfId="52" applyNumberFormat="1" applyFont="1" applyFill="1" applyBorder="1" applyAlignment="1" applyProtection="1">
      <alignment horizontal="right" vertical="center"/>
      <protection locked="0"/>
    </xf>
    <xf numFmtId="179" fontId="8" fillId="38" borderId="8" xfId="52" applyNumberFormat="1" applyFont="1" applyFill="1" applyBorder="1" applyAlignment="1" applyProtection="1">
      <alignment horizontal="right" vertical="center"/>
      <protection locked="0"/>
    </xf>
    <xf numFmtId="179" fontId="8" fillId="38" borderId="6" xfId="53" applyNumberFormat="1" applyFont="1" applyFill="1" applyBorder="1" applyAlignment="1" applyProtection="1">
      <alignment horizontal="right" vertical="center"/>
      <protection locked="0"/>
    </xf>
    <xf numFmtId="179" fontId="8" fillId="38" borderId="8" xfId="53" applyNumberFormat="1" applyFont="1" applyFill="1" applyBorder="1" applyAlignment="1" applyProtection="1">
      <alignment horizontal="right" vertical="center"/>
      <protection locked="0"/>
    </xf>
    <xf numFmtId="179" fontId="8" fillId="0" borderId="6" xfId="52" applyNumberFormat="1" applyFont="1" applyBorder="1" applyAlignment="1">
      <alignment horizontal="right" vertical="center"/>
    </xf>
    <xf numFmtId="179" fontId="8" fillId="0" borderId="8" xfId="52" applyNumberFormat="1" applyFont="1" applyBorder="1" applyAlignment="1">
      <alignment horizontal="right" vertical="center"/>
    </xf>
    <xf numFmtId="179" fontId="8" fillId="0" borderId="6" xfId="53" applyNumberFormat="1" applyFont="1" applyFill="1" applyBorder="1" applyAlignment="1" applyProtection="1">
      <alignment horizontal="right" vertical="center"/>
    </xf>
    <xf numFmtId="179" fontId="8" fillId="0" borderId="8" xfId="53" applyNumberFormat="1" applyFont="1" applyFill="1" applyBorder="1" applyAlignment="1" applyProtection="1">
      <alignment horizontal="right" vertical="center"/>
    </xf>
    <xf numFmtId="0" fontId="39" fillId="0" borderId="2" xfId="52" applyFont="1" applyBorder="1" applyAlignment="1">
      <alignment horizontal="center" vertical="center"/>
    </xf>
    <xf numFmtId="185" fontId="8" fillId="0" borderId="2" xfId="52" applyNumberFormat="1" applyFont="1" applyBorder="1" applyAlignment="1">
      <alignment horizontal="center" vertical="center"/>
    </xf>
    <xf numFmtId="0" fontId="8" fillId="0" borderId="2" xfId="52" applyFont="1" applyBorder="1" applyAlignment="1">
      <alignment horizontal="center" vertical="center"/>
    </xf>
    <xf numFmtId="176" fontId="8" fillId="0" borderId="2" xfId="52" applyNumberFormat="1" applyFont="1" applyBorder="1" applyAlignment="1">
      <alignment horizontal="center" vertical="center"/>
    </xf>
    <xf numFmtId="0" fontId="37" fillId="0" borderId="17" xfId="52" applyFont="1" applyBorder="1" applyAlignment="1">
      <alignment horizontal="center" vertical="center"/>
    </xf>
    <xf numFmtId="0" fontId="37" fillId="0" borderId="0" xfId="52" applyFont="1" applyAlignment="1">
      <alignment horizontal="center" vertical="center"/>
    </xf>
    <xf numFmtId="0" fontId="37" fillId="0" borderId="5" xfId="52" applyFont="1" applyBorder="1" applyAlignment="1">
      <alignment horizontal="right" vertical="center"/>
    </xf>
    <xf numFmtId="0" fontId="10" fillId="38" borderId="16" xfId="52" applyFont="1" applyFill="1" applyBorder="1" applyAlignment="1" applyProtection="1">
      <alignment horizontal="center" vertical="center"/>
      <protection locked="0"/>
    </xf>
    <xf numFmtId="0" fontId="10" fillId="38" borderId="15" xfId="52" applyFont="1" applyFill="1" applyBorder="1" applyAlignment="1" applyProtection="1">
      <alignment horizontal="center" vertical="center"/>
      <protection locked="0"/>
    </xf>
    <xf numFmtId="0" fontId="37" fillId="34" borderId="0" xfId="52" applyFont="1" applyFill="1" applyAlignment="1">
      <alignment horizontal="left" vertical="center"/>
    </xf>
    <xf numFmtId="0" fontId="50" fillId="34" borderId="102" xfId="52" applyFont="1" applyFill="1" applyBorder="1" applyAlignment="1">
      <alignment horizontal="center" vertical="center"/>
    </xf>
    <xf numFmtId="0" fontId="50" fillId="34" borderId="97" xfId="52"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5"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5"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53"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3" xfId="0" applyFont="1" applyBorder="1" applyAlignment="1">
      <alignment horizontal="left" vertical="top"/>
    </xf>
    <xf numFmtId="0" fontId="5" fillId="0" borderId="52"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xf numFmtId="0" fontId="5" fillId="0" borderId="46" xfId="0" applyFont="1" applyBorder="1" applyAlignment="1">
      <alignment horizontal="left" vertical="center" wrapText="1"/>
    </xf>
    <xf numFmtId="0" fontId="0" fillId="0" borderId="44" xfId="0" applyBorder="1" applyAlignment="1">
      <alignment horizontal="center" vertical="center"/>
    </xf>
    <xf numFmtId="0" fontId="5" fillId="0" borderId="31" xfId="0" applyFont="1" applyBorder="1" applyAlignment="1">
      <alignment vertical="center"/>
    </xf>
    <xf numFmtId="0" fontId="0" fillId="0" borderId="31" xfId="0" applyBorder="1" applyAlignment="1">
      <alignment vertical="center"/>
    </xf>
    <xf numFmtId="0" fontId="0" fillId="0" borderId="0" xfId="0" applyAlignment="1">
      <alignment horizontal="center" vertical="center"/>
    </xf>
    <xf numFmtId="0" fontId="5" fillId="0" borderId="35" xfId="0" applyFont="1" applyBorder="1" applyAlignment="1">
      <alignment vertical="center"/>
    </xf>
    <xf numFmtId="0" fontId="60" fillId="41" borderId="36" xfId="0" applyFont="1" applyFill="1" applyBorder="1" applyAlignment="1">
      <alignment vertical="center"/>
    </xf>
    <xf numFmtId="0" fontId="61" fillId="41" borderId="36" xfId="0" applyFont="1" applyFill="1" applyBorder="1" applyAlignment="1">
      <alignment horizontal="center" vertical="center"/>
    </xf>
    <xf numFmtId="0" fontId="60" fillId="41" borderId="37" xfId="0" applyFont="1" applyFill="1" applyBorder="1" applyAlignment="1">
      <alignment vertical="center"/>
    </xf>
    <xf numFmtId="0" fontId="61" fillId="41" borderId="37" xfId="0" applyFont="1" applyFill="1" applyBorder="1" applyAlignment="1">
      <alignment vertical="center"/>
    </xf>
    <xf numFmtId="0" fontId="60" fillId="41" borderId="37" xfId="0" applyFont="1" applyFill="1" applyBorder="1" applyAlignment="1">
      <alignment horizontal="left" vertical="center" wrapText="1"/>
    </xf>
    <xf numFmtId="0" fontId="61" fillId="41" borderId="37" xfId="0" applyFont="1" applyFill="1" applyBorder="1" applyAlignment="1">
      <alignment horizontal="center" vertical="center"/>
    </xf>
    <xf numFmtId="0" fontId="61" fillId="41" borderId="37" xfId="0" applyFont="1" applyFill="1" applyBorder="1" applyAlignment="1">
      <alignment horizontal="left" vertical="center"/>
    </xf>
    <xf numFmtId="0" fontId="61" fillId="41" borderId="38" xfId="0" applyFont="1" applyFill="1" applyBorder="1" applyAlignment="1">
      <alignment horizontal="left" vertical="center"/>
    </xf>
    <xf numFmtId="0" fontId="5" fillId="0" borderId="47" xfId="0" applyFont="1" applyBorder="1" applyAlignment="1">
      <alignment horizontal="left" vertical="center" wrapText="1"/>
    </xf>
    <xf numFmtId="0" fontId="0" fillId="0" borderId="42" xfId="0" applyBorder="1" applyAlignment="1">
      <alignment horizontal="center" vertical="center"/>
    </xf>
    <xf numFmtId="0" fontId="5" fillId="0" borderId="40" xfId="0" applyFont="1" applyBorder="1" applyAlignment="1">
      <alignment horizontal="left" vertical="center"/>
    </xf>
    <xf numFmtId="0" fontId="0" fillId="0" borderId="40" xfId="0" applyBorder="1" applyAlignment="1">
      <alignment horizontal="center" vertical="center" wrapText="1"/>
    </xf>
    <xf numFmtId="0" fontId="0" fillId="0" borderId="40" xfId="0" applyBorder="1" applyAlignment="1">
      <alignment horizontal="center" vertical="center"/>
    </xf>
    <xf numFmtId="0" fontId="5" fillId="0" borderId="33" xfId="0" applyFont="1" applyBorder="1" applyAlignment="1">
      <alignment horizontal="left" vertical="center" wrapText="1"/>
    </xf>
    <xf numFmtId="0" fontId="0" fillId="0" borderId="34" xfId="0" applyBorder="1" applyAlignment="1">
      <alignment horizontal="center" vertical="center"/>
    </xf>
    <xf numFmtId="0" fontId="5" fillId="0" borderId="31" xfId="0" applyFont="1" applyBorder="1" applyAlignment="1">
      <alignment horizontal="left" vertical="center"/>
    </xf>
    <xf numFmtId="0" fontId="0" fillId="0" borderId="31" xfId="0" applyBorder="1" applyAlignment="1">
      <alignment horizontal="center" vertical="center" wrapText="1"/>
    </xf>
    <xf numFmtId="0" fontId="0" fillId="0" borderId="31" xfId="0" applyBorder="1" applyAlignment="1">
      <alignment horizontal="center" vertical="center"/>
    </xf>
    <xf numFmtId="0" fontId="60" fillId="0" borderId="27" xfId="0" applyFont="1" applyBorder="1" applyAlignment="1">
      <alignment vertical="center"/>
    </xf>
    <xf numFmtId="0" fontId="60" fillId="0" borderId="35" xfId="0" applyFont="1" applyBorder="1" applyAlignment="1">
      <alignment vertical="center"/>
    </xf>
    <xf numFmtId="0" fontId="5" fillId="0" borderId="36" xfId="0" applyFont="1" applyBorder="1" applyAlignment="1">
      <alignment vertical="center"/>
    </xf>
    <xf numFmtId="0" fontId="0" fillId="0" borderId="36" xfId="0" applyBorder="1" applyAlignment="1">
      <alignment horizontal="center" vertical="center"/>
    </xf>
    <xf numFmtId="0" fontId="5" fillId="0" borderId="37" xfId="0" applyFont="1" applyBorder="1" applyAlignment="1">
      <alignment vertical="center"/>
    </xf>
    <xf numFmtId="0" fontId="0" fillId="0" borderId="37" xfId="0" applyBorder="1" applyAlignment="1">
      <alignment vertical="center"/>
    </xf>
    <xf numFmtId="0" fontId="0" fillId="0" borderId="45" xfId="0" applyBorder="1" applyAlignment="1">
      <alignment horizontal="center" vertical="center"/>
    </xf>
    <xf numFmtId="0" fontId="0" fillId="0" borderId="37" xfId="0" applyBorder="1" applyAlignment="1">
      <alignment horizontal="center" vertical="center"/>
    </xf>
    <xf numFmtId="0" fontId="5" fillId="0" borderId="38" xfId="0" applyFont="1" applyBorder="1" applyAlignment="1">
      <alignment vertical="center"/>
    </xf>
    <xf numFmtId="0" fontId="5" fillId="0" borderId="40" xfId="0" applyFont="1" applyBorder="1" applyAlignment="1">
      <alignment horizontal="center" vertical="center" wrapText="1"/>
    </xf>
    <xf numFmtId="0" fontId="0" fillId="0" borderId="40" xfId="0" applyBorder="1" applyAlignment="1">
      <alignment vertical="center"/>
    </xf>
    <xf numFmtId="0" fontId="0" fillId="0" borderId="41" xfId="0" applyBorder="1" applyAlignment="1">
      <alignment vertical="center"/>
    </xf>
    <xf numFmtId="0" fontId="5" fillId="0" borderId="31" xfId="0" applyFont="1" applyBorder="1" applyAlignment="1">
      <alignment horizontal="center" vertical="center" wrapText="1"/>
    </xf>
    <xf numFmtId="0" fontId="0" fillId="0" borderId="31" xfId="0" applyBorder="1" applyAlignment="1">
      <alignment horizontal="left" vertical="center"/>
    </xf>
    <xf numFmtId="0" fontId="0" fillId="0" borderId="35" xfId="0" applyBorder="1" applyAlignment="1">
      <alignment horizontal="left" vertical="center"/>
    </xf>
    <xf numFmtId="0" fontId="0" fillId="0" borderId="37" xfId="0" applyBorder="1" applyAlignment="1">
      <alignment horizontal="left" vertical="center"/>
    </xf>
    <xf numFmtId="0" fontId="5" fillId="41" borderId="47" xfId="0" applyFont="1" applyFill="1" applyBorder="1" applyAlignment="1">
      <alignment horizontal="left" vertical="center" wrapText="1"/>
    </xf>
    <xf numFmtId="0" fontId="0" fillId="41" borderId="42" xfId="0" applyFill="1" applyBorder="1" applyAlignment="1">
      <alignment horizontal="center" vertical="center"/>
    </xf>
    <xf numFmtId="0" fontId="5" fillId="41" borderId="40" xfId="0" applyFont="1" applyFill="1" applyBorder="1" applyAlignment="1">
      <alignment vertical="center"/>
    </xf>
    <xf numFmtId="0" fontId="0" fillId="41" borderId="40" xfId="0" applyFill="1" applyBorder="1" applyAlignment="1">
      <alignment horizontal="center" vertical="center"/>
    </xf>
    <xf numFmtId="0" fontId="11" fillId="41" borderId="40" xfId="0" applyFont="1" applyFill="1" applyBorder="1" applyAlignment="1">
      <alignment vertical="center"/>
    </xf>
    <xf numFmtId="0" fontId="5" fillId="41" borderId="0" xfId="0" applyFont="1" applyFill="1" applyAlignment="1">
      <alignment vertical="center"/>
    </xf>
    <xf numFmtId="0" fontId="62" fillId="41" borderId="40" xfId="0" applyFont="1" applyFill="1" applyBorder="1" applyAlignment="1">
      <alignment vertical="center"/>
    </xf>
    <xf numFmtId="0" fontId="0" fillId="41" borderId="40" xfId="0" applyFill="1" applyBorder="1" applyAlignment="1">
      <alignment horizontal="left" vertical="center"/>
    </xf>
    <xf numFmtId="0" fontId="0" fillId="41" borderId="41" xfId="0" applyFill="1" applyBorder="1" applyAlignment="1">
      <alignment horizontal="left" vertical="center"/>
    </xf>
    <xf numFmtId="0" fontId="5" fillId="41" borderId="29" xfId="0" applyFont="1" applyFill="1" applyBorder="1" applyAlignment="1">
      <alignment horizontal="left" vertical="center" wrapText="1"/>
    </xf>
    <xf numFmtId="0" fontId="63" fillId="41" borderId="17" xfId="0" applyFont="1" applyFill="1" applyBorder="1" applyAlignment="1">
      <alignment horizontal="center" vertical="center"/>
    </xf>
    <xf numFmtId="0" fontId="64" fillId="41" borderId="0" xfId="0" applyFont="1" applyFill="1" applyAlignment="1">
      <alignment vertical="center"/>
    </xf>
    <xf numFmtId="0" fontId="65" fillId="41" borderId="0" xfId="0" applyFont="1" applyFill="1" applyAlignment="1">
      <alignment vertical="center"/>
    </xf>
    <xf numFmtId="0" fontId="63" fillId="41" borderId="0" xfId="0" applyFont="1" applyFill="1" applyAlignment="1">
      <alignment horizontal="center" vertical="center"/>
    </xf>
    <xf numFmtId="0" fontId="65" fillId="41" borderId="0" xfId="0" applyFont="1" applyFill="1" applyAlignment="1">
      <alignment horizontal="left" vertical="center"/>
    </xf>
    <xf numFmtId="0" fontId="65" fillId="41" borderId="27" xfId="0" applyFont="1" applyFill="1" applyBorder="1" applyAlignment="1">
      <alignment horizontal="left" vertical="center"/>
    </xf>
    <xf numFmtId="0" fontId="65" fillId="41" borderId="0" xfId="0" applyFont="1" applyFill="1" applyAlignment="1">
      <alignment horizontal="center" vertical="center"/>
    </xf>
    <xf numFmtId="0" fontId="63" fillId="41" borderId="0" xfId="0" applyFont="1" applyFill="1" applyAlignment="1">
      <alignment horizontal="left" vertical="center"/>
    </xf>
    <xf numFmtId="0" fontId="63" fillId="41" borderId="0" xfId="0" applyFont="1" applyFill="1" applyAlignment="1">
      <alignment vertical="center"/>
    </xf>
    <xf numFmtId="0" fontId="5" fillId="41" borderId="30" xfId="0" applyFont="1" applyFill="1" applyBorder="1" applyAlignment="1">
      <alignment horizontal="left" vertical="center" wrapText="1"/>
    </xf>
    <xf numFmtId="0" fontId="63" fillId="41" borderId="16" xfId="0" applyFont="1" applyFill="1" applyBorder="1" applyAlignment="1">
      <alignment horizontal="center" vertical="center"/>
    </xf>
    <xf numFmtId="0" fontId="64" fillId="41" borderId="5" xfId="0" applyFont="1" applyFill="1" applyBorder="1" applyAlignment="1">
      <alignment vertical="center"/>
    </xf>
    <xf numFmtId="0" fontId="65" fillId="41" borderId="5" xfId="0" applyFont="1" applyFill="1" applyBorder="1" applyAlignment="1">
      <alignment vertical="center"/>
    </xf>
    <xf numFmtId="0" fontId="65" fillId="41" borderId="5" xfId="0" applyFont="1" applyFill="1" applyBorder="1" applyAlignment="1">
      <alignment horizontal="center" vertical="center"/>
    </xf>
    <xf numFmtId="0" fontId="63" fillId="41" borderId="5" xfId="0" applyFont="1" applyFill="1" applyBorder="1" applyAlignment="1">
      <alignment horizontal="center" vertical="center"/>
    </xf>
    <xf numFmtId="0" fontId="63" fillId="41" borderId="5" xfId="0" applyFont="1" applyFill="1" applyBorder="1" applyAlignment="1">
      <alignment vertical="center"/>
    </xf>
    <xf numFmtId="0" fontId="63" fillId="41" borderId="5" xfId="0" applyFont="1" applyFill="1" applyBorder="1" applyAlignment="1">
      <alignment horizontal="left" vertical="center"/>
    </xf>
    <xf numFmtId="0" fontId="65" fillId="41" borderId="5" xfId="0" applyFont="1" applyFill="1" applyBorder="1" applyAlignment="1">
      <alignment horizontal="left" vertical="center"/>
    </xf>
    <xf numFmtId="0" fontId="65" fillId="41" borderId="15" xfId="0" applyFont="1" applyFill="1" applyBorder="1" applyAlignment="1">
      <alignment horizontal="left" vertical="center"/>
    </xf>
    <xf numFmtId="0" fontId="5" fillId="0" borderId="46" xfId="0" applyFont="1" applyBorder="1" applyAlignment="1">
      <alignment horizontal="left" vertical="center"/>
    </xf>
    <xf numFmtId="0" fontId="5" fillId="0" borderId="45" xfId="0" applyFont="1" applyBorder="1" applyAlignment="1">
      <alignment vertical="center"/>
    </xf>
    <xf numFmtId="0" fontId="5" fillId="0" borderId="45" xfId="0" applyFont="1" applyBorder="1" applyAlignment="1">
      <alignment horizontal="left" vertical="center" wrapText="1"/>
    </xf>
    <xf numFmtId="0" fontId="5" fillId="0" borderId="45" xfId="0" applyFont="1" applyBorder="1" applyAlignment="1">
      <alignment horizontal="left" vertical="center"/>
    </xf>
    <xf numFmtId="0" fontId="5" fillId="0" borderId="31" xfId="0" applyFont="1" applyBorder="1" applyAlignment="1">
      <alignment horizontal="left" vertical="center"/>
    </xf>
    <xf numFmtId="0" fontId="5" fillId="0" borderId="35" xfId="0" applyFont="1" applyBorder="1" applyAlignment="1">
      <alignment horizontal="left" vertical="center"/>
    </xf>
    <xf numFmtId="0" fontId="5" fillId="0" borderId="33" xfId="0" applyFont="1" applyBorder="1" applyAlignment="1">
      <alignment horizontal="left" vertical="center"/>
    </xf>
    <xf numFmtId="0" fontId="5" fillId="0" borderId="37" xfId="0" applyFont="1" applyBorder="1" applyAlignment="1">
      <alignment horizontal="left" vertical="center" wrapText="1"/>
    </xf>
    <xf numFmtId="0" fontId="5" fillId="0" borderId="37" xfId="0" applyFont="1" applyBorder="1" applyAlignment="1">
      <alignment horizontal="left" vertical="center"/>
    </xf>
    <xf numFmtId="0" fontId="5" fillId="0" borderId="39" xfId="0" applyFont="1" applyBorder="1" applyAlignment="1">
      <alignment horizontal="left" vertical="center"/>
    </xf>
    <xf numFmtId="0" fontId="0" fillId="0" borderId="42" xfId="0"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0" fontId="5" fillId="0" borderId="42"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left" vertical="center" wrapText="1"/>
    </xf>
    <xf numFmtId="0" fontId="0" fillId="0" borderId="40" xfId="0" applyBorder="1" applyAlignment="1">
      <alignment horizontal="center" vertical="center"/>
    </xf>
    <xf numFmtId="0" fontId="5" fillId="0" borderId="44" xfId="0" applyFont="1" applyBorder="1" applyAlignment="1">
      <alignment horizontal="center" vertical="center"/>
    </xf>
    <xf numFmtId="0" fontId="61" fillId="41" borderId="178" xfId="0" applyFont="1" applyFill="1" applyBorder="1" applyAlignment="1">
      <alignment horizontal="left" vertical="center"/>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5" fillId="0" borderId="34"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40" xfId="0" applyFont="1" applyBorder="1" applyAlignment="1">
      <alignment horizontal="left" vertical="center"/>
    </xf>
    <xf numFmtId="0" fontId="5" fillId="0" borderId="29" xfId="0" applyFont="1" applyBorder="1" applyAlignment="1">
      <alignment horizontal="left" vertical="center" wrapText="1"/>
    </xf>
    <xf numFmtId="0" fontId="5" fillId="0" borderId="43" xfId="0" applyFont="1" applyBorder="1" applyAlignment="1">
      <alignment vertical="center"/>
    </xf>
    <xf numFmtId="0" fontId="5" fillId="0" borderId="36" xfId="0" applyFont="1" applyBorder="1" applyAlignment="1">
      <alignment horizontal="center" vertical="center"/>
    </xf>
    <xf numFmtId="0" fontId="5" fillId="0" borderId="45" xfId="0" applyFont="1" applyBorder="1" applyAlignment="1">
      <alignment horizontal="center" vertical="center"/>
    </xf>
    <xf numFmtId="0" fontId="5" fillId="0" borderId="43"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桁区切り 3" xfId="53"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2 2" xfId="58" xr:uid="{77759837-6FDA-4966-B71C-6C9320A94055}"/>
    <cellStyle name="標準 2 3" xfId="51" xr:uid="{00000000-0005-0000-0000-000030000000}"/>
    <cellStyle name="標準 3" xfId="47" xr:uid="{00000000-0005-0000-0000-000031000000}"/>
    <cellStyle name="標準 3 2" xfId="48" xr:uid="{00000000-0005-0000-0000-000032000000}"/>
    <cellStyle name="標準 3 2 2" xfId="49" xr:uid="{00000000-0005-0000-0000-000033000000}"/>
    <cellStyle name="標準 4" xfId="52" xr:uid="{00000000-0005-0000-0000-000034000000}"/>
    <cellStyle name="標準_Sheet1" xfId="56" xr:uid="{00000000-0005-0000-0000-000035000000}"/>
    <cellStyle name="標準_通所介護（加算届）" xfId="57" xr:uid="{00000000-0005-0000-0000-000038000000}"/>
    <cellStyle name="標準_訪問介護（加算届）" xfId="54" xr:uid="{00000000-0005-0000-0000-00003A000000}"/>
    <cellStyle name="標準_療養：短期入所療養（加算届）" xfId="55" xr:uid="{00000000-0005-0000-0000-00003B000000}"/>
    <cellStyle name="良い" xfId="50" builtinId="26" customBuiltin="1"/>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3</xdr:col>
      <xdr:colOff>45720</xdr:colOff>
      <xdr:row>20</xdr:row>
      <xdr:rowOff>160020</xdr:rowOff>
    </xdr:from>
    <xdr:to>
      <xdr:col>11</xdr:col>
      <xdr:colOff>45720</xdr:colOff>
      <xdr:row>23</xdr:row>
      <xdr:rowOff>18114</xdr:rowOff>
    </xdr:to>
    <xdr:sp macro="" textlink="">
      <xdr:nvSpPr>
        <xdr:cNvPr id="2"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741045" y="4122420"/>
          <a:ext cx="2667000" cy="458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xdr:twoCellAnchor editAs="oneCell">
    <xdr:from>
      <xdr:col>3</xdr:col>
      <xdr:colOff>45720</xdr:colOff>
      <xdr:row>21</xdr:row>
      <xdr:rowOff>190500</xdr:rowOff>
    </xdr:from>
    <xdr:to>
      <xdr:col>11</xdr:col>
      <xdr:colOff>45720</xdr:colOff>
      <xdr:row>24</xdr:row>
      <xdr:rowOff>21289</xdr:rowOff>
    </xdr:to>
    <xdr:sp macro="" textlink="">
      <xdr:nvSpPr>
        <xdr:cNvPr id="3"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741045" y="4352925"/>
          <a:ext cx="2667000" cy="430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D0B2092-8579-40E1-9812-717144758E55}"/>
            </a:ext>
          </a:extLst>
        </xdr:cNvPr>
        <xdr:cNvSpPr/>
      </xdr:nvSpPr>
      <xdr:spPr>
        <a:xfrm>
          <a:off x="0" y="340360"/>
          <a:ext cx="123952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7AAA25D0-42E6-4615-BDEF-94B05BE8E1C8}"/>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3" name="正方形/長方形 2">
          <a:extLst>
            <a:ext uri="{FF2B5EF4-FFF2-40B4-BE49-F238E27FC236}">
              <a16:creationId xmlns:a16="http://schemas.microsoft.com/office/drawing/2014/main" id="{31B48C49-CFF0-41B9-B656-ED2CB24C75E3}"/>
            </a:ext>
          </a:extLst>
        </xdr:cNvPr>
        <xdr:cNvSpPr/>
      </xdr:nvSpPr>
      <xdr:spPr>
        <a:xfrm>
          <a:off x="200025" y="17295494"/>
          <a:ext cx="12578715" cy="21183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file02\&#20849;&#26377;&#12501;&#12457;&#12523;&#12480;\18_&#39640;&#40802;&#32773;&#20171;&#35703;&#35506;\04_&#20171;&#35703;&#32102;&#20184;&#20418;\04_&#20171;&#35703;&#20445;&#38522;&#26045;&#35373;\04_&#20196;&#21644;&#65302;&#24180;&#24230;\220401_&#20107;&#26989;&#25152;&#25351;&#23450;&#12539;&#25351;&#23566;\R05_&#22320;&#22495;&#23494;&#30528;&#22411;&#12469;&#12540;&#12499;&#12473;&#25351;&#23450;&#12539;&#25351;&#23450;&#26356;&#26032;-10\&#9632;&#9632;&#21152;&#31639;&#65288;&#20171;&#35703;&#32102;&#20184;&#36027;&#31639;&#23450;&#12395;&#20418;&#12427;&#20307;&#21046;&#31561;&#12395;&#38306;&#12377;&#12427;&#23626;&#20986;&#26360;&#27096;&#24335;&#65289;&#9632;&#9632;\R7.4.1&#20462;&#27491;&#65374;&#65288;20250401&#65289;\&#9733;&#65288;2024&#65374;&#65289;40_&#20171;&#35703;&#20104;&#38450;&#22411;&#36890;&#25152;&#12469;&#12540;&#12499;&#12473;.xlsx" TargetMode="External"/><Relationship Id="rId1" Type="http://schemas.openxmlformats.org/officeDocument/2006/relationships/externalLinkPath" Target="&#9733;&#65288;2024&#65374;&#65289;40_&#20171;&#35703;&#20104;&#38450;&#22411;&#36890;&#25152;&#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表"/>
      <sheetName val="届出書 別紙36"/>
      <sheetName val="別紙１－4  "/>
      <sheetName val="備考（1）"/>
      <sheetName val="別紙14-7"/>
      <sheetName val="別紙38"/>
      <sheetName val="別紙51 "/>
      <sheetName val="参考様式７-1"/>
      <sheetName val="参考様式７-２"/>
      <sheetName val="参考様式７-３"/>
      <sheetName val="参考様式７-４"/>
      <sheetName val="標準様式１（1枚版）"/>
      <sheetName val="標準様式１（100名）"/>
      <sheetName val="標準様式１シフト記号表（勤務時間帯）"/>
      <sheetName val="標準様式１【記載例】シフト記号表（勤務時間帯）"/>
      <sheetName val="標準様式１【記載例】通所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5"/>
      <sheetData sheetId="16"/>
      <sheetData sheetId="17">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20000"/>
            <a:lumOff val="80000"/>
          </a:schemeClr>
        </a:solidFill>
      </a:spPr>
      <a:bodyPr vertOverflow="clip" horzOverflow="clip" rtlCol="0" anchor="t"/>
      <a:lstStyle>
        <a:defPPr algn="l">
          <a:defRPr kumimoji="1" sz="2000" b="1" cap="none" spc="0">
            <a:ln w="0"/>
            <a:solidFill>
              <a:schemeClr val="tx1"/>
            </a:solidFill>
            <a:effectLst>
              <a:outerShdw blurRad="38100" dist="19050" dir="2700000" algn="tl" rotWithShape="0">
                <a:schemeClr val="dk1">
                  <a:alpha val="40000"/>
                </a:schemeClr>
              </a:outerShdw>
            </a:effectLst>
          </a:defRPr>
        </a:defPPr>
      </a:lstStyle>
      <a:style>
        <a:lnRef idx="2">
          <a:schemeClr val="accent5">
            <a:shade val="50000"/>
          </a:schemeClr>
        </a:lnRef>
        <a:fillRef idx="1">
          <a:schemeClr val="accent5"/>
        </a:fillRef>
        <a:effectRef idx="0">
          <a:schemeClr val="accent5"/>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9"/>
  <sheetViews>
    <sheetView view="pageBreakPreview" topLeftCell="A8" zoomScaleNormal="100" zoomScaleSheetLayoutView="100" workbookViewId="0">
      <selection activeCell="A2" sqref="A2"/>
    </sheetView>
  </sheetViews>
  <sheetFormatPr defaultColWidth="9.33203125" defaultRowHeight="10.8" x14ac:dyDescent="0.2"/>
  <cols>
    <col min="1" max="1" width="1.6640625" style="261" customWidth="1"/>
    <col min="2" max="2" width="16.21875" style="261" customWidth="1"/>
    <col min="3" max="3" width="7.88671875" style="261" customWidth="1"/>
    <col min="4" max="4" width="2.44140625" style="264" customWidth="1"/>
    <col min="5" max="5" width="2.44140625" style="263" customWidth="1"/>
    <col min="6" max="6" width="41.88671875" style="261" customWidth="1"/>
    <col min="7" max="7" width="26.33203125" style="262" customWidth="1"/>
    <col min="8" max="16384" width="9.33203125" style="261"/>
  </cols>
  <sheetData>
    <row r="1" spans="1:7" ht="30" customHeight="1" x14ac:dyDescent="0.2">
      <c r="A1" s="443" t="s">
        <v>481</v>
      </c>
      <c r="B1" s="444"/>
      <c r="C1" s="444"/>
      <c r="D1" s="444"/>
      <c r="E1" s="444"/>
      <c r="F1" s="444"/>
      <c r="G1" s="444"/>
    </row>
    <row r="2" spans="1:7" ht="20.399999999999999" customHeight="1" x14ac:dyDescent="0.2">
      <c r="A2" s="357"/>
      <c r="B2" s="358"/>
      <c r="C2" s="358"/>
      <c r="D2" s="358"/>
      <c r="E2" s="358"/>
      <c r="F2" s="358"/>
      <c r="G2" s="358"/>
    </row>
    <row r="3" spans="1:7" ht="20.399999999999999" customHeight="1" x14ac:dyDescent="0.2">
      <c r="A3" s="357"/>
      <c r="B3" s="358"/>
      <c r="C3" s="358"/>
      <c r="D3" s="358"/>
      <c r="E3" s="358"/>
      <c r="F3" s="358"/>
      <c r="G3" s="358"/>
    </row>
    <row r="4" spans="1:7" ht="25.8" customHeight="1" x14ac:dyDescent="0.2">
      <c r="A4" s="274" t="s">
        <v>367</v>
      </c>
    </row>
    <row r="5" spans="1:7" ht="60" customHeight="1" x14ac:dyDescent="0.2">
      <c r="A5" s="445" t="s">
        <v>366</v>
      </c>
      <c r="B5" s="446"/>
      <c r="C5" s="307" t="s">
        <v>365</v>
      </c>
      <c r="D5" s="445" t="s">
        <v>364</v>
      </c>
      <c r="E5" s="454"/>
      <c r="F5" s="446"/>
      <c r="G5" s="273" t="s">
        <v>363</v>
      </c>
    </row>
    <row r="6" spans="1:7" ht="24" customHeight="1" x14ac:dyDescent="0.2">
      <c r="A6" s="447" t="s">
        <v>362</v>
      </c>
      <c r="B6" s="448"/>
      <c r="C6" s="272" t="s">
        <v>18</v>
      </c>
      <c r="D6" s="266" t="s">
        <v>109</v>
      </c>
      <c r="E6" s="457" t="s">
        <v>479</v>
      </c>
      <c r="F6" s="458"/>
      <c r="G6" s="313" t="s">
        <v>383</v>
      </c>
    </row>
    <row r="7" spans="1:7" ht="30" customHeight="1" x14ac:dyDescent="0.2">
      <c r="A7" s="449"/>
      <c r="B7" s="450"/>
      <c r="C7" s="306" t="s">
        <v>18</v>
      </c>
      <c r="D7" s="266" t="s">
        <v>109</v>
      </c>
      <c r="E7" s="462" t="s">
        <v>466</v>
      </c>
      <c r="F7" s="463"/>
      <c r="G7" s="308" t="s">
        <v>361</v>
      </c>
    </row>
    <row r="8" spans="1:7" ht="25.95" customHeight="1" x14ac:dyDescent="0.2">
      <c r="A8" s="449"/>
      <c r="B8" s="450"/>
      <c r="C8" s="271" t="s">
        <v>18</v>
      </c>
      <c r="D8" s="266" t="s">
        <v>109</v>
      </c>
      <c r="E8" s="455" t="s">
        <v>480</v>
      </c>
      <c r="F8" s="456"/>
      <c r="G8" s="308"/>
    </row>
    <row r="9" spans="1:7" ht="15" customHeight="1" x14ac:dyDescent="0.2">
      <c r="A9" s="449"/>
      <c r="B9" s="450"/>
      <c r="C9" s="459" t="s">
        <v>18</v>
      </c>
      <c r="D9" s="264" t="s">
        <v>109</v>
      </c>
      <c r="E9" s="263" t="s">
        <v>360</v>
      </c>
      <c r="G9" s="451" t="s">
        <v>385</v>
      </c>
    </row>
    <row r="10" spans="1:7" ht="15" customHeight="1" x14ac:dyDescent="0.2">
      <c r="A10" s="449"/>
      <c r="B10" s="450"/>
      <c r="C10" s="460"/>
      <c r="E10" s="309" t="s">
        <v>111</v>
      </c>
      <c r="F10" s="261" t="s">
        <v>359</v>
      </c>
      <c r="G10" s="452"/>
    </row>
    <row r="11" spans="1:7" ht="15" customHeight="1" x14ac:dyDescent="0.2">
      <c r="A11" s="449"/>
      <c r="B11" s="450"/>
      <c r="C11" s="460"/>
      <c r="G11" s="452"/>
    </row>
    <row r="12" spans="1:7" ht="15" customHeight="1" x14ac:dyDescent="0.2">
      <c r="A12" s="449"/>
      <c r="B12" s="450"/>
      <c r="C12" s="461"/>
      <c r="G12" s="453"/>
    </row>
    <row r="13" spans="1:7" ht="30" customHeight="1" x14ac:dyDescent="0.2">
      <c r="A13" s="267"/>
      <c r="B13" s="270" t="s">
        <v>358</v>
      </c>
      <c r="C13" s="271" t="s">
        <v>18</v>
      </c>
      <c r="D13" s="266" t="s">
        <v>109</v>
      </c>
      <c r="E13" s="455" t="s">
        <v>478</v>
      </c>
      <c r="F13" s="456"/>
      <c r="G13" s="308"/>
    </row>
    <row r="14" spans="1:7" ht="18" customHeight="1" x14ac:dyDescent="0.2">
      <c r="A14" s="267"/>
      <c r="B14" s="270" t="s">
        <v>357</v>
      </c>
      <c r="C14" s="269"/>
      <c r="D14" s="464"/>
      <c r="E14" s="464"/>
      <c r="F14" s="465"/>
      <c r="G14" s="308"/>
    </row>
    <row r="15" spans="1:7" ht="33.9" customHeight="1" x14ac:dyDescent="0.2">
      <c r="A15" s="267"/>
      <c r="B15" s="314" t="s">
        <v>356</v>
      </c>
      <c r="C15" s="268" t="s">
        <v>18</v>
      </c>
      <c r="D15" s="440"/>
      <c r="E15" s="441"/>
      <c r="F15" s="442"/>
      <c r="G15" s="310"/>
    </row>
    <row r="16" spans="1:7" ht="36" customHeight="1" x14ac:dyDescent="0.2">
      <c r="A16" s="265"/>
      <c r="B16" s="318" t="s">
        <v>355</v>
      </c>
      <c r="C16" s="319" t="s">
        <v>18</v>
      </c>
      <c r="D16" s="320" t="s">
        <v>109</v>
      </c>
      <c r="E16" s="438" t="s">
        <v>354</v>
      </c>
      <c r="F16" s="439"/>
      <c r="G16" s="321"/>
    </row>
    <row r="17" spans="1:7" ht="17.100000000000001" customHeight="1" x14ac:dyDescent="0.2">
      <c r="A17" s="265"/>
      <c r="B17" s="466" t="s">
        <v>353</v>
      </c>
      <c r="C17" s="483"/>
      <c r="D17" s="474"/>
      <c r="E17" s="475"/>
      <c r="F17" s="476"/>
      <c r="G17" s="311"/>
    </row>
    <row r="18" spans="1:7" ht="17.100000000000001" customHeight="1" x14ac:dyDescent="0.2">
      <c r="A18" s="265"/>
      <c r="B18" s="466"/>
      <c r="C18" s="484"/>
      <c r="D18" s="477"/>
      <c r="E18" s="478"/>
      <c r="F18" s="479"/>
      <c r="G18" s="311"/>
    </row>
    <row r="19" spans="1:7" ht="17.100000000000001" customHeight="1" x14ac:dyDescent="0.2">
      <c r="A19" s="265"/>
      <c r="B19" s="467"/>
      <c r="C19" s="485"/>
      <c r="D19" s="480"/>
      <c r="E19" s="481"/>
      <c r="F19" s="482"/>
      <c r="G19" s="312"/>
    </row>
    <row r="20" spans="1:7" ht="20.100000000000001" customHeight="1" x14ac:dyDescent="0.2">
      <c r="A20" s="265"/>
      <c r="B20" s="513" t="s">
        <v>384</v>
      </c>
      <c r="C20" s="486" t="s">
        <v>18</v>
      </c>
      <c r="D20" s="495" t="s">
        <v>109</v>
      </c>
      <c r="E20" s="489" t="s">
        <v>352</v>
      </c>
      <c r="F20" s="490"/>
      <c r="G20" s="310"/>
    </row>
    <row r="21" spans="1:7" ht="20.100000000000001" customHeight="1" x14ac:dyDescent="0.2">
      <c r="A21" s="265"/>
      <c r="B21" s="513"/>
      <c r="C21" s="487"/>
      <c r="D21" s="496"/>
      <c r="E21" s="491"/>
      <c r="F21" s="492"/>
      <c r="G21" s="311"/>
    </row>
    <row r="22" spans="1:7" ht="20.100000000000001" customHeight="1" x14ac:dyDescent="0.2">
      <c r="A22" s="265"/>
      <c r="B22" s="514"/>
      <c r="C22" s="488"/>
      <c r="D22" s="497"/>
      <c r="E22" s="493"/>
      <c r="F22" s="494"/>
      <c r="G22" s="312"/>
    </row>
    <row r="23" spans="1:7" ht="20.100000000000001" customHeight="1" x14ac:dyDescent="0.2">
      <c r="A23" s="265"/>
      <c r="B23" s="470" t="s">
        <v>351</v>
      </c>
      <c r="C23" s="315" t="s">
        <v>18</v>
      </c>
      <c r="D23" s="316" t="s">
        <v>109</v>
      </c>
      <c r="E23" s="468" t="s">
        <v>350</v>
      </c>
      <c r="F23" s="469"/>
      <c r="G23" s="317"/>
    </row>
    <row r="24" spans="1:7" ht="30" customHeight="1" x14ac:dyDescent="0.2">
      <c r="A24" s="265"/>
      <c r="B24" s="471"/>
      <c r="C24" s="416" t="s">
        <v>18</v>
      </c>
      <c r="D24" s="417" t="s">
        <v>109</v>
      </c>
      <c r="E24" s="472" t="s">
        <v>392</v>
      </c>
      <c r="F24" s="473"/>
      <c r="G24" s="418"/>
    </row>
    <row r="25" spans="1:7" x14ac:dyDescent="0.2">
      <c r="A25" s="415"/>
      <c r="B25" s="498" t="s">
        <v>447</v>
      </c>
      <c r="C25" s="501" t="s">
        <v>18</v>
      </c>
      <c r="D25" s="504" t="s">
        <v>109</v>
      </c>
      <c r="E25" s="507" t="s">
        <v>467</v>
      </c>
      <c r="F25" s="508"/>
      <c r="G25" s="435"/>
    </row>
    <row r="26" spans="1:7" x14ac:dyDescent="0.2">
      <c r="A26" s="415"/>
      <c r="B26" s="499"/>
      <c r="C26" s="502"/>
      <c r="D26" s="505"/>
      <c r="E26" s="509"/>
      <c r="F26" s="510"/>
      <c r="G26" s="436"/>
    </row>
    <row r="27" spans="1:7" x14ac:dyDescent="0.2">
      <c r="A27" s="415"/>
      <c r="B27" s="499"/>
      <c r="C27" s="502"/>
      <c r="D27" s="505"/>
      <c r="E27" s="509"/>
      <c r="F27" s="510"/>
      <c r="G27" s="436"/>
    </row>
    <row r="28" spans="1:7" x14ac:dyDescent="0.2">
      <c r="A28" s="415"/>
      <c r="B28" s="499"/>
      <c r="C28" s="502"/>
      <c r="D28" s="505"/>
      <c r="E28" s="509"/>
      <c r="F28" s="510"/>
      <c r="G28" s="436"/>
    </row>
    <row r="29" spans="1:7" x14ac:dyDescent="0.2">
      <c r="A29" s="415"/>
      <c r="B29" s="500"/>
      <c r="C29" s="503"/>
      <c r="D29" s="506"/>
      <c r="E29" s="511"/>
      <c r="F29" s="512"/>
      <c r="G29" s="437"/>
    </row>
  </sheetData>
  <mergeCells count="28">
    <mergeCell ref="B25:B29"/>
    <mergeCell ref="C25:C29"/>
    <mergeCell ref="D25:D29"/>
    <mergeCell ref="E25:F29"/>
    <mergeCell ref="B20:B22"/>
    <mergeCell ref="B23:B24"/>
    <mergeCell ref="E24:F24"/>
    <mergeCell ref="D17:F19"/>
    <mergeCell ref="C17:C19"/>
    <mergeCell ref="C20:C22"/>
    <mergeCell ref="E20:F22"/>
    <mergeCell ref="D20:D22"/>
    <mergeCell ref="G25:G29"/>
    <mergeCell ref="E16:F16"/>
    <mergeCell ref="D15:F15"/>
    <mergeCell ref="A1:G1"/>
    <mergeCell ref="A5:B5"/>
    <mergeCell ref="A6:B12"/>
    <mergeCell ref="G9:G12"/>
    <mergeCell ref="D5:F5"/>
    <mergeCell ref="E8:F8"/>
    <mergeCell ref="E6:F6"/>
    <mergeCell ref="C9:C12"/>
    <mergeCell ref="E7:F7"/>
    <mergeCell ref="D14:F14"/>
    <mergeCell ref="E13:F13"/>
    <mergeCell ref="B17:B19"/>
    <mergeCell ref="E23:F23"/>
  </mergeCells>
  <phoneticPr fontId="3"/>
  <printOptions horizontalCentered="1"/>
  <pageMargins left="0.7" right="0.7" top="0.75" bottom="0.75" header="0.3" footer="0.3"/>
  <pageSetup paperSize="9" scale="90" fitToHeight="0" orientation="portrait"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E42E-2092-4B3E-A59B-876758672F6A}">
  <sheetPr>
    <tabColor rgb="FFFFFF00"/>
    <pageSetUpPr fitToPage="1"/>
  </sheetPr>
  <dimension ref="B1:AP65"/>
  <sheetViews>
    <sheetView view="pageBreakPreview" zoomScale="85" zoomScaleNormal="85" zoomScaleSheetLayoutView="85" workbookViewId="0">
      <selection activeCell="M18" sqref="M18:AN18"/>
    </sheetView>
  </sheetViews>
  <sheetFormatPr defaultColWidth="9" defaultRowHeight="13.2" x14ac:dyDescent="0.2"/>
  <cols>
    <col min="1" max="1" width="1.44140625" style="289" customWidth="1"/>
    <col min="2" max="3" width="4.21875" style="289" customWidth="1"/>
    <col min="4" max="4" width="0.6640625" style="289" customWidth="1"/>
    <col min="5" max="40" width="3.109375" style="289" customWidth="1"/>
    <col min="41" max="41" width="1.44140625" style="289" customWidth="1"/>
    <col min="42" max="42" width="9" style="373"/>
    <col min="43" max="16384" width="9" style="289"/>
  </cols>
  <sheetData>
    <row r="1" spans="2:42" s="298" customFormat="1" x14ac:dyDescent="0.2">
      <c r="AP1" s="359"/>
    </row>
    <row r="2" spans="2:42" s="298" customFormat="1" x14ac:dyDescent="0.2">
      <c r="B2" s="359" t="s">
        <v>408</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row>
    <row r="3" spans="2:42" s="298" customFormat="1" ht="14.25" customHeight="1" x14ac:dyDescent="0.2">
      <c r="AB3" s="518" t="s">
        <v>32</v>
      </c>
      <c r="AC3" s="519"/>
      <c r="AD3" s="519"/>
      <c r="AE3" s="519"/>
      <c r="AF3" s="520"/>
      <c r="AG3" s="521"/>
      <c r="AH3" s="522"/>
      <c r="AI3" s="522"/>
      <c r="AJ3" s="522"/>
      <c r="AK3" s="522"/>
      <c r="AL3" s="522"/>
      <c r="AM3" s="522"/>
      <c r="AN3" s="523"/>
      <c r="AO3" s="361"/>
      <c r="AP3" s="359"/>
    </row>
    <row r="4" spans="2:42" s="298" customFormat="1" x14ac:dyDescent="0.2">
      <c r="AP4" s="362"/>
    </row>
    <row r="5" spans="2:42" s="298" customFormat="1" x14ac:dyDescent="0.2">
      <c r="B5" s="517" t="s">
        <v>409</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row>
    <row r="6" spans="2:42" s="298" customFormat="1" ht="13.5" customHeight="1" x14ac:dyDescent="0.2">
      <c r="AE6" s="363" t="s">
        <v>33</v>
      </c>
      <c r="AF6" s="517"/>
      <c r="AG6" s="517"/>
      <c r="AH6" s="298" t="s">
        <v>34</v>
      </c>
      <c r="AI6" s="517"/>
      <c r="AJ6" s="517"/>
      <c r="AK6" s="298" t="s">
        <v>35</v>
      </c>
      <c r="AL6" s="517"/>
      <c r="AM6" s="517"/>
      <c r="AN6" s="298" t="s">
        <v>36</v>
      </c>
    </row>
    <row r="7" spans="2:42" s="298" customFormat="1" x14ac:dyDescent="0.2">
      <c r="B7" s="515" t="s">
        <v>410</v>
      </c>
      <c r="C7" s="515"/>
      <c r="D7" s="515"/>
      <c r="E7" s="515"/>
      <c r="F7" s="515"/>
      <c r="G7" s="515"/>
      <c r="H7" s="515"/>
      <c r="I7" s="515"/>
      <c r="J7" s="515"/>
      <c r="K7" s="298" t="s">
        <v>411</v>
      </c>
      <c r="L7" s="93"/>
      <c r="M7" s="93"/>
      <c r="N7" s="93"/>
      <c r="O7" s="93"/>
      <c r="P7" s="93"/>
      <c r="Q7" s="93"/>
      <c r="R7" s="93"/>
      <c r="S7" s="93"/>
      <c r="T7" s="93"/>
      <c r="U7" s="93"/>
    </row>
    <row r="8" spans="2:42" s="298" customFormat="1" x14ac:dyDescent="0.2">
      <c r="V8" s="516" t="s">
        <v>412</v>
      </c>
      <c r="W8" s="516"/>
      <c r="X8" s="516"/>
      <c r="Y8" s="516"/>
      <c r="Z8" s="516"/>
      <c r="AA8" s="516"/>
      <c r="AB8" s="516"/>
      <c r="AC8" s="516"/>
      <c r="AD8" s="516"/>
      <c r="AE8" s="516"/>
      <c r="AF8" s="516"/>
      <c r="AG8" s="516"/>
      <c r="AH8" s="516"/>
      <c r="AI8" s="516"/>
      <c r="AJ8" s="516"/>
      <c r="AK8" s="516"/>
      <c r="AL8" s="516"/>
      <c r="AM8" s="516"/>
      <c r="AN8" s="516"/>
    </row>
    <row r="9" spans="2:42" s="298" customFormat="1" x14ac:dyDescent="0.2">
      <c r="Y9" s="517"/>
      <c r="Z9" s="517"/>
      <c r="AA9" s="517"/>
      <c r="AB9" s="517"/>
      <c r="AC9" s="517"/>
      <c r="AD9" s="517"/>
      <c r="AE9" s="517"/>
      <c r="AF9" s="517"/>
      <c r="AG9" s="517"/>
      <c r="AH9" s="517"/>
      <c r="AI9" s="517"/>
      <c r="AJ9" s="517"/>
      <c r="AK9" s="517"/>
      <c r="AL9" s="517"/>
      <c r="AM9" s="517"/>
      <c r="AN9" s="517"/>
    </row>
    <row r="10" spans="2:42" s="298" customFormat="1" x14ac:dyDescent="0.2">
      <c r="V10" s="517" t="s">
        <v>413</v>
      </c>
      <c r="W10" s="517"/>
      <c r="X10" s="517"/>
      <c r="Y10" s="517"/>
      <c r="Z10" s="517"/>
      <c r="AA10" s="517"/>
      <c r="AB10" s="517"/>
      <c r="AC10" s="517"/>
      <c r="AD10" s="517"/>
      <c r="AE10" s="517"/>
      <c r="AF10" s="517"/>
      <c r="AG10" s="517"/>
      <c r="AH10" s="517"/>
      <c r="AI10" s="517"/>
      <c r="AJ10" s="517"/>
      <c r="AK10" s="517"/>
      <c r="AL10" s="517"/>
      <c r="AM10" s="517"/>
      <c r="AN10" s="517"/>
    </row>
    <row r="11" spans="2:42" s="298" customFormat="1" x14ac:dyDescent="0.2">
      <c r="Y11" s="517"/>
      <c r="Z11" s="517"/>
      <c r="AA11" s="517"/>
      <c r="AB11" s="517"/>
      <c r="AC11" s="517"/>
      <c r="AD11" s="517"/>
      <c r="AE11" s="517"/>
      <c r="AF11" s="517"/>
      <c r="AG11" s="517"/>
      <c r="AH11" s="517"/>
      <c r="AI11" s="517"/>
      <c r="AJ11" s="517"/>
      <c r="AK11" s="517"/>
      <c r="AL11" s="517"/>
      <c r="AM11" s="517"/>
      <c r="AN11" s="517"/>
    </row>
    <row r="12" spans="2:42" s="298" customFormat="1" x14ac:dyDescent="0.2">
      <c r="C12" s="359" t="s">
        <v>414</v>
      </c>
      <c r="D12" s="359"/>
    </row>
    <row r="13" spans="2:42" s="298" customFormat="1" x14ac:dyDescent="0.2">
      <c r="N13" s="524"/>
      <c r="O13" s="524"/>
      <c r="AB13" s="518" t="s">
        <v>415</v>
      </c>
      <c r="AC13" s="519"/>
      <c r="AD13" s="519"/>
      <c r="AE13" s="519"/>
      <c r="AF13" s="519"/>
      <c r="AG13" s="519"/>
      <c r="AH13" s="519"/>
      <c r="AI13" s="520"/>
      <c r="AJ13" s="525"/>
      <c r="AK13" s="526"/>
      <c r="AL13" s="526"/>
      <c r="AM13" s="526"/>
      <c r="AN13" s="527"/>
    </row>
    <row r="14" spans="2:42" s="298" customFormat="1" ht="14.25" customHeight="1" x14ac:dyDescent="0.2">
      <c r="B14" s="528" t="s">
        <v>416</v>
      </c>
      <c r="C14" s="531" t="s">
        <v>38</v>
      </c>
      <c r="D14" s="532"/>
      <c r="E14" s="532"/>
      <c r="F14" s="532"/>
      <c r="G14" s="532"/>
      <c r="H14" s="532"/>
      <c r="I14" s="532"/>
      <c r="J14" s="532"/>
      <c r="K14" s="532"/>
      <c r="L14" s="533"/>
      <c r="M14" s="534"/>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6"/>
    </row>
    <row r="15" spans="2:42" s="298" customFormat="1" ht="14.25" customHeight="1" x14ac:dyDescent="0.2">
      <c r="B15" s="529"/>
      <c r="C15" s="537" t="s">
        <v>39</v>
      </c>
      <c r="D15" s="538"/>
      <c r="E15" s="538"/>
      <c r="F15" s="538"/>
      <c r="G15" s="538"/>
      <c r="H15" s="538"/>
      <c r="I15" s="538"/>
      <c r="J15" s="538"/>
      <c r="K15" s="538"/>
      <c r="L15" s="538"/>
      <c r="M15" s="539"/>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1"/>
    </row>
    <row r="16" spans="2:42" s="298" customFormat="1" ht="13.5" customHeight="1" x14ac:dyDescent="0.2">
      <c r="B16" s="529"/>
      <c r="C16" s="531" t="s">
        <v>120</v>
      </c>
      <c r="D16" s="532"/>
      <c r="E16" s="532"/>
      <c r="F16" s="532"/>
      <c r="G16" s="532"/>
      <c r="H16" s="532"/>
      <c r="I16" s="532"/>
      <c r="J16" s="532"/>
      <c r="K16" s="532"/>
      <c r="L16" s="542"/>
      <c r="M16" s="525" t="s">
        <v>417</v>
      </c>
      <c r="N16" s="526"/>
      <c r="O16" s="526"/>
      <c r="P16" s="526"/>
      <c r="Q16" s="526"/>
      <c r="R16" s="526"/>
      <c r="S16" s="526"/>
      <c r="T16" s="364" t="s">
        <v>418</v>
      </c>
      <c r="U16" s="526"/>
      <c r="V16" s="526"/>
      <c r="W16" s="526"/>
      <c r="X16" s="364" t="s">
        <v>382</v>
      </c>
      <c r="Y16" s="526"/>
      <c r="Z16" s="526"/>
      <c r="AA16" s="526"/>
      <c r="AB16" s="526"/>
      <c r="AC16" s="526"/>
      <c r="AD16" s="526"/>
      <c r="AE16" s="526"/>
      <c r="AF16" s="526"/>
      <c r="AG16" s="526"/>
      <c r="AH16" s="526"/>
      <c r="AI16" s="526"/>
      <c r="AJ16" s="526"/>
      <c r="AK16" s="526"/>
      <c r="AL16" s="526"/>
      <c r="AM16" s="526"/>
      <c r="AN16" s="527"/>
    </row>
    <row r="17" spans="2:42" s="298" customFormat="1" ht="13.5" customHeight="1" x14ac:dyDescent="0.2">
      <c r="B17" s="529"/>
      <c r="C17" s="537"/>
      <c r="D17" s="538"/>
      <c r="E17" s="538"/>
      <c r="F17" s="538"/>
      <c r="G17" s="538"/>
      <c r="H17" s="538"/>
      <c r="I17" s="538"/>
      <c r="J17" s="538"/>
      <c r="K17" s="538"/>
      <c r="L17" s="543"/>
      <c r="M17" s="553" t="s">
        <v>419</v>
      </c>
      <c r="N17" s="554"/>
      <c r="O17" s="554"/>
      <c r="P17" s="554"/>
      <c r="Q17" s="365" t="s">
        <v>420</v>
      </c>
      <c r="R17" s="554"/>
      <c r="S17" s="554"/>
      <c r="T17" s="554"/>
      <c r="U17" s="554"/>
      <c r="V17" s="554" t="s">
        <v>421</v>
      </c>
      <c r="W17" s="554"/>
      <c r="X17" s="554"/>
      <c r="Y17" s="554"/>
      <c r="Z17" s="554"/>
      <c r="AA17" s="554"/>
      <c r="AB17" s="554"/>
      <c r="AC17" s="554"/>
      <c r="AD17" s="554"/>
      <c r="AE17" s="554"/>
      <c r="AF17" s="554"/>
      <c r="AG17" s="554"/>
      <c r="AH17" s="554"/>
      <c r="AI17" s="554"/>
      <c r="AJ17" s="554"/>
      <c r="AK17" s="554"/>
      <c r="AL17" s="554"/>
      <c r="AM17" s="554"/>
      <c r="AN17" s="555"/>
    </row>
    <row r="18" spans="2:42" s="298" customFormat="1" x14ac:dyDescent="0.2">
      <c r="B18" s="529"/>
      <c r="C18" s="544"/>
      <c r="D18" s="545"/>
      <c r="E18" s="545"/>
      <c r="F18" s="545"/>
      <c r="G18" s="545"/>
      <c r="H18" s="545"/>
      <c r="I18" s="545"/>
      <c r="J18" s="545"/>
      <c r="K18" s="545"/>
      <c r="L18" s="546"/>
      <c r="M18" s="547" t="s">
        <v>40</v>
      </c>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9"/>
    </row>
    <row r="19" spans="2:42" s="298" customFormat="1" ht="14.25" customHeight="1" x14ac:dyDescent="0.2">
      <c r="B19" s="529"/>
      <c r="C19" s="550" t="s">
        <v>41</v>
      </c>
      <c r="D19" s="551"/>
      <c r="E19" s="551"/>
      <c r="F19" s="551"/>
      <c r="G19" s="551"/>
      <c r="H19" s="551"/>
      <c r="I19" s="551"/>
      <c r="J19" s="551"/>
      <c r="K19" s="551"/>
      <c r="L19" s="552"/>
      <c r="M19" s="518" t="s">
        <v>42</v>
      </c>
      <c r="N19" s="519"/>
      <c r="O19" s="519"/>
      <c r="P19" s="519"/>
      <c r="Q19" s="520"/>
      <c r="R19" s="521"/>
      <c r="S19" s="522"/>
      <c r="T19" s="522"/>
      <c r="U19" s="522"/>
      <c r="V19" s="522"/>
      <c r="W19" s="522"/>
      <c r="X19" s="522"/>
      <c r="Y19" s="522"/>
      <c r="Z19" s="522"/>
      <c r="AA19" s="523"/>
      <c r="AB19" s="525" t="s">
        <v>43</v>
      </c>
      <c r="AC19" s="526"/>
      <c r="AD19" s="526"/>
      <c r="AE19" s="526"/>
      <c r="AF19" s="527"/>
      <c r="AG19" s="521"/>
      <c r="AH19" s="522"/>
      <c r="AI19" s="522"/>
      <c r="AJ19" s="522"/>
      <c r="AK19" s="522"/>
      <c r="AL19" s="522"/>
      <c r="AM19" s="522"/>
      <c r="AN19" s="523"/>
    </row>
    <row r="20" spans="2:42" ht="14.25" customHeight="1" x14ac:dyDescent="0.2">
      <c r="B20" s="529"/>
      <c r="C20" s="556" t="s">
        <v>422</v>
      </c>
      <c r="D20" s="556"/>
      <c r="E20" s="556"/>
      <c r="F20" s="556"/>
      <c r="G20" s="556"/>
      <c r="H20" s="556"/>
      <c r="I20" s="556"/>
      <c r="J20" s="556"/>
      <c r="K20" s="556"/>
      <c r="L20" s="556"/>
      <c r="M20" s="557"/>
      <c r="N20" s="558"/>
      <c r="O20" s="558"/>
      <c r="P20" s="558"/>
      <c r="Q20" s="558"/>
      <c r="R20" s="558"/>
      <c r="S20" s="558"/>
      <c r="T20" s="558"/>
      <c r="U20" s="559"/>
      <c r="V20" s="557" t="s">
        <v>44</v>
      </c>
      <c r="W20" s="558"/>
      <c r="X20" s="558"/>
      <c r="Y20" s="558"/>
      <c r="Z20" s="558"/>
      <c r="AA20" s="559"/>
      <c r="AB20" s="557"/>
      <c r="AC20" s="558"/>
      <c r="AD20" s="558"/>
      <c r="AE20" s="558"/>
      <c r="AF20" s="558"/>
      <c r="AG20" s="558"/>
      <c r="AH20" s="558"/>
      <c r="AI20" s="558"/>
      <c r="AJ20" s="558"/>
      <c r="AK20" s="558"/>
      <c r="AL20" s="558"/>
      <c r="AM20" s="558"/>
      <c r="AN20" s="559"/>
      <c r="AP20" s="289"/>
    </row>
    <row r="21" spans="2:42" ht="14.25" customHeight="1" x14ac:dyDescent="0.2">
      <c r="B21" s="529"/>
      <c r="C21" s="556" t="s">
        <v>74</v>
      </c>
      <c r="D21" s="556"/>
      <c r="E21" s="556"/>
      <c r="F21" s="556"/>
      <c r="G21" s="556"/>
      <c r="H21" s="556"/>
      <c r="I21" s="556"/>
      <c r="J21" s="560"/>
      <c r="K21" s="560"/>
      <c r="L21" s="561"/>
      <c r="M21" s="557" t="s">
        <v>45</v>
      </c>
      <c r="N21" s="558"/>
      <c r="O21" s="558"/>
      <c r="P21" s="558"/>
      <c r="Q21" s="559"/>
      <c r="R21" s="562"/>
      <c r="S21" s="563"/>
      <c r="T21" s="563"/>
      <c r="U21" s="563"/>
      <c r="V21" s="563"/>
      <c r="W21" s="563"/>
      <c r="X21" s="563"/>
      <c r="Y21" s="563"/>
      <c r="Z21" s="563"/>
      <c r="AA21" s="564"/>
      <c r="AB21" s="558" t="s">
        <v>46</v>
      </c>
      <c r="AC21" s="558"/>
      <c r="AD21" s="558"/>
      <c r="AE21" s="558"/>
      <c r="AF21" s="559"/>
      <c r="AG21" s="562"/>
      <c r="AH21" s="563"/>
      <c r="AI21" s="563"/>
      <c r="AJ21" s="563"/>
      <c r="AK21" s="563"/>
      <c r="AL21" s="563"/>
      <c r="AM21" s="563"/>
      <c r="AN21" s="564"/>
      <c r="AP21" s="289"/>
    </row>
    <row r="22" spans="2:42" ht="13.5" customHeight="1" x14ac:dyDescent="0.2">
      <c r="B22" s="529"/>
      <c r="C22" s="565" t="s">
        <v>47</v>
      </c>
      <c r="D22" s="565"/>
      <c r="E22" s="565"/>
      <c r="F22" s="565"/>
      <c r="G22" s="565"/>
      <c r="H22" s="565"/>
      <c r="I22" s="565"/>
      <c r="J22" s="566"/>
      <c r="K22" s="566"/>
      <c r="L22" s="566"/>
      <c r="M22" s="525" t="s">
        <v>417</v>
      </c>
      <c r="N22" s="526"/>
      <c r="O22" s="526"/>
      <c r="P22" s="526"/>
      <c r="Q22" s="526"/>
      <c r="R22" s="526"/>
      <c r="S22" s="526"/>
      <c r="T22" s="364" t="s">
        <v>418</v>
      </c>
      <c r="U22" s="526"/>
      <c r="V22" s="526"/>
      <c r="W22" s="526"/>
      <c r="X22" s="364" t="s">
        <v>382</v>
      </c>
      <c r="Y22" s="526"/>
      <c r="Z22" s="526"/>
      <c r="AA22" s="526"/>
      <c r="AB22" s="526"/>
      <c r="AC22" s="526"/>
      <c r="AD22" s="526"/>
      <c r="AE22" s="526"/>
      <c r="AF22" s="526"/>
      <c r="AG22" s="526"/>
      <c r="AH22" s="526"/>
      <c r="AI22" s="526"/>
      <c r="AJ22" s="526"/>
      <c r="AK22" s="526"/>
      <c r="AL22" s="526"/>
      <c r="AM22" s="526"/>
      <c r="AN22" s="527"/>
      <c r="AP22" s="289"/>
    </row>
    <row r="23" spans="2:42" ht="14.25" customHeight="1" x14ac:dyDescent="0.2">
      <c r="B23" s="529"/>
      <c r="C23" s="565"/>
      <c r="D23" s="565"/>
      <c r="E23" s="565"/>
      <c r="F23" s="565"/>
      <c r="G23" s="565"/>
      <c r="H23" s="565"/>
      <c r="I23" s="565"/>
      <c r="J23" s="566"/>
      <c r="K23" s="566"/>
      <c r="L23" s="566"/>
      <c r="M23" s="553" t="s">
        <v>419</v>
      </c>
      <c r="N23" s="554"/>
      <c r="O23" s="554"/>
      <c r="P23" s="554"/>
      <c r="Q23" s="365" t="s">
        <v>420</v>
      </c>
      <c r="R23" s="554"/>
      <c r="S23" s="554"/>
      <c r="T23" s="554"/>
      <c r="U23" s="554"/>
      <c r="V23" s="554" t="s">
        <v>421</v>
      </c>
      <c r="W23" s="554"/>
      <c r="X23" s="554"/>
      <c r="Y23" s="554"/>
      <c r="Z23" s="554"/>
      <c r="AA23" s="554"/>
      <c r="AB23" s="554"/>
      <c r="AC23" s="554"/>
      <c r="AD23" s="554"/>
      <c r="AE23" s="554"/>
      <c r="AF23" s="554"/>
      <c r="AG23" s="554"/>
      <c r="AH23" s="554"/>
      <c r="AI23" s="554"/>
      <c r="AJ23" s="554"/>
      <c r="AK23" s="554"/>
      <c r="AL23" s="554"/>
      <c r="AM23" s="554"/>
      <c r="AN23" s="555"/>
      <c r="AP23" s="289"/>
    </row>
    <row r="24" spans="2:42" x14ac:dyDescent="0.2">
      <c r="B24" s="530"/>
      <c r="C24" s="567"/>
      <c r="D24" s="567"/>
      <c r="E24" s="567"/>
      <c r="F24" s="567"/>
      <c r="G24" s="567"/>
      <c r="H24" s="567"/>
      <c r="I24" s="567"/>
      <c r="J24" s="568"/>
      <c r="K24" s="568"/>
      <c r="L24" s="568"/>
      <c r="M24" s="547"/>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9"/>
      <c r="AP24" s="289"/>
    </row>
    <row r="25" spans="2:42" x14ac:dyDescent="0.2">
      <c r="B25" s="569" t="s">
        <v>423</v>
      </c>
      <c r="C25" s="572" t="s">
        <v>424</v>
      </c>
      <c r="D25" s="573"/>
      <c r="E25" s="573"/>
      <c r="F25" s="573"/>
      <c r="G25" s="573"/>
      <c r="H25" s="573"/>
      <c r="I25" s="573"/>
      <c r="J25" s="573"/>
      <c r="K25" s="573"/>
      <c r="L25" s="574"/>
      <c r="M25" s="575"/>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7"/>
      <c r="AP25" s="289"/>
    </row>
    <row r="26" spans="2:42" ht="30.6" customHeight="1" x14ac:dyDescent="0.2">
      <c r="B26" s="570"/>
      <c r="C26" s="578" t="s">
        <v>425</v>
      </c>
      <c r="D26" s="579"/>
      <c r="E26" s="579"/>
      <c r="F26" s="579"/>
      <c r="G26" s="579"/>
      <c r="H26" s="579"/>
      <c r="I26" s="579"/>
      <c r="J26" s="579"/>
      <c r="K26" s="579"/>
      <c r="L26" s="580"/>
      <c r="M26" s="581"/>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3"/>
      <c r="AP26" s="289"/>
    </row>
    <row r="27" spans="2:42" ht="13.5" customHeight="1" x14ac:dyDescent="0.2">
      <c r="B27" s="570"/>
      <c r="C27" s="565" t="s">
        <v>426</v>
      </c>
      <c r="D27" s="565"/>
      <c r="E27" s="565"/>
      <c r="F27" s="565"/>
      <c r="G27" s="565"/>
      <c r="H27" s="565"/>
      <c r="I27" s="565"/>
      <c r="J27" s="565"/>
      <c r="K27" s="565"/>
      <c r="L27" s="565"/>
      <c r="M27" s="525" t="s">
        <v>417</v>
      </c>
      <c r="N27" s="526"/>
      <c r="O27" s="526"/>
      <c r="P27" s="526"/>
      <c r="Q27" s="526"/>
      <c r="R27" s="526"/>
      <c r="S27" s="526"/>
      <c r="T27" s="364" t="s">
        <v>418</v>
      </c>
      <c r="U27" s="526"/>
      <c r="V27" s="526"/>
      <c r="W27" s="526"/>
      <c r="X27" s="364" t="s">
        <v>382</v>
      </c>
      <c r="Y27" s="526"/>
      <c r="Z27" s="526"/>
      <c r="AA27" s="526"/>
      <c r="AB27" s="526"/>
      <c r="AC27" s="526"/>
      <c r="AD27" s="526"/>
      <c r="AE27" s="526"/>
      <c r="AF27" s="526"/>
      <c r="AG27" s="526"/>
      <c r="AH27" s="526"/>
      <c r="AI27" s="526"/>
      <c r="AJ27" s="526"/>
      <c r="AK27" s="526"/>
      <c r="AL27" s="526"/>
      <c r="AM27" s="526"/>
      <c r="AN27" s="527"/>
      <c r="AP27" s="289"/>
    </row>
    <row r="28" spans="2:42" ht="14.25" customHeight="1" x14ac:dyDescent="0.2">
      <c r="B28" s="570"/>
      <c r="C28" s="565"/>
      <c r="D28" s="565"/>
      <c r="E28" s="565"/>
      <c r="F28" s="565"/>
      <c r="G28" s="565"/>
      <c r="H28" s="565"/>
      <c r="I28" s="565"/>
      <c r="J28" s="565"/>
      <c r="K28" s="565"/>
      <c r="L28" s="565"/>
      <c r="M28" s="553" t="s">
        <v>419</v>
      </c>
      <c r="N28" s="554"/>
      <c r="O28" s="554"/>
      <c r="P28" s="554"/>
      <c r="Q28" s="365" t="s">
        <v>420</v>
      </c>
      <c r="R28" s="554"/>
      <c r="S28" s="554"/>
      <c r="T28" s="554"/>
      <c r="U28" s="554"/>
      <c r="V28" s="554" t="s">
        <v>421</v>
      </c>
      <c r="W28" s="554"/>
      <c r="X28" s="554"/>
      <c r="Y28" s="554"/>
      <c r="Z28" s="554"/>
      <c r="AA28" s="554"/>
      <c r="AB28" s="554"/>
      <c r="AC28" s="554"/>
      <c r="AD28" s="554"/>
      <c r="AE28" s="554"/>
      <c r="AF28" s="554"/>
      <c r="AG28" s="554"/>
      <c r="AH28" s="554"/>
      <c r="AI28" s="554"/>
      <c r="AJ28" s="554"/>
      <c r="AK28" s="554"/>
      <c r="AL28" s="554"/>
      <c r="AM28" s="554"/>
      <c r="AN28" s="555"/>
      <c r="AP28" s="289"/>
    </row>
    <row r="29" spans="2:42" x14ac:dyDescent="0.2">
      <c r="B29" s="570"/>
      <c r="C29" s="565"/>
      <c r="D29" s="565"/>
      <c r="E29" s="565"/>
      <c r="F29" s="565"/>
      <c r="G29" s="565"/>
      <c r="H29" s="565"/>
      <c r="I29" s="565"/>
      <c r="J29" s="565"/>
      <c r="K29" s="565"/>
      <c r="L29" s="565"/>
      <c r="M29" s="547"/>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8"/>
      <c r="AK29" s="548"/>
      <c r="AL29" s="548"/>
      <c r="AM29" s="548"/>
      <c r="AN29" s="549"/>
      <c r="AP29" s="289"/>
    </row>
    <row r="30" spans="2:42" ht="14.25" customHeight="1" x14ac:dyDescent="0.2">
      <c r="B30" s="570"/>
      <c r="C30" s="565" t="s">
        <v>41</v>
      </c>
      <c r="D30" s="565"/>
      <c r="E30" s="565"/>
      <c r="F30" s="565"/>
      <c r="G30" s="565"/>
      <c r="H30" s="565"/>
      <c r="I30" s="565"/>
      <c r="J30" s="565"/>
      <c r="K30" s="565"/>
      <c r="L30" s="565"/>
      <c r="M30" s="518" t="s">
        <v>42</v>
      </c>
      <c r="N30" s="519"/>
      <c r="O30" s="519"/>
      <c r="P30" s="519"/>
      <c r="Q30" s="520"/>
      <c r="R30" s="521"/>
      <c r="S30" s="522"/>
      <c r="T30" s="522"/>
      <c r="U30" s="522"/>
      <c r="V30" s="522"/>
      <c r="W30" s="522"/>
      <c r="X30" s="522"/>
      <c r="Y30" s="522"/>
      <c r="Z30" s="522"/>
      <c r="AA30" s="523"/>
      <c r="AB30" s="525" t="s">
        <v>43</v>
      </c>
      <c r="AC30" s="526"/>
      <c r="AD30" s="526"/>
      <c r="AE30" s="526"/>
      <c r="AF30" s="527"/>
      <c r="AG30" s="521"/>
      <c r="AH30" s="522"/>
      <c r="AI30" s="522"/>
      <c r="AJ30" s="522"/>
      <c r="AK30" s="522"/>
      <c r="AL30" s="522"/>
      <c r="AM30" s="522"/>
      <c r="AN30" s="523"/>
      <c r="AP30" s="289"/>
    </row>
    <row r="31" spans="2:42" ht="13.5" customHeight="1" x14ac:dyDescent="0.2">
      <c r="B31" s="570"/>
      <c r="C31" s="584" t="s">
        <v>77</v>
      </c>
      <c r="D31" s="584"/>
      <c r="E31" s="584"/>
      <c r="F31" s="584"/>
      <c r="G31" s="584"/>
      <c r="H31" s="584"/>
      <c r="I31" s="584"/>
      <c r="J31" s="584"/>
      <c r="K31" s="584"/>
      <c r="L31" s="584"/>
      <c r="M31" s="525" t="s">
        <v>417</v>
      </c>
      <c r="N31" s="526"/>
      <c r="O31" s="526"/>
      <c r="P31" s="526"/>
      <c r="Q31" s="526"/>
      <c r="R31" s="526"/>
      <c r="S31" s="526"/>
      <c r="T31" s="364" t="s">
        <v>418</v>
      </c>
      <c r="U31" s="526"/>
      <c r="V31" s="526"/>
      <c r="W31" s="526"/>
      <c r="X31" s="364" t="s">
        <v>382</v>
      </c>
      <c r="Y31" s="526"/>
      <c r="Z31" s="526"/>
      <c r="AA31" s="526"/>
      <c r="AB31" s="526"/>
      <c r="AC31" s="526"/>
      <c r="AD31" s="526"/>
      <c r="AE31" s="526"/>
      <c r="AF31" s="526"/>
      <c r="AG31" s="526"/>
      <c r="AH31" s="526"/>
      <c r="AI31" s="526"/>
      <c r="AJ31" s="526"/>
      <c r="AK31" s="526"/>
      <c r="AL31" s="526"/>
      <c r="AM31" s="526"/>
      <c r="AN31" s="527"/>
      <c r="AP31" s="289"/>
    </row>
    <row r="32" spans="2:42" ht="14.25" customHeight="1" x14ac:dyDescent="0.2">
      <c r="B32" s="570"/>
      <c r="C32" s="584"/>
      <c r="D32" s="584"/>
      <c r="E32" s="584"/>
      <c r="F32" s="584"/>
      <c r="G32" s="584"/>
      <c r="H32" s="584"/>
      <c r="I32" s="584"/>
      <c r="J32" s="584"/>
      <c r="K32" s="584"/>
      <c r="L32" s="584"/>
      <c r="M32" s="553" t="s">
        <v>419</v>
      </c>
      <c r="N32" s="554"/>
      <c r="O32" s="554"/>
      <c r="P32" s="554"/>
      <c r="Q32" s="365" t="s">
        <v>420</v>
      </c>
      <c r="R32" s="554"/>
      <c r="S32" s="554"/>
      <c r="T32" s="554"/>
      <c r="U32" s="554"/>
      <c r="V32" s="554" t="s">
        <v>421</v>
      </c>
      <c r="W32" s="554"/>
      <c r="X32" s="554"/>
      <c r="Y32" s="554"/>
      <c r="Z32" s="554"/>
      <c r="AA32" s="554"/>
      <c r="AB32" s="554"/>
      <c r="AC32" s="554"/>
      <c r="AD32" s="554"/>
      <c r="AE32" s="554"/>
      <c r="AF32" s="554"/>
      <c r="AG32" s="554"/>
      <c r="AH32" s="554"/>
      <c r="AI32" s="554"/>
      <c r="AJ32" s="554"/>
      <c r="AK32" s="554"/>
      <c r="AL32" s="554"/>
      <c r="AM32" s="554"/>
      <c r="AN32" s="555"/>
      <c r="AP32" s="289"/>
    </row>
    <row r="33" spans="2:42" x14ac:dyDescent="0.2">
      <c r="B33" s="570"/>
      <c r="C33" s="584"/>
      <c r="D33" s="584"/>
      <c r="E33" s="584"/>
      <c r="F33" s="584"/>
      <c r="G33" s="584"/>
      <c r="H33" s="584"/>
      <c r="I33" s="584"/>
      <c r="J33" s="584"/>
      <c r="K33" s="584"/>
      <c r="L33" s="584"/>
      <c r="M33" s="547"/>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548"/>
      <c r="AL33" s="548"/>
      <c r="AM33" s="548"/>
      <c r="AN33" s="549"/>
      <c r="AP33" s="289"/>
    </row>
    <row r="34" spans="2:42" ht="14.25" customHeight="1" x14ac:dyDescent="0.2">
      <c r="B34" s="570"/>
      <c r="C34" s="565" t="s">
        <v>41</v>
      </c>
      <c r="D34" s="565"/>
      <c r="E34" s="565"/>
      <c r="F34" s="565"/>
      <c r="G34" s="565"/>
      <c r="H34" s="565"/>
      <c r="I34" s="565"/>
      <c r="J34" s="565"/>
      <c r="K34" s="565"/>
      <c r="L34" s="565"/>
      <c r="M34" s="518" t="s">
        <v>42</v>
      </c>
      <c r="N34" s="519"/>
      <c r="O34" s="519"/>
      <c r="P34" s="519"/>
      <c r="Q34" s="520"/>
      <c r="R34" s="521"/>
      <c r="S34" s="522"/>
      <c r="T34" s="522"/>
      <c r="U34" s="522"/>
      <c r="V34" s="522"/>
      <c r="W34" s="522"/>
      <c r="X34" s="522"/>
      <c r="Y34" s="522"/>
      <c r="Z34" s="522"/>
      <c r="AA34" s="523"/>
      <c r="AB34" s="525" t="s">
        <v>43</v>
      </c>
      <c r="AC34" s="526"/>
      <c r="AD34" s="526"/>
      <c r="AE34" s="526"/>
      <c r="AF34" s="527"/>
      <c r="AG34" s="521"/>
      <c r="AH34" s="522"/>
      <c r="AI34" s="522"/>
      <c r="AJ34" s="522"/>
      <c r="AK34" s="522"/>
      <c r="AL34" s="522"/>
      <c r="AM34" s="522"/>
      <c r="AN34" s="523"/>
      <c r="AP34" s="289"/>
    </row>
    <row r="35" spans="2:42" ht="14.25" customHeight="1" x14ac:dyDescent="0.2">
      <c r="B35" s="570"/>
      <c r="C35" s="565" t="s">
        <v>48</v>
      </c>
      <c r="D35" s="565"/>
      <c r="E35" s="565"/>
      <c r="F35" s="565"/>
      <c r="G35" s="565"/>
      <c r="H35" s="565"/>
      <c r="I35" s="565"/>
      <c r="J35" s="565"/>
      <c r="K35" s="565"/>
      <c r="L35" s="565"/>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56"/>
      <c r="AM35" s="556"/>
      <c r="AN35" s="556"/>
      <c r="AP35" s="289"/>
    </row>
    <row r="36" spans="2:42" ht="13.5" customHeight="1" x14ac:dyDescent="0.2">
      <c r="B36" s="570"/>
      <c r="C36" s="565" t="s">
        <v>49</v>
      </c>
      <c r="D36" s="565"/>
      <c r="E36" s="565"/>
      <c r="F36" s="565"/>
      <c r="G36" s="565"/>
      <c r="H36" s="565"/>
      <c r="I36" s="565"/>
      <c r="J36" s="565"/>
      <c r="K36" s="565"/>
      <c r="L36" s="565"/>
      <c r="M36" s="525" t="s">
        <v>417</v>
      </c>
      <c r="N36" s="526"/>
      <c r="O36" s="526"/>
      <c r="P36" s="526"/>
      <c r="Q36" s="526"/>
      <c r="R36" s="526"/>
      <c r="S36" s="526"/>
      <c r="T36" s="364" t="s">
        <v>418</v>
      </c>
      <c r="U36" s="526"/>
      <c r="V36" s="526"/>
      <c r="W36" s="526"/>
      <c r="X36" s="364" t="s">
        <v>382</v>
      </c>
      <c r="Y36" s="526"/>
      <c r="Z36" s="526"/>
      <c r="AA36" s="526"/>
      <c r="AB36" s="526"/>
      <c r="AC36" s="526"/>
      <c r="AD36" s="526"/>
      <c r="AE36" s="526"/>
      <c r="AF36" s="526"/>
      <c r="AG36" s="526"/>
      <c r="AH36" s="526"/>
      <c r="AI36" s="526"/>
      <c r="AJ36" s="526"/>
      <c r="AK36" s="526"/>
      <c r="AL36" s="526"/>
      <c r="AM36" s="526"/>
      <c r="AN36" s="527"/>
      <c r="AP36" s="289"/>
    </row>
    <row r="37" spans="2:42" ht="14.25" customHeight="1" x14ac:dyDescent="0.2">
      <c r="B37" s="570"/>
      <c r="C37" s="565"/>
      <c r="D37" s="565"/>
      <c r="E37" s="565"/>
      <c r="F37" s="565"/>
      <c r="G37" s="565"/>
      <c r="H37" s="565"/>
      <c r="I37" s="565"/>
      <c r="J37" s="565"/>
      <c r="K37" s="565"/>
      <c r="L37" s="565"/>
      <c r="M37" s="553" t="s">
        <v>419</v>
      </c>
      <c r="N37" s="554"/>
      <c r="O37" s="554"/>
      <c r="P37" s="554"/>
      <c r="Q37" s="365" t="s">
        <v>420</v>
      </c>
      <c r="R37" s="554"/>
      <c r="S37" s="554"/>
      <c r="T37" s="554"/>
      <c r="U37" s="554"/>
      <c r="V37" s="554" t="s">
        <v>421</v>
      </c>
      <c r="W37" s="554"/>
      <c r="X37" s="554"/>
      <c r="Y37" s="554"/>
      <c r="Z37" s="554"/>
      <c r="AA37" s="554"/>
      <c r="AB37" s="554"/>
      <c r="AC37" s="554"/>
      <c r="AD37" s="554"/>
      <c r="AE37" s="554"/>
      <c r="AF37" s="554"/>
      <c r="AG37" s="554"/>
      <c r="AH37" s="554"/>
      <c r="AI37" s="554"/>
      <c r="AJ37" s="554"/>
      <c r="AK37" s="554"/>
      <c r="AL37" s="554"/>
      <c r="AM37" s="554"/>
      <c r="AN37" s="555"/>
      <c r="AP37" s="289"/>
    </row>
    <row r="38" spans="2:42" x14ac:dyDescent="0.2">
      <c r="B38" s="571"/>
      <c r="C38" s="565"/>
      <c r="D38" s="565"/>
      <c r="E38" s="565"/>
      <c r="F38" s="565"/>
      <c r="G38" s="565"/>
      <c r="H38" s="565"/>
      <c r="I38" s="565"/>
      <c r="J38" s="565"/>
      <c r="K38" s="565"/>
      <c r="L38" s="565"/>
      <c r="M38" s="547"/>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9"/>
      <c r="AP38" s="289"/>
    </row>
    <row r="39" spans="2:42" ht="13.5" customHeight="1" x14ac:dyDescent="0.2">
      <c r="B39" s="585" t="s">
        <v>427</v>
      </c>
      <c r="C39" s="587" t="s">
        <v>50</v>
      </c>
      <c r="D39" s="587"/>
      <c r="E39" s="587"/>
      <c r="F39" s="587"/>
      <c r="G39" s="587"/>
      <c r="H39" s="587"/>
      <c r="I39" s="587"/>
      <c r="J39" s="587"/>
      <c r="K39" s="587"/>
      <c r="L39" s="587"/>
      <c r="M39" s="587"/>
      <c r="N39" s="587"/>
      <c r="O39" s="589" t="s">
        <v>51</v>
      </c>
      <c r="P39" s="590"/>
      <c r="Q39" s="587" t="s">
        <v>428</v>
      </c>
      <c r="R39" s="587"/>
      <c r="S39" s="587"/>
      <c r="T39" s="587"/>
      <c r="U39" s="593"/>
      <c r="V39" s="594" t="s">
        <v>52</v>
      </c>
      <c r="W39" s="595"/>
      <c r="X39" s="595"/>
      <c r="Y39" s="595"/>
      <c r="Z39" s="595"/>
      <c r="AA39" s="595"/>
      <c r="AB39" s="595"/>
      <c r="AC39" s="595"/>
      <c r="AD39" s="596"/>
      <c r="AE39" s="597" t="s">
        <v>53</v>
      </c>
      <c r="AF39" s="587"/>
      <c r="AG39" s="587"/>
      <c r="AH39" s="587"/>
      <c r="AI39" s="587"/>
      <c r="AJ39" s="597" t="s">
        <v>54</v>
      </c>
      <c r="AK39" s="587"/>
      <c r="AL39" s="587"/>
      <c r="AM39" s="587"/>
      <c r="AN39" s="593"/>
      <c r="AP39" s="289"/>
    </row>
    <row r="40" spans="2:42" ht="14.25" customHeight="1" x14ac:dyDescent="0.2">
      <c r="B40" s="586"/>
      <c r="C40" s="588"/>
      <c r="D40" s="588"/>
      <c r="E40" s="588"/>
      <c r="F40" s="588"/>
      <c r="G40" s="588"/>
      <c r="H40" s="588"/>
      <c r="I40" s="588"/>
      <c r="J40" s="588"/>
      <c r="K40" s="588"/>
      <c r="L40" s="588"/>
      <c r="M40" s="588"/>
      <c r="N40" s="588"/>
      <c r="O40" s="591"/>
      <c r="P40" s="592"/>
      <c r="Q40" s="588" t="s">
        <v>55</v>
      </c>
      <c r="R40" s="588"/>
      <c r="S40" s="588"/>
      <c r="T40" s="588"/>
      <c r="U40" s="603"/>
      <c r="V40" s="604"/>
      <c r="W40" s="605"/>
      <c r="X40" s="605"/>
      <c r="Y40" s="605"/>
      <c r="Z40" s="605"/>
      <c r="AA40" s="605"/>
      <c r="AB40" s="605"/>
      <c r="AC40" s="605"/>
      <c r="AD40" s="606"/>
      <c r="AE40" s="607" t="s">
        <v>55</v>
      </c>
      <c r="AF40" s="588"/>
      <c r="AG40" s="588"/>
      <c r="AH40" s="588"/>
      <c r="AI40" s="588"/>
      <c r="AJ40" s="607" t="s">
        <v>56</v>
      </c>
      <c r="AK40" s="588"/>
      <c r="AL40" s="588"/>
      <c r="AM40" s="588"/>
      <c r="AN40" s="603"/>
      <c r="AP40" s="289"/>
    </row>
    <row r="41" spans="2:42" ht="30.75" customHeight="1" x14ac:dyDescent="0.2">
      <c r="B41" s="586"/>
      <c r="C41" s="570"/>
      <c r="D41" s="366"/>
      <c r="E41" s="600" t="s">
        <v>429</v>
      </c>
      <c r="F41" s="600"/>
      <c r="G41" s="600"/>
      <c r="H41" s="600"/>
      <c r="I41" s="600"/>
      <c r="J41" s="600"/>
      <c r="K41" s="600"/>
      <c r="L41" s="600"/>
      <c r="M41" s="600"/>
      <c r="N41" s="608"/>
      <c r="O41" s="609"/>
      <c r="P41" s="610"/>
      <c r="Q41" s="611"/>
      <c r="R41" s="558"/>
      <c r="S41" s="558"/>
      <c r="T41" s="558"/>
      <c r="U41" s="559"/>
      <c r="V41" s="367" t="s">
        <v>5</v>
      </c>
      <c r="W41" s="598" t="s">
        <v>430</v>
      </c>
      <c r="X41" s="598"/>
      <c r="Y41" s="368" t="s">
        <v>5</v>
      </c>
      <c r="Z41" s="598" t="s">
        <v>431</v>
      </c>
      <c r="AA41" s="598"/>
      <c r="AB41" s="368" t="s">
        <v>5</v>
      </c>
      <c r="AC41" s="598" t="s">
        <v>432</v>
      </c>
      <c r="AD41" s="599"/>
      <c r="AE41" s="521"/>
      <c r="AF41" s="522"/>
      <c r="AG41" s="522"/>
      <c r="AH41" s="522"/>
      <c r="AI41" s="523"/>
      <c r="AJ41" s="562"/>
      <c r="AK41" s="563"/>
      <c r="AL41" s="563"/>
      <c r="AM41" s="563"/>
      <c r="AN41" s="564"/>
      <c r="AP41" s="289"/>
    </row>
    <row r="42" spans="2:42" ht="30.75" customHeight="1" x14ac:dyDescent="0.2">
      <c r="B42" s="586"/>
      <c r="C42" s="570"/>
      <c r="D42" s="366"/>
      <c r="E42" s="600" t="s">
        <v>433</v>
      </c>
      <c r="F42" s="601"/>
      <c r="G42" s="601"/>
      <c r="H42" s="601"/>
      <c r="I42" s="601"/>
      <c r="J42" s="601"/>
      <c r="K42" s="601"/>
      <c r="L42" s="601"/>
      <c r="M42" s="601"/>
      <c r="N42" s="602"/>
      <c r="O42" s="609"/>
      <c r="P42" s="610"/>
      <c r="Q42" s="611"/>
      <c r="R42" s="558"/>
      <c r="S42" s="558"/>
      <c r="T42" s="558"/>
      <c r="U42" s="559"/>
      <c r="V42" s="367" t="s">
        <v>5</v>
      </c>
      <c r="W42" s="598" t="s">
        <v>430</v>
      </c>
      <c r="X42" s="598"/>
      <c r="Y42" s="368" t="s">
        <v>5</v>
      </c>
      <c r="Z42" s="598" t="s">
        <v>431</v>
      </c>
      <c r="AA42" s="598"/>
      <c r="AB42" s="368" t="s">
        <v>5</v>
      </c>
      <c r="AC42" s="598" t="s">
        <v>432</v>
      </c>
      <c r="AD42" s="599"/>
      <c r="AE42" s="521"/>
      <c r="AF42" s="522"/>
      <c r="AG42" s="522"/>
      <c r="AH42" s="522"/>
      <c r="AI42" s="523"/>
      <c r="AJ42" s="562"/>
      <c r="AK42" s="563"/>
      <c r="AL42" s="563"/>
      <c r="AM42" s="563"/>
      <c r="AN42" s="564"/>
      <c r="AP42" s="289"/>
    </row>
    <row r="43" spans="2:42" ht="30.75" customHeight="1" x14ac:dyDescent="0.2">
      <c r="B43" s="586"/>
      <c r="C43" s="570"/>
      <c r="D43" s="366"/>
      <c r="E43" s="600" t="s">
        <v>434</v>
      </c>
      <c r="F43" s="601"/>
      <c r="G43" s="601"/>
      <c r="H43" s="601"/>
      <c r="I43" s="601"/>
      <c r="J43" s="601"/>
      <c r="K43" s="601"/>
      <c r="L43" s="601"/>
      <c r="M43" s="601"/>
      <c r="N43" s="602"/>
      <c r="O43" s="609"/>
      <c r="P43" s="610"/>
      <c r="Q43" s="611"/>
      <c r="R43" s="558"/>
      <c r="S43" s="558"/>
      <c r="T43" s="558"/>
      <c r="U43" s="559"/>
      <c r="V43" s="367" t="s">
        <v>5</v>
      </c>
      <c r="W43" s="598" t="s">
        <v>430</v>
      </c>
      <c r="X43" s="598"/>
      <c r="Y43" s="368" t="s">
        <v>5</v>
      </c>
      <c r="Z43" s="598" t="s">
        <v>431</v>
      </c>
      <c r="AA43" s="598"/>
      <c r="AB43" s="368" t="s">
        <v>5</v>
      </c>
      <c r="AC43" s="598" t="s">
        <v>432</v>
      </c>
      <c r="AD43" s="599"/>
      <c r="AE43" s="521"/>
      <c r="AF43" s="522"/>
      <c r="AG43" s="522"/>
      <c r="AH43" s="522"/>
      <c r="AI43" s="523"/>
      <c r="AJ43" s="562"/>
      <c r="AK43" s="563"/>
      <c r="AL43" s="563"/>
      <c r="AM43" s="563"/>
      <c r="AN43" s="564"/>
      <c r="AP43" s="289"/>
    </row>
    <row r="44" spans="2:42" ht="30.75" customHeight="1" x14ac:dyDescent="0.2">
      <c r="B44" s="586"/>
      <c r="C44" s="570"/>
      <c r="D44" s="366"/>
      <c r="E44" s="600" t="s">
        <v>435</v>
      </c>
      <c r="F44" s="601"/>
      <c r="G44" s="601"/>
      <c r="H44" s="601"/>
      <c r="I44" s="601"/>
      <c r="J44" s="601"/>
      <c r="K44" s="601"/>
      <c r="L44" s="601"/>
      <c r="M44" s="601"/>
      <c r="N44" s="602"/>
      <c r="O44" s="609"/>
      <c r="P44" s="610"/>
      <c r="Q44" s="611"/>
      <c r="R44" s="558"/>
      <c r="S44" s="558"/>
      <c r="T44" s="558"/>
      <c r="U44" s="559"/>
      <c r="V44" s="367" t="s">
        <v>5</v>
      </c>
      <c r="W44" s="598" t="s">
        <v>430</v>
      </c>
      <c r="X44" s="598"/>
      <c r="Y44" s="368" t="s">
        <v>5</v>
      </c>
      <c r="Z44" s="598" t="s">
        <v>431</v>
      </c>
      <c r="AA44" s="598"/>
      <c r="AB44" s="368" t="s">
        <v>5</v>
      </c>
      <c r="AC44" s="598" t="s">
        <v>432</v>
      </c>
      <c r="AD44" s="599"/>
      <c r="AE44" s="521"/>
      <c r="AF44" s="522"/>
      <c r="AG44" s="522"/>
      <c r="AH44" s="522"/>
      <c r="AI44" s="523"/>
      <c r="AJ44" s="562"/>
      <c r="AK44" s="563"/>
      <c r="AL44" s="563"/>
      <c r="AM44" s="563"/>
      <c r="AN44" s="564"/>
      <c r="AP44" s="289"/>
    </row>
    <row r="45" spans="2:42" ht="30.75" customHeight="1" x14ac:dyDescent="0.2">
      <c r="B45" s="586"/>
      <c r="C45" s="570"/>
      <c r="D45" s="366"/>
      <c r="E45" s="600" t="s">
        <v>436</v>
      </c>
      <c r="F45" s="601"/>
      <c r="G45" s="601"/>
      <c r="H45" s="601"/>
      <c r="I45" s="601"/>
      <c r="J45" s="601"/>
      <c r="K45" s="601"/>
      <c r="L45" s="601"/>
      <c r="M45" s="601"/>
      <c r="N45" s="602"/>
      <c r="O45" s="609"/>
      <c r="P45" s="610"/>
      <c r="Q45" s="611"/>
      <c r="R45" s="558"/>
      <c r="S45" s="558"/>
      <c r="T45" s="558"/>
      <c r="U45" s="559"/>
      <c r="V45" s="367" t="s">
        <v>5</v>
      </c>
      <c r="W45" s="598" t="s">
        <v>430</v>
      </c>
      <c r="X45" s="598"/>
      <c r="Y45" s="368" t="s">
        <v>5</v>
      </c>
      <c r="Z45" s="598" t="s">
        <v>431</v>
      </c>
      <c r="AA45" s="598"/>
      <c r="AB45" s="368" t="s">
        <v>5</v>
      </c>
      <c r="AC45" s="598" t="s">
        <v>432</v>
      </c>
      <c r="AD45" s="599"/>
      <c r="AE45" s="521"/>
      <c r="AF45" s="522"/>
      <c r="AG45" s="522"/>
      <c r="AH45" s="522"/>
      <c r="AI45" s="523"/>
      <c r="AJ45" s="562"/>
      <c r="AK45" s="563"/>
      <c r="AL45" s="563"/>
      <c r="AM45" s="563"/>
      <c r="AN45" s="564"/>
      <c r="AP45" s="289"/>
    </row>
    <row r="46" spans="2:42" ht="30.75" customHeight="1" x14ac:dyDescent="0.2">
      <c r="B46" s="586"/>
      <c r="C46" s="570"/>
      <c r="D46" s="366"/>
      <c r="E46" s="600" t="s">
        <v>437</v>
      </c>
      <c r="F46" s="601"/>
      <c r="G46" s="601"/>
      <c r="H46" s="601"/>
      <c r="I46" s="601"/>
      <c r="J46" s="601"/>
      <c r="K46" s="601"/>
      <c r="L46" s="601"/>
      <c r="M46" s="601"/>
      <c r="N46" s="602"/>
      <c r="O46" s="609"/>
      <c r="P46" s="610"/>
      <c r="Q46" s="611"/>
      <c r="R46" s="558"/>
      <c r="S46" s="558"/>
      <c r="T46" s="558"/>
      <c r="U46" s="559"/>
      <c r="V46" s="367" t="s">
        <v>5</v>
      </c>
      <c r="W46" s="598" t="s">
        <v>430</v>
      </c>
      <c r="X46" s="598"/>
      <c r="Y46" s="368" t="s">
        <v>5</v>
      </c>
      <c r="Z46" s="598" t="s">
        <v>431</v>
      </c>
      <c r="AA46" s="598"/>
      <c r="AB46" s="368" t="s">
        <v>5</v>
      </c>
      <c r="AC46" s="598" t="s">
        <v>432</v>
      </c>
      <c r="AD46" s="599"/>
      <c r="AE46" s="521"/>
      <c r="AF46" s="522"/>
      <c r="AG46" s="522"/>
      <c r="AH46" s="522"/>
      <c r="AI46" s="523"/>
      <c r="AJ46" s="562"/>
      <c r="AK46" s="563"/>
      <c r="AL46" s="563"/>
      <c r="AM46" s="563"/>
      <c r="AN46" s="564"/>
      <c r="AP46" s="289"/>
    </row>
    <row r="47" spans="2:42" ht="14.25" customHeight="1" x14ac:dyDescent="0.2">
      <c r="B47" s="612" t="s">
        <v>60</v>
      </c>
      <c r="C47" s="600"/>
      <c r="D47" s="600"/>
      <c r="E47" s="600"/>
      <c r="F47" s="600"/>
      <c r="G47" s="600"/>
      <c r="H47" s="600"/>
      <c r="I47" s="600"/>
      <c r="J47" s="600"/>
      <c r="K47" s="600"/>
      <c r="L47" s="613"/>
      <c r="M47" s="369"/>
      <c r="N47" s="370"/>
      <c r="O47" s="370"/>
      <c r="P47" s="370"/>
      <c r="Q47" s="370"/>
      <c r="R47" s="371"/>
      <c r="S47" s="371"/>
      <c r="T47" s="371"/>
      <c r="U47" s="371"/>
      <c r="V47" s="372"/>
      <c r="W47" s="614"/>
      <c r="X47" s="614"/>
      <c r="Y47" s="614"/>
      <c r="Z47" s="614"/>
      <c r="AA47" s="614"/>
      <c r="AB47" s="614"/>
      <c r="AC47" s="614"/>
      <c r="AD47" s="614"/>
      <c r="AE47" s="614"/>
      <c r="AF47" s="614"/>
      <c r="AG47" s="614"/>
      <c r="AH47" s="614"/>
      <c r="AI47" s="614"/>
      <c r="AJ47" s="614"/>
      <c r="AK47" s="614"/>
      <c r="AL47" s="614"/>
      <c r="AM47" s="614"/>
      <c r="AN47" s="614"/>
      <c r="AP47" s="289"/>
    </row>
    <row r="48" spans="2:42" ht="14.25" customHeight="1" x14ac:dyDescent="0.2">
      <c r="B48" s="528" t="s">
        <v>62</v>
      </c>
      <c r="C48" s="557" t="s">
        <v>63</v>
      </c>
      <c r="D48" s="558"/>
      <c r="E48" s="558"/>
      <c r="F48" s="558"/>
      <c r="G48" s="558"/>
      <c r="H48" s="558"/>
      <c r="I48" s="558"/>
      <c r="J48" s="558"/>
      <c r="K48" s="558"/>
      <c r="L48" s="558"/>
      <c r="M48" s="558"/>
      <c r="N48" s="558"/>
      <c r="O48" s="558"/>
      <c r="P48" s="558"/>
      <c r="Q48" s="558"/>
      <c r="R48" s="558"/>
      <c r="S48" s="558"/>
      <c r="T48" s="558"/>
      <c r="U48" s="559"/>
      <c r="V48" s="557" t="s">
        <v>64</v>
      </c>
      <c r="W48" s="558"/>
      <c r="X48" s="558"/>
      <c r="Y48" s="558"/>
      <c r="Z48" s="558"/>
      <c r="AA48" s="558"/>
      <c r="AB48" s="558"/>
      <c r="AC48" s="558"/>
      <c r="AD48" s="558"/>
      <c r="AE48" s="558"/>
      <c r="AF48" s="558"/>
      <c r="AG48" s="558"/>
      <c r="AH48" s="558"/>
      <c r="AI48" s="558"/>
      <c r="AJ48" s="558"/>
      <c r="AK48" s="558"/>
      <c r="AL48" s="558"/>
      <c r="AM48" s="558"/>
      <c r="AN48" s="559"/>
      <c r="AP48" s="289"/>
    </row>
    <row r="49" spans="2:42" x14ac:dyDescent="0.2">
      <c r="B49" s="529"/>
      <c r="C49" s="594"/>
      <c r="D49" s="595"/>
      <c r="E49" s="595"/>
      <c r="F49" s="595"/>
      <c r="G49" s="595"/>
      <c r="H49" s="595"/>
      <c r="I49" s="595"/>
      <c r="J49" s="595"/>
      <c r="K49" s="595"/>
      <c r="L49" s="595"/>
      <c r="M49" s="595"/>
      <c r="N49" s="595"/>
      <c r="O49" s="595"/>
      <c r="P49" s="595"/>
      <c r="Q49" s="595"/>
      <c r="R49" s="595"/>
      <c r="S49" s="595"/>
      <c r="T49" s="595"/>
      <c r="U49" s="596"/>
      <c r="V49" s="594"/>
      <c r="W49" s="595"/>
      <c r="X49" s="595"/>
      <c r="Y49" s="595"/>
      <c r="Z49" s="595"/>
      <c r="AA49" s="595"/>
      <c r="AB49" s="595"/>
      <c r="AC49" s="595"/>
      <c r="AD49" s="595"/>
      <c r="AE49" s="595"/>
      <c r="AF49" s="595"/>
      <c r="AG49" s="595"/>
      <c r="AH49" s="595"/>
      <c r="AI49" s="595"/>
      <c r="AJ49" s="595"/>
      <c r="AK49" s="595"/>
      <c r="AL49" s="595"/>
      <c r="AM49" s="595"/>
      <c r="AN49" s="596"/>
      <c r="AP49" s="289"/>
    </row>
    <row r="50" spans="2:42" x14ac:dyDescent="0.2">
      <c r="B50" s="529"/>
      <c r="C50" s="604"/>
      <c r="D50" s="605"/>
      <c r="E50" s="605"/>
      <c r="F50" s="605"/>
      <c r="G50" s="605"/>
      <c r="H50" s="605"/>
      <c r="I50" s="605"/>
      <c r="J50" s="605"/>
      <c r="K50" s="605"/>
      <c r="L50" s="605"/>
      <c r="M50" s="605"/>
      <c r="N50" s="605"/>
      <c r="O50" s="605"/>
      <c r="P50" s="605"/>
      <c r="Q50" s="605"/>
      <c r="R50" s="605"/>
      <c r="S50" s="605"/>
      <c r="T50" s="605"/>
      <c r="U50" s="606"/>
      <c r="V50" s="604"/>
      <c r="W50" s="605"/>
      <c r="X50" s="605"/>
      <c r="Y50" s="605"/>
      <c r="Z50" s="605"/>
      <c r="AA50" s="605"/>
      <c r="AB50" s="605"/>
      <c r="AC50" s="605"/>
      <c r="AD50" s="605"/>
      <c r="AE50" s="605"/>
      <c r="AF50" s="605"/>
      <c r="AG50" s="605"/>
      <c r="AH50" s="605"/>
      <c r="AI50" s="605"/>
      <c r="AJ50" s="605"/>
      <c r="AK50" s="605"/>
      <c r="AL50" s="605"/>
      <c r="AM50" s="605"/>
      <c r="AN50" s="606"/>
      <c r="AP50" s="289"/>
    </row>
    <row r="51" spans="2:42" x14ac:dyDescent="0.2">
      <c r="B51" s="529"/>
      <c r="C51" s="604"/>
      <c r="D51" s="605"/>
      <c r="E51" s="605"/>
      <c r="F51" s="605"/>
      <c r="G51" s="605"/>
      <c r="H51" s="605"/>
      <c r="I51" s="605"/>
      <c r="J51" s="605"/>
      <c r="K51" s="605"/>
      <c r="L51" s="605"/>
      <c r="M51" s="605"/>
      <c r="N51" s="605"/>
      <c r="O51" s="605"/>
      <c r="P51" s="605"/>
      <c r="Q51" s="605"/>
      <c r="R51" s="605"/>
      <c r="S51" s="605"/>
      <c r="T51" s="605"/>
      <c r="U51" s="606"/>
      <c r="V51" s="604"/>
      <c r="W51" s="605"/>
      <c r="X51" s="605"/>
      <c r="Y51" s="605"/>
      <c r="Z51" s="605"/>
      <c r="AA51" s="605"/>
      <c r="AB51" s="605"/>
      <c r="AC51" s="605"/>
      <c r="AD51" s="605"/>
      <c r="AE51" s="605"/>
      <c r="AF51" s="605"/>
      <c r="AG51" s="605"/>
      <c r="AH51" s="605"/>
      <c r="AI51" s="605"/>
      <c r="AJ51" s="605"/>
      <c r="AK51" s="605"/>
      <c r="AL51" s="605"/>
      <c r="AM51" s="605"/>
      <c r="AN51" s="606"/>
      <c r="AP51" s="289"/>
    </row>
    <row r="52" spans="2:42" x14ac:dyDescent="0.2">
      <c r="B52" s="530"/>
      <c r="C52" s="615"/>
      <c r="D52" s="616"/>
      <c r="E52" s="616"/>
      <c r="F52" s="616"/>
      <c r="G52" s="616"/>
      <c r="H52" s="616"/>
      <c r="I52" s="616"/>
      <c r="J52" s="616"/>
      <c r="K52" s="616"/>
      <c r="L52" s="616"/>
      <c r="M52" s="616"/>
      <c r="N52" s="616"/>
      <c r="O52" s="616"/>
      <c r="P52" s="616"/>
      <c r="Q52" s="616"/>
      <c r="R52" s="616"/>
      <c r="S52" s="616"/>
      <c r="T52" s="616"/>
      <c r="U52" s="617"/>
      <c r="V52" s="615"/>
      <c r="W52" s="616"/>
      <c r="X52" s="616"/>
      <c r="Y52" s="616"/>
      <c r="Z52" s="616"/>
      <c r="AA52" s="616"/>
      <c r="AB52" s="616"/>
      <c r="AC52" s="616"/>
      <c r="AD52" s="616"/>
      <c r="AE52" s="616"/>
      <c r="AF52" s="616"/>
      <c r="AG52" s="616"/>
      <c r="AH52" s="616"/>
      <c r="AI52" s="616"/>
      <c r="AJ52" s="616"/>
      <c r="AK52" s="616"/>
      <c r="AL52" s="616"/>
      <c r="AM52" s="616"/>
      <c r="AN52" s="617"/>
      <c r="AP52" s="289"/>
    </row>
    <row r="53" spans="2:42" ht="14.25" customHeight="1" x14ac:dyDescent="0.2">
      <c r="B53" s="518" t="s">
        <v>65</v>
      </c>
      <c r="C53" s="519"/>
      <c r="D53" s="519"/>
      <c r="E53" s="519"/>
      <c r="F53" s="520"/>
      <c r="G53" s="556" t="s">
        <v>66</v>
      </c>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6"/>
      <c r="AL53" s="556"/>
      <c r="AM53" s="556"/>
      <c r="AN53" s="556"/>
      <c r="AP53" s="289"/>
    </row>
    <row r="55" spans="2:42" x14ac:dyDescent="0.2">
      <c r="B55" s="373" t="s">
        <v>438</v>
      </c>
    </row>
    <row r="56" spans="2:42" x14ac:dyDescent="0.2">
      <c r="B56" s="373" t="s">
        <v>439</v>
      </c>
    </row>
    <row r="57" spans="2:42" x14ac:dyDescent="0.2">
      <c r="B57" s="373" t="s">
        <v>440</v>
      </c>
    </row>
    <row r="58" spans="2:42" x14ac:dyDescent="0.2">
      <c r="B58" s="373" t="s">
        <v>67</v>
      </c>
    </row>
    <row r="59" spans="2:42" x14ac:dyDescent="0.2">
      <c r="B59" s="373" t="s">
        <v>68</v>
      </c>
    </row>
    <row r="60" spans="2:42" x14ac:dyDescent="0.2">
      <c r="B60" s="373" t="s">
        <v>441</v>
      </c>
    </row>
    <row r="61" spans="2:42" x14ac:dyDescent="0.2">
      <c r="B61" s="373" t="s">
        <v>442</v>
      </c>
    </row>
    <row r="62" spans="2:42" x14ac:dyDescent="0.2">
      <c r="B62" s="373" t="s">
        <v>443</v>
      </c>
    </row>
    <row r="63" spans="2:42" x14ac:dyDescent="0.2">
      <c r="B63" s="373" t="s">
        <v>444</v>
      </c>
    </row>
    <row r="64" spans="2:42" x14ac:dyDescent="0.2">
      <c r="B64" s="373" t="s">
        <v>445</v>
      </c>
    </row>
    <row r="65" spans="2:2" x14ac:dyDescent="0.2">
      <c r="B65" s="373" t="s">
        <v>69</v>
      </c>
    </row>
  </sheetData>
  <mergeCells count="171">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41:P46" xr:uid="{3EC3C932-4D8D-48AD-9B2C-D8C664B9633A}">
      <formula1>"○"</formula1>
    </dataValidation>
    <dataValidation type="list" allowBlank="1" showInputMessage="1" showErrorMessage="1" sqref="V41:V46 Y41:Y46 AB41:AB46" xr:uid="{8AC9898F-C888-4EBD-94E1-4A9B13246CE6}">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50678-E9D4-43EA-8422-5A9639F5C46F}">
  <sheetPr>
    <tabColor rgb="FFFFFF00"/>
    <pageSetUpPr fitToPage="1"/>
  </sheetPr>
  <dimension ref="A2:AF77"/>
  <sheetViews>
    <sheetView tabSelected="1" view="pageBreakPreview" topLeftCell="A20" zoomScale="85" zoomScaleNormal="100" zoomScaleSheetLayoutView="85" workbookViewId="0">
      <selection activeCell="G38" sqref="G38"/>
    </sheetView>
  </sheetViews>
  <sheetFormatPr defaultRowHeight="20.25" customHeight="1" x14ac:dyDescent="0.2"/>
  <cols>
    <col min="1" max="2" width="4.21875" style="93" customWidth="1"/>
    <col min="3" max="3" width="25" style="359" customWidth="1"/>
    <col min="4" max="4" width="4.88671875" style="359" customWidth="1"/>
    <col min="5" max="5" width="41.6640625" style="359" customWidth="1"/>
    <col min="6" max="6" width="4.88671875" style="359" customWidth="1"/>
    <col min="7" max="7" width="19.6640625" style="359" customWidth="1"/>
    <col min="8" max="8" width="34.5546875" style="359" customWidth="1"/>
    <col min="9" max="32" width="4.88671875" style="359" customWidth="1"/>
    <col min="33" max="267" width="8.88671875" style="359"/>
    <col min="268" max="268" width="4.21875" style="359" customWidth="1"/>
    <col min="269" max="269" width="25" style="359" customWidth="1"/>
    <col min="270" max="270" width="41.6640625" style="359" customWidth="1"/>
    <col min="271" max="271" width="19.6640625" style="359" customWidth="1"/>
    <col min="272" max="272" width="33.88671875" style="359" customWidth="1"/>
    <col min="273" max="273" width="25" style="359" customWidth="1"/>
    <col min="274" max="274" width="13.6640625" style="359" customWidth="1"/>
    <col min="275" max="288" width="4.88671875" style="359" customWidth="1"/>
    <col min="289" max="523" width="8.88671875" style="359"/>
    <col min="524" max="524" width="4.21875" style="359" customWidth="1"/>
    <col min="525" max="525" width="25" style="359" customWidth="1"/>
    <col min="526" max="526" width="41.6640625" style="359" customWidth="1"/>
    <col min="527" max="527" width="19.6640625" style="359" customWidth="1"/>
    <col min="528" max="528" width="33.88671875" style="359" customWidth="1"/>
    <col min="529" max="529" width="25" style="359" customWidth="1"/>
    <col min="530" max="530" width="13.6640625" style="359" customWidth="1"/>
    <col min="531" max="544" width="4.88671875" style="359" customWidth="1"/>
    <col min="545" max="779" width="8.88671875" style="359"/>
    <col min="780" max="780" width="4.21875" style="359" customWidth="1"/>
    <col min="781" max="781" width="25" style="359" customWidth="1"/>
    <col min="782" max="782" width="41.6640625" style="359" customWidth="1"/>
    <col min="783" max="783" width="19.6640625" style="359" customWidth="1"/>
    <col min="784" max="784" width="33.88671875" style="359" customWidth="1"/>
    <col min="785" max="785" width="25" style="359" customWidth="1"/>
    <col min="786" max="786" width="13.6640625" style="359" customWidth="1"/>
    <col min="787" max="800" width="4.88671875" style="359" customWidth="1"/>
    <col min="801" max="1035" width="8.88671875" style="359"/>
    <col min="1036" max="1036" width="4.21875" style="359" customWidth="1"/>
    <col min="1037" max="1037" width="25" style="359" customWidth="1"/>
    <col min="1038" max="1038" width="41.6640625" style="359" customWidth="1"/>
    <col min="1039" max="1039" width="19.6640625" style="359" customWidth="1"/>
    <col min="1040" max="1040" width="33.88671875" style="359" customWidth="1"/>
    <col min="1041" max="1041" width="25" style="359" customWidth="1"/>
    <col min="1042" max="1042" width="13.6640625" style="359" customWidth="1"/>
    <col min="1043" max="1056" width="4.88671875" style="359" customWidth="1"/>
    <col min="1057" max="1291" width="8.88671875" style="359"/>
    <col min="1292" max="1292" width="4.21875" style="359" customWidth="1"/>
    <col min="1293" max="1293" width="25" style="359" customWidth="1"/>
    <col min="1294" max="1294" width="41.6640625" style="359" customWidth="1"/>
    <col min="1295" max="1295" width="19.6640625" style="359" customWidth="1"/>
    <col min="1296" max="1296" width="33.88671875" style="359" customWidth="1"/>
    <col min="1297" max="1297" width="25" style="359" customWidth="1"/>
    <col min="1298" max="1298" width="13.6640625" style="359" customWidth="1"/>
    <col min="1299" max="1312" width="4.88671875" style="359" customWidth="1"/>
    <col min="1313" max="1547" width="8.88671875" style="359"/>
    <col min="1548" max="1548" width="4.21875" style="359" customWidth="1"/>
    <col min="1549" max="1549" width="25" style="359" customWidth="1"/>
    <col min="1550" max="1550" width="41.6640625" style="359" customWidth="1"/>
    <col min="1551" max="1551" width="19.6640625" style="359" customWidth="1"/>
    <col min="1552" max="1552" width="33.88671875" style="359" customWidth="1"/>
    <col min="1553" max="1553" width="25" style="359" customWidth="1"/>
    <col min="1554" max="1554" width="13.6640625" style="359" customWidth="1"/>
    <col min="1555" max="1568" width="4.88671875" style="359" customWidth="1"/>
    <col min="1569" max="1803" width="8.88671875" style="359"/>
    <col min="1804" max="1804" width="4.21875" style="359" customWidth="1"/>
    <col min="1805" max="1805" width="25" style="359" customWidth="1"/>
    <col min="1806" max="1806" width="41.6640625" style="359" customWidth="1"/>
    <col min="1807" max="1807" width="19.6640625" style="359" customWidth="1"/>
    <col min="1808" max="1808" width="33.88671875" style="359" customWidth="1"/>
    <col min="1809" max="1809" width="25" style="359" customWidth="1"/>
    <col min="1810" max="1810" width="13.6640625" style="359" customWidth="1"/>
    <col min="1811" max="1824" width="4.88671875" style="359" customWidth="1"/>
    <col min="1825" max="2059" width="8.88671875" style="359"/>
    <col min="2060" max="2060" width="4.21875" style="359" customWidth="1"/>
    <col min="2061" max="2061" width="25" style="359" customWidth="1"/>
    <col min="2062" max="2062" width="41.6640625" style="359" customWidth="1"/>
    <col min="2063" max="2063" width="19.6640625" style="359" customWidth="1"/>
    <col min="2064" max="2064" width="33.88671875" style="359" customWidth="1"/>
    <col min="2065" max="2065" width="25" style="359" customWidth="1"/>
    <col min="2066" max="2066" width="13.6640625" style="359" customWidth="1"/>
    <col min="2067" max="2080" width="4.88671875" style="359" customWidth="1"/>
    <col min="2081" max="2315" width="8.88671875" style="359"/>
    <col min="2316" max="2316" width="4.21875" style="359" customWidth="1"/>
    <col min="2317" max="2317" width="25" style="359" customWidth="1"/>
    <col min="2318" max="2318" width="41.6640625" style="359" customWidth="1"/>
    <col min="2319" max="2319" width="19.6640625" style="359" customWidth="1"/>
    <col min="2320" max="2320" width="33.88671875" style="359" customWidth="1"/>
    <col min="2321" max="2321" width="25" style="359" customWidth="1"/>
    <col min="2322" max="2322" width="13.6640625" style="359" customWidth="1"/>
    <col min="2323" max="2336" width="4.88671875" style="359" customWidth="1"/>
    <col min="2337" max="2571" width="8.88671875" style="359"/>
    <col min="2572" max="2572" width="4.21875" style="359" customWidth="1"/>
    <col min="2573" max="2573" width="25" style="359" customWidth="1"/>
    <col min="2574" max="2574" width="41.6640625" style="359" customWidth="1"/>
    <col min="2575" max="2575" width="19.6640625" style="359" customWidth="1"/>
    <col min="2576" max="2576" width="33.88671875" style="359" customWidth="1"/>
    <col min="2577" max="2577" width="25" style="359" customWidth="1"/>
    <col min="2578" max="2578" width="13.6640625" style="359" customWidth="1"/>
    <col min="2579" max="2592" width="4.88671875" style="359" customWidth="1"/>
    <col min="2593" max="2827" width="8.88671875" style="359"/>
    <col min="2828" max="2828" width="4.21875" style="359" customWidth="1"/>
    <col min="2829" max="2829" width="25" style="359" customWidth="1"/>
    <col min="2830" max="2830" width="41.6640625" style="359" customWidth="1"/>
    <col min="2831" max="2831" width="19.6640625" style="359" customWidth="1"/>
    <col min="2832" max="2832" width="33.88671875" style="359" customWidth="1"/>
    <col min="2833" max="2833" width="25" style="359" customWidth="1"/>
    <col min="2834" max="2834" width="13.6640625" style="359" customWidth="1"/>
    <col min="2835" max="2848" width="4.88671875" style="359" customWidth="1"/>
    <col min="2849" max="3083" width="8.88671875" style="359"/>
    <col min="3084" max="3084" width="4.21875" style="359" customWidth="1"/>
    <col min="3085" max="3085" width="25" style="359" customWidth="1"/>
    <col min="3086" max="3086" width="41.6640625" style="359" customWidth="1"/>
    <col min="3087" max="3087" width="19.6640625" style="359" customWidth="1"/>
    <col min="3088" max="3088" width="33.88671875" style="359" customWidth="1"/>
    <col min="3089" max="3089" width="25" style="359" customWidth="1"/>
    <col min="3090" max="3090" width="13.6640625" style="359" customWidth="1"/>
    <col min="3091" max="3104" width="4.88671875" style="359" customWidth="1"/>
    <col min="3105" max="3339" width="8.88671875" style="359"/>
    <col min="3340" max="3340" width="4.21875" style="359" customWidth="1"/>
    <col min="3341" max="3341" width="25" style="359" customWidth="1"/>
    <col min="3342" max="3342" width="41.6640625" style="359" customWidth="1"/>
    <col min="3343" max="3343" width="19.6640625" style="359" customWidth="1"/>
    <col min="3344" max="3344" width="33.88671875" style="359" customWidth="1"/>
    <col min="3345" max="3345" width="25" style="359" customWidth="1"/>
    <col min="3346" max="3346" width="13.6640625" style="359" customWidth="1"/>
    <col min="3347" max="3360" width="4.88671875" style="359" customWidth="1"/>
    <col min="3361" max="3595" width="8.88671875" style="359"/>
    <col min="3596" max="3596" width="4.21875" style="359" customWidth="1"/>
    <col min="3597" max="3597" width="25" style="359" customWidth="1"/>
    <col min="3598" max="3598" width="41.6640625" style="359" customWidth="1"/>
    <col min="3599" max="3599" width="19.6640625" style="359" customWidth="1"/>
    <col min="3600" max="3600" width="33.88671875" style="359" customWidth="1"/>
    <col min="3601" max="3601" width="25" style="359" customWidth="1"/>
    <col min="3602" max="3602" width="13.6640625" style="359" customWidth="1"/>
    <col min="3603" max="3616" width="4.88671875" style="359" customWidth="1"/>
    <col min="3617" max="3851" width="8.88671875" style="359"/>
    <col min="3852" max="3852" width="4.21875" style="359" customWidth="1"/>
    <col min="3853" max="3853" width="25" style="359" customWidth="1"/>
    <col min="3854" max="3854" width="41.6640625" style="359" customWidth="1"/>
    <col min="3855" max="3855" width="19.6640625" style="359" customWidth="1"/>
    <col min="3856" max="3856" width="33.88671875" style="359" customWidth="1"/>
    <col min="3857" max="3857" width="25" style="359" customWidth="1"/>
    <col min="3858" max="3858" width="13.6640625" style="359" customWidth="1"/>
    <col min="3859" max="3872" width="4.88671875" style="359" customWidth="1"/>
    <col min="3873" max="4107" width="8.88671875" style="359"/>
    <col min="4108" max="4108" width="4.21875" style="359" customWidth="1"/>
    <col min="4109" max="4109" width="25" style="359" customWidth="1"/>
    <col min="4110" max="4110" width="41.6640625" style="359" customWidth="1"/>
    <col min="4111" max="4111" width="19.6640625" style="359" customWidth="1"/>
    <col min="4112" max="4112" width="33.88671875" style="359" customWidth="1"/>
    <col min="4113" max="4113" width="25" style="359" customWidth="1"/>
    <col min="4114" max="4114" width="13.6640625" style="359" customWidth="1"/>
    <col min="4115" max="4128" width="4.88671875" style="359" customWidth="1"/>
    <col min="4129" max="4363" width="8.88671875" style="359"/>
    <col min="4364" max="4364" width="4.21875" style="359" customWidth="1"/>
    <col min="4365" max="4365" width="25" style="359" customWidth="1"/>
    <col min="4366" max="4366" width="41.6640625" style="359" customWidth="1"/>
    <col min="4367" max="4367" width="19.6640625" style="359" customWidth="1"/>
    <col min="4368" max="4368" width="33.88671875" style="359" customWidth="1"/>
    <col min="4369" max="4369" width="25" style="359" customWidth="1"/>
    <col min="4370" max="4370" width="13.6640625" style="359" customWidth="1"/>
    <col min="4371" max="4384" width="4.88671875" style="359" customWidth="1"/>
    <col min="4385" max="4619" width="8.88671875" style="359"/>
    <col min="4620" max="4620" width="4.21875" style="359" customWidth="1"/>
    <col min="4621" max="4621" width="25" style="359" customWidth="1"/>
    <col min="4622" max="4622" width="41.6640625" style="359" customWidth="1"/>
    <col min="4623" max="4623" width="19.6640625" style="359" customWidth="1"/>
    <col min="4624" max="4624" width="33.88671875" style="359" customWidth="1"/>
    <col min="4625" max="4625" width="25" style="359" customWidth="1"/>
    <col min="4626" max="4626" width="13.6640625" style="359" customWidth="1"/>
    <col min="4627" max="4640" width="4.88671875" style="359" customWidth="1"/>
    <col min="4641" max="4875" width="8.88671875" style="359"/>
    <col min="4876" max="4876" width="4.21875" style="359" customWidth="1"/>
    <col min="4877" max="4877" width="25" style="359" customWidth="1"/>
    <col min="4878" max="4878" width="41.6640625" style="359" customWidth="1"/>
    <col min="4879" max="4879" width="19.6640625" style="359" customWidth="1"/>
    <col min="4880" max="4880" width="33.88671875" style="359" customWidth="1"/>
    <col min="4881" max="4881" width="25" style="359" customWidth="1"/>
    <col min="4882" max="4882" width="13.6640625" style="359" customWidth="1"/>
    <col min="4883" max="4896" width="4.88671875" style="359" customWidth="1"/>
    <col min="4897" max="5131" width="8.88671875" style="359"/>
    <col min="5132" max="5132" width="4.21875" style="359" customWidth="1"/>
    <col min="5133" max="5133" width="25" style="359" customWidth="1"/>
    <col min="5134" max="5134" width="41.6640625" style="359" customWidth="1"/>
    <col min="5135" max="5135" width="19.6640625" style="359" customWidth="1"/>
    <col min="5136" max="5136" width="33.88671875" style="359" customWidth="1"/>
    <col min="5137" max="5137" width="25" style="359" customWidth="1"/>
    <col min="5138" max="5138" width="13.6640625" style="359" customWidth="1"/>
    <col min="5139" max="5152" width="4.88671875" style="359" customWidth="1"/>
    <col min="5153" max="5387" width="8.88671875" style="359"/>
    <col min="5388" max="5388" width="4.21875" style="359" customWidth="1"/>
    <col min="5389" max="5389" width="25" style="359" customWidth="1"/>
    <col min="5390" max="5390" width="41.6640625" style="359" customWidth="1"/>
    <col min="5391" max="5391" width="19.6640625" style="359" customWidth="1"/>
    <col min="5392" max="5392" width="33.88671875" style="359" customWidth="1"/>
    <col min="5393" max="5393" width="25" style="359" customWidth="1"/>
    <col min="5394" max="5394" width="13.6640625" style="359" customWidth="1"/>
    <col min="5395" max="5408" width="4.88671875" style="359" customWidth="1"/>
    <col min="5409" max="5643" width="8.88671875" style="359"/>
    <col min="5644" max="5644" width="4.21875" style="359" customWidth="1"/>
    <col min="5645" max="5645" width="25" style="359" customWidth="1"/>
    <col min="5646" max="5646" width="41.6640625" style="359" customWidth="1"/>
    <col min="5647" max="5647" width="19.6640625" style="359" customWidth="1"/>
    <col min="5648" max="5648" width="33.88671875" style="359" customWidth="1"/>
    <col min="5649" max="5649" width="25" style="359" customWidth="1"/>
    <col min="5650" max="5650" width="13.6640625" style="359" customWidth="1"/>
    <col min="5651" max="5664" width="4.88671875" style="359" customWidth="1"/>
    <col min="5665" max="5899" width="8.88671875" style="359"/>
    <col min="5900" max="5900" width="4.21875" style="359" customWidth="1"/>
    <col min="5901" max="5901" width="25" style="359" customWidth="1"/>
    <col min="5902" max="5902" width="41.6640625" style="359" customWidth="1"/>
    <col min="5903" max="5903" width="19.6640625" style="359" customWidth="1"/>
    <col min="5904" max="5904" width="33.88671875" style="359" customWidth="1"/>
    <col min="5905" max="5905" width="25" style="359" customWidth="1"/>
    <col min="5906" max="5906" width="13.6640625" style="359" customWidth="1"/>
    <col min="5907" max="5920" width="4.88671875" style="359" customWidth="1"/>
    <col min="5921" max="6155" width="8.88671875" style="359"/>
    <col min="6156" max="6156" width="4.21875" style="359" customWidth="1"/>
    <col min="6157" max="6157" width="25" style="359" customWidth="1"/>
    <col min="6158" max="6158" width="41.6640625" style="359" customWidth="1"/>
    <col min="6159" max="6159" width="19.6640625" style="359" customWidth="1"/>
    <col min="6160" max="6160" width="33.88671875" style="359" customWidth="1"/>
    <col min="6161" max="6161" width="25" style="359" customWidth="1"/>
    <col min="6162" max="6162" width="13.6640625" style="359" customWidth="1"/>
    <col min="6163" max="6176" width="4.88671875" style="359" customWidth="1"/>
    <col min="6177" max="6411" width="8.88671875" style="359"/>
    <col min="6412" max="6412" width="4.21875" style="359" customWidth="1"/>
    <col min="6413" max="6413" width="25" style="359" customWidth="1"/>
    <col min="6414" max="6414" width="41.6640625" style="359" customWidth="1"/>
    <col min="6415" max="6415" width="19.6640625" style="359" customWidth="1"/>
    <col min="6416" max="6416" width="33.88671875" style="359" customWidth="1"/>
    <col min="6417" max="6417" width="25" style="359" customWidth="1"/>
    <col min="6418" max="6418" width="13.6640625" style="359" customWidth="1"/>
    <col min="6419" max="6432" width="4.88671875" style="359" customWidth="1"/>
    <col min="6433" max="6667" width="8.88671875" style="359"/>
    <col min="6668" max="6668" width="4.21875" style="359" customWidth="1"/>
    <col min="6669" max="6669" width="25" style="359" customWidth="1"/>
    <col min="6670" max="6670" width="41.6640625" style="359" customWidth="1"/>
    <col min="6671" max="6671" width="19.6640625" style="359" customWidth="1"/>
    <col min="6672" max="6672" width="33.88671875" style="359" customWidth="1"/>
    <col min="6673" max="6673" width="25" style="359" customWidth="1"/>
    <col min="6674" max="6674" width="13.6640625" style="359" customWidth="1"/>
    <col min="6675" max="6688" width="4.88671875" style="359" customWidth="1"/>
    <col min="6689" max="6923" width="8.88671875" style="359"/>
    <col min="6924" max="6924" width="4.21875" style="359" customWidth="1"/>
    <col min="6925" max="6925" width="25" style="359" customWidth="1"/>
    <col min="6926" max="6926" width="41.6640625" style="359" customWidth="1"/>
    <col min="6927" max="6927" width="19.6640625" style="359" customWidth="1"/>
    <col min="6928" max="6928" width="33.88671875" style="359" customWidth="1"/>
    <col min="6929" max="6929" width="25" style="359" customWidth="1"/>
    <col min="6930" max="6930" width="13.6640625" style="359" customWidth="1"/>
    <col min="6931" max="6944" width="4.88671875" style="359" customWidth="1"/>
    <col min="6945" max="7179" width="8.88671875" style="359"/>
    <col min="7180" max="7180" width="4.21875" style="359" customWidth="1"/>
    <col min="7181" max="7181" width="25" style="359" customWidth="1"/>
    <col min="7182" max="7182" width="41.6640625" style="359" customWidth="1"/>
    <col min="7183" max="7183" width="19.6640625" style="359" customWidth="1"/>
    <col min="7184" max="7184" width="33.88671875" style="359" customWidth="1"/>
    <col min="7185" max="7185" width="25" style="359" customWidth="1"/>
    <col min="7186" max="7186" width="13.6640625" style="359" customWidth="1"/>
    <col min="7187" max="7200" width="4.88671875" style="359" customWidth="1"/>
    <col min="7201" max="7435" width="8.88671875" style="359"/>
    <col min="7436" max="7436" width="4.21875" style="359" customWidth="1"/>
    <col min="7437" max="7437" width="25" style="359" customWidth="1"/>
    <col min="7438" max="7438" width="41.6640625" style="359" customWidth="1"/>
    <col min="7439" max="7439" width="19.6640625" style="359" customWidth="1"/>
    <col min="7440" max="7440" width="33.88671875" style="359" customWidth="1"/>
    <col min="7441" max="7441" width="25" style="359" customWidth="1"/>
    <col min="7442" max="7442" width="13.6640625" style="359" customWidth="1"/>
    <col min="7443" max="7456" width="4.88671875" style="359" customWidth="1"/>
    <col min="7457" max="7691" width="8.88671875" style="359"/>
    <col min="7692" max="7692" width="4.21875" style="359" customWidth="1"/>
    <col min="7693" max="7693" width="25" style="359" customWidth="1"/>
    <col min="7694" max="7694" width="41.6640625" style="359" customWidth="1"/>
    <col min="7695" max="7695" width="19.6640625" style="359" customWidth="1"/>
    <col min="7696" max="7696" width="33.88671875" style="359" customWidth="1"/>
    <col min="7697" max="7697" width="25" style="359" customWidth="1"/>
    <col min="7698" max="7698" width="13.6640625" style="359" customWidth="1"/>
    <col min="7699" max="7712" width="4.88671875" style="359" customWidth="1"/>
    <col min="7713" max="7947" width="8.88671875" style="359"/>
    <col min="7948" max="7948" width="4.21875" style="359" customWidth="1"/>
    <col min="7949" max="7949" width="25" style="359" customWidth="1"/>
    <col min="7950" max="7950" width="41.6640625" style="359" customWidth="1"/>
    <col min="7951" max="7951" width="19.6640625" style="359" customWidth="1"/>
    <col min="7952" max="7952" width="33.88671875" style="359" customWidth="1"/>
    <col min="7953" max="7953" width="25" style="359" customWidth="1"/>
    <col min="7954" max="7954" width="13.6640625" style="359" customWidth="1"/>
    <col min="7955" max="7968" width="4.88671875" style="359" customWidth="1"/>
    <col min="7969" max="8203" width="8.88671875" style="359"/>
    <col min="8204" max="8204" width="4.21875" style="359" customWidth="1"/>
    <col min="8205" max="8205" width="25" style="359" customWidth="1"/>
    <col min="8206" max="8206" width="41.6640625" style="359" customWidth="1"/>
    <col min="8207" max="8207" width="19.6640625" style="359" customWidth="1"/>
    <col min="8208" max="8208" width="33.88671875" style="359" customWidth="1"/>
    <col min="8209" max="8209" width="25" style="359" customWidth="1"/>
    <col min="8210" max="8210" width="13.6640625" style="359" customWidth="1"/>
    <col min="8211" max="8224" width="4.88671875" style="359" customWidth="1"/>
    <col min="8225" max="8459" width="8.88671875" style="359"/>
    <col min="8460" max="8460" width="4.21875" style="359" customWidth="1"/>
    <col min="8461" max="8461" width="25" style="359" customWidth="1"/>
    <col min="8462" max="8462" width="41.6640625" style="359" customWidth="1"/>
    <col min="8463" max="8463" width="19.6640625" style="359" customWidth="1"/>
    <col min="8464" max="8464" width="33.88671875" style="359" customWidth="1"/>
    <col min="8465" max="8465" width="25" style="359" customWidth="1"/>
    <col min="8466" max="8466" width="13.6640625" style="359" customWidth="1"/>
    <col min="8467" max="8480" width="4.88671875" style="359" customWidth="1"/>
    <col min="8481" max="8715" width="8.88671875" style="359"/>
    <col min="8716" max="8716" width="4.21875" style="359" customWidth="1"/>
    <col min="8717" max="8717" width="25" style="359" customWidth="1"/>
    <col min="8718" max="8718" width="41.6640625" style="359" customWidth="1"/>
    <col min="8719" max="8719" width="19.6640625" style="359" customWidth="1"/>
    <col min="8720" max="8720" width="33.88671875" style="359" customWidth="1"/>
    <col min="8721" max="8721" width="25" style="359" customWidth="1"/>
    <col min="8722" max="8722" width="13.6640625" style="359" customWidth="1"/>
    <col min="8723" max="8736" width="4.88671875" style="359" customWidth="1"/>
    <col min="8737" max="8971" width="8.88671875" style="359"/>
    <col min="8972" max="8972" width="4.21875" style="359" customWidth="1"/>
    <col min="8973" max="8973" width="25" style="359" customWidth="1"/>
    <col min="8974" max="8974" width="41.6640625" style="359" customWidth="1"/>
    <col min="8975" max="8975" width="19.6640625" style="359" customWidth="1"/>
    <col min="8976" max="8976" width="33.88671875" style="359" customWidth="1"/>
    <col min="8977" max="8977" width="25" style="359" customWidth="1"/>
    <col min="8978" max="8978" width="13.6640625" style="359" customWidth="1"/>
    <col min="8979" max="8992" width="4.88671875" style="359" customWidth="1"/>
    <col min="8993" max="9227" width="8.88671875" style="359"/>
    <col min="9228" max="9228" width="4.21875" style="359" customWidth="1"/>
    <col min="9229" max="9229" width="25" style="359" customWidth="1"/>
    <col min="9230" max="9230" width="41.6640625" style="359" customWidth="1"/>
    <col min="9231" max="9231" width="19.6640625" style="359" customWidth="1"/>
    <col min="9232" max="9232" width="33.88671875" style="359" customWidth="1"/>
    <col min="9233" max="9233" width="25" style="359" customWidth="1"/>
    <col min="9234" max="9234" width="13.6640625" style="359" customWidth="1"/>
    <col min="9235" max="9248" width="4.88671875" style="359" customWidth="1"/>
    <col min="9249" max="9483" width="8.88671875" style="359"/>
    <col min="9484" max="9484" width="4.21875" style="359" customWidth="1"/>
    <col min="9485" max="9485" width="25" style="359" customWidth="1"/>
    <col min="9486" max="9486" width="41.6640625" style="359" customWidth="1"/>
    <col min="9487" max="9487" width="19.6640625" style="359" customWidth="1"/>
    <col min="9488" max="9488" width="33.88671875" style="359" customWidth="1"/>
    <col min="9489" max="9489" width="25" style="359" customWidth="1"/>
    <col min="9490" max="9490" width="13.6640625" style="359" customWidth="1"/>
    <col min="9491" max="9504" width="4.88671875" style="359" customWidth="1"/>
    <col min="9505" max="9739" width="8.88671875" style="359"/>
    <col min="9740" max="9740" width="4.21875" style="359" customWidth="1"/>
    <col min="9741" max="9741" width="25" style="359" customWidth="1"/>
    <col min="9742" max="9742" width="41.6640625" style="359" customWidth="1"/>
    <col min="9743" max="9743" width="19.6640625" style="359" customWidth="1"/>
    <col min="9744" max="9744" width="33.88671875" style="359" customWidth="1"/>
    <col min="9745" max="9745" width="25" style="359" customWidth="1"/>
    <col min="9746" max="9746" width="13.6640625" style="359" customWidth="1"/>
    <col min="9747" max="9760" width="4.88671875" style="359" customWidth="1"/>
    <col min="9761" max="9995" width="8.88671875" style="359"/>
    <col min="9996" max="9996" width="4.21875" style="359" customWidth="1"/>
    <col min="9997" max="9997" width="25" style="359" customWidth="1"/>
    <col min="9998" max="9998" width="41.6640625" style="359" customWidth="1"/>
    <col min="9999" max="9999" width="19.6640625" style="359" customWidth="1"/>
    <col min="10000" max="10000" width="33.88671875" style="359" customWidth="1"/>
    <col min="10001" max="10001" width="25" style="359" customWidth="1"/>
    <col min="10002" max="10002" width="13.6640625" style="359" customWidth="1"/>
    <col min="10003" max="10016" width="4.88671875" style="359" customWidth="1"/>
    <col min="10017" max="10251" width="8.88671875" style="359"/>
    <col min="10252" max="10252" width="4.21875" style="359" customWidth="1"/>
    <col min="10253" max="10253" width="25" style="359" customWidth="1"/>
    <col min="10254" max="10254" width="41.6640625" style="359" customWidth="1"/>
    <col min="10255" max="10255" width="19.6640625" style="359" customWidth="1"/>
    <col min="10256" max="10256" width="33.88671875" style="359" customWidth="1"/>
    <col min="10257" max="10257" width="25" style="359" customWidth="1"/>
    <col min="10258" max="10258" width="13.6640625" style="359" customWidth="1"/>
    <col min="10259" max="10272" width="4.88671875" style="359" customWidth="1"/>
    <col min="10273" max="10507" width="8.88671875" style="359"/>
    <col min="10508" max="10508" width="4.21875" style="359" customWidth="1"/>
    <col min="10509" max="10509" width="25" style="359" customWidth="1"/>
    <col min="10510" max="10510" width="41.6640625" style="359" customWidth="1"/>
    <col min="10511" max="10511" width="19.6640625" style="359" customWidth="1"/>
    <col min="10512" max="10512" width="33.88671875" style="359" customWidth="1"/>
    <col min="10513" max="10513" width="25" style="359" customWidth="1"/>
    <col min="10514" max="10514" width="13.6640625" style="359" customWidth="1"/>
    <col min="10515" max="10528" width="4.88671875" style="359" customWidth="1"/>
    <col min="10529" max="10763" width="8.88671875" style="359"/>
    <col min="10764" max="10764" width="4.21875" style="359" customWidth="1"/>
    <col min="10765" max="10765" width="25" style="359" customWidth="1"/>
    <col min="10766" max="10766" width="41.6640625" style="359" customWidth="1"/>
    <col min="10767" max="10767" width="19.6640625" style="359" customWidth="1"/>
    <col min="10768" max="10768" width="33.88671875" style="359" customWidth="1"/>
    <col min="10769" max="10769" width="25" style="359" customWidth="1"/>
    <col min="10770" max="10770" width="13.6640625" style="359" customWidth="1"/>
    <col min="10771" max="10784" width="4.88671875" style="359" customWidth="1"/>
    <col min="10785" max="11019" width="8.88671875" style="359"/>
    <col min="11020" max="11020" width="4.21875" style="359" customWidth="1"/>
    <col min="11021" max="11021" width="25" style="359" customWidth="1"/>
    <col min="11022" max="11022" width="41.6640625" style="359" customWidth="1"/>
    <col min="11023" max="11023" width="19.6640625" style="359" customWidth="1"/>
    <col min="11024" max="11024" width="33.88671875" style="359" customWidth="1"/>
    <col min="11025" max="11025" width="25" style="359" customWidth="1"/>
    <col min="11026" max="11026" width="13.6640625" style="359" customWidth="1"/>
    <col min="11027" max="11040" width="4.88671875" style="359" customWidth="1"/>
    <col min="11041" max="11275" width="8.88671875" style="359"/>
    <col min="11276" max="11276" width="4.21875" style="359" customWidth="1"/>
    <col min="11277" max="11277" width="25" style="359" customWidth="1"/>
    <col min="11278" max="11278" width="41.6640625" style="359" customWidth="1"/>
    <col min="11279" max="11279" width="19.6640625" style="359" customWidth="1"/>
    <col min="11280" max="11280" width="33.88671875" style="359" customWidth="1"/>
    <col min="11281" max="11281" width="25" style="359" customWidth="1"/>
    <col min="11282" max="11282" width="13.6640625" style="359" customWidth="1"/>
    <col min="11283" max="11296" width="4.88671875" style="359" customWidth="1"/>
    <col min="11297" max="11531" width="8.88671875" style="359"/>
    <col min="11532" max="11532" width="4.21875" style="359" customWidth="1"/>
    <col min="11533" max="11533" width="25" style="359" customWidth="1"/>
    <col min="11534" max="11534" width="41.6640625" style="359" customWidth="1"/>
    <col min="11535" max="11535" width="19.6640625" style="359" customWidth="1"/>
    <col min="11536" max="11536" width="33.88671875" style="359" customWidth="1"/>
    <col min="11537" max="11537" width="25" style="359" customWidth="1"/>
    <col min="11538" max="11538" width="13.6640625" style="359" customWidth="1"/>
    <col min="11539" max="11552" width="4.88671875" style="359" customWidth="1"/>
    <col min="11553" max="11787" width="8.88671875" style="359"/>
    <col min="11788" max="11788" width="4.21875" style="359" customWidth="1"/>
    <col min="11789" max="11789" width="25" style="359" customWidth="1"/>
    <col min="11790" max="11790" width="41.6640625" style="359" customWidth="1"/>
    <col min="11791" max="11791" width="19.6640625" style="359" customWidth="1"/>
    <col min="11792" max="11792" width="33.88671875" style="359" customWidth="1"/>
    <col min="11793" max="11793" width="25" style="359" customWidth="1"/>
    <col min="11794" max="11794" width="13.6640625" style="359" customWidth="1"/>
    <col min="11795" max="11808" width="4.88671875" style="359" customWidth="1"/>
    <col min="11809" max="12043" width="8.88671875" style="359"/>
    <col min="12044" max="12044" width="4.21875" style="359" customWidth="1"/>
    <col min="12045" max="12045" width="25" style="359" customWidth="1"/>
    <col min="12046" max="12046" width="41.6640625" style="359" customWidth="1"/>
    <col min="12047" max="12047" width="19.6640625" style="359" customWidth="1"/>
    <col min="12048" max="12048" width="33.88671875" style="359" customWidth="1"/>
    <col min="12049" max="12049" width="25" style="359" customWidth="1"/>
    <col min="12050" max="12050" width="13.6640625" style="359" customWidth="1"/>
    <col min="12051" max="12064" width="4.88671875" style="359" customWidth="1"/>
    <col min="12065" max="12299" width="8.88671875" style="359"/>
    <col min="12300" max="12300" width="4.21875" style="359" customWidth="1"/>
    <col min="12301" max="12301" width="25" style="359" customWidth="1"/>
    <col min="12302" max="12302" width="41.6640625" style="359" customWidth="1"/>
    <col min="12303" max="12303" width="19.6640625" style="359" customWidth="1"/>
    <col min="12304" max="12304" width="33.88671875" style="359" customWidth="1"/>
    <col min="12305" max="12305" width="25" style="359" customWidth="1"/>
    <col min="12306" max="12306" width="13.6640625" style="359" customWidth="1"/>
    <col min="12307" max="12320" width="4.88671875" style="359" customWidth="1"/>
    <col min="12321" max="12555" width="8.88671875" style="359"/>
    <col min="12556" max="12556" width="4.21875" style="359" customWidth="1"/>
    <col min="12557" max="12557" width="25" style="359" customWidth="1"/>
    <col min="12558" max="12558" width="41.6640625" style="359" customWidth="1"/>
    <col min="12559" max="12559" width="19.6640625" style="359" customWidth="1"/>
    <col min="12560" max="12560" width="33.88671875" style="359" customWidth="1"/>
    <col min="12561" max="12561" width="25" style="359" customWidth="1"/>
    <col min="12562" max="12562" width="13.6640625" style="359" customWidth="1"/>
    <col min="12563" max="12576" width="4.88671875" style="359" customWidth="1"/>
    <col min="12577" max="12811" width="8.88671875" style="359"/>
    <col min="12812" max="12812" width="4.21875" style="359" customWidth="1"/>
    <col min="12813" max="12813" width="25" style="359" customWidth="1"/>
    <col min="12814" max="12814" width="41.6640625" style="359" customWidth="1"/>
    <col min="12815" max="12815" width="19.6640625" style="359" customWidth="1"/>
    <col min="12816" max="12816" width="33.88671875" style="359" customWidth="1"/>
    <col min="12817" max="12817" width="25" style="359" customWidth="1"/>
    <col min="12818" max="12818" width="13.6640625" style="359" customWidth="1"/>
    <col min="12819" max="12832" width="4.88671875" style="359" customWidth="1"/>
    <col min="12833" max="13067" width="8.88671875" style="359"/>
    <col min="13068" max="13068" width="4.21875" style="359" customWidth="1"/>
    <col min="13069" max="13069" width="25" style="359" customWidth="1"/>
    <col min="13070" max="13070" width="41.6640625" style="359" customWidth="1"/>
    <col min="13071" max="13071" width="19.6640625" style="359" customWidth="1"/>
    <col min="13072" max="13072" width="33.88671875" style="359" customWidth="1"/>
    <col min="13073" max="13073" width="25" style="359" customWidth="1"/>
    <col min="13074" max="13074" width="13.6640625" style="359" customWidth="1"/>
    <col min="13075" max="13088" width="4.88671875" style="359" customWidth="1"/>
    <col min="13089" max="13323" width="8.88671875" style="359"/>
    <col min="13324" max="13324" width="4.21875" style="359" customWidth="1"/>
    <col min="13325" max="13325" width="25" style="359" customWidth="1"/>
    <col min="13326" max="13326" width="41.6640625" style="359" customWidth="1"/>
    <col min="13327" max="13327" width="19.6640625" style="359" customWidth="1"/>
    <col min="13328" max="13328" width="33.88671875" style="359" customWidth="1"/>
    <col min="13329" max="13329" width="25" style="359" customWidth="1"/>
    <col min="13330" max="13330" width="13.6640625" style="359" customWidth="1"/>
    <col min="13331" max="13344" width="4.88671875" style="359" customWidth="1"/>
    <col min="13345" max="13579" width="8.88671875" style="359"/>
    <col min="13580" max="13580" width="4.21875" style="359" customWidth="1"/>
    <col min="13581" max="13581" width="25" style="359" customWidth="1"/>
    <col min="13582" max="13582" width="41.6640625" style="359" customWidth="1"/>
    <col min="13583" max="13583" width="19.6640625" style="359" customWidth="1"/>
    <col min="13584" max="13584" width="33.88671875" style="359" customWidth="1"/>
    <col min="13585" max="13585" width="25" style="359" customWidth="1"/>
    <col min="13586" max="13586" width="13.6640625" style="359" customWidth="1"/>
    <col min="13587" max="13600" width="4.88671875" style="359" customWidth="1"/>
    <col min="13601" max="13835" width="8.88671875" style="359"/>
    <col min="13836" max="13836" width="4.21875" style="359" customWidth="1"/>
    <col min="13837" max="13837" width="25" style="359" customWidth="1"/>
    <col min="13838" max="13838" width="41.6640625" style="359" customWidth="1"/>
    <col min="13839" max="13839" width="19.6640625" style="359" customWidth="1"/>
    <col min="13840" max="13840" width="33.88671875" style="359" customWidth="1"/>
    <col min="13841" max="13841" width="25" style="359" customWidth="1"/>
    <col min="13842" max="13842" width="13.6640625" style="359" customWidth="1"/>
    <col min="13843" max="13856" width="4.88671875" style="359" customWidth="1"/>
    <col min="13857" max="14091" width="8.88671875" style="359"/>
    <col min="14092" max="14092" width="4.21875" style="359" customWidth="1"/>
    <col min="14093" max="14093" width="25" style="359" customWidth="1"/>
    <col min="14094" max="14094" width="41.6640625" style="359" customWidth="1"/>
    <col min="14095" max="14095" width="19.6640625" style="359" customWidth="1"/>
    <col min="14096" max="14096" width="33.88671875" style="359" customWidth="1"/>
    <col min="14097" max="14097" width="25" style="359" customWidth="1"/>
    <col min="14098" max="14098" width="13.6640625" style="359" customWidth="1"/>
    <col min="14099" max="14112" width="4.88671875" style="359" customWidth="1"/>
    <col min="14113" max="14347" width="8.88671875" style="359"/>
    <col min="14348" max="14348" width="4.21875" style="359" customWidth="1"/>
    <col min="14349" max="14349" width="25" style="359" customWidth="1"/>
    <col min="14350" max="14350" width="41.6640625" style="359" customWidth="1"/>
    <col min="14351" max="14351" width="19.6640625" style="359" customWidth="1"/>
    <col min="14352" max="14352" width="33.88671875" style="359" customWidth="1"/>
    <col min="14353" max="14353" width="25" style="359" customWidth="1"/>
    <col min="14354" max="14354" width="13.6640625" style="359" customWidth="1"/>
    <col min="14355" max="14368" width="4.88671875" style="359" customWidth="1"/>
    <col min="14369" max="14603" width="8.88671875" style="359"/>
    <col min="14604" max="14604" width="4.21875" style="359" customWidth="1"/>
    <col min="14605" max="14605" width="25" style="359" customWidth="1"/>
    <col min="14606" max="14606" width="41.6640625" style="359" customWidth="1"/>
    <col min="14607" max="14607" width="19.6640625" style="359" customWidth="1"/>
    <col min="14608" max="14608" width="33.88671875" style="359" customWidth="1"/>
    <col min="14609" max="14609" width="25" style="359" customWidth="1"/>
    <col min="14610" max="14610" width="13.6640625" style="359" customWidth="1"/>
    <col min="14611" max="14624" width="4.88671875" style="359" customWidth="1"/>
    <col min="14625" max="14859" width="8.88671875" style="359"/>
    <col min="14860" max="14860" width="4.21875" style="359" customWidth="1"/>
    <col min="14861" max="14861" width="25" style="359" customWidth="1"/>
    <col min="14862" max="14862" width="41.6640625" style="359" customWidth="1"/>
    <col min="14863" max="14863" width="19.6640625" style="359" customWidth="1"/>
    <col min="14864" max="14864" width="33.88671875" style="359" customWidth="1"/>
    <col min="14865" max="14865" width="25" style="359" customWidth="1"/>
    <col min="14866" max="14866" width="13.6640625" style="359" customWidth="1"/>
    <col min="14867" max="14880" width="4.88671875" style="359" customWidth="1"/>
    <col min="14881" max="15115" width="8.88671875" style="359"/>
    <col min="15116" max="15116" width="4.21875" style="359" customWidth="1"/>
    <col min="15117" max="15117" width="25" style="359" customWidth="1"/>
    <col min="15118" max="15118" width="41.6640625" style="359" customWidth="1"/>
    <col min="15119" max="15119" width="19.6640625" style="359" customWidth="1"/>
    <col min="15120" max="15120" width="33.88671875" style="359" customWidth="1"/>
    <col min="15121" max="15121" width="25" style="359" customWidth="1"/>
    <col min="15122" max="15122" width="13.6640625" style="359" customWidth="1"/>
    <col min="15123" max="15136" width="4.88671875" style="359" customWidth="1"/>
    <col min="15137" max="15371" width="8.88671875" style="359"/>
    <col min="15372" max="15372" width="4.21875" style="359" customWidth="1"/>
    <col min="15373" max="15373" width="25" style="359" customWidth="1"/>
    <col min="15374" max="15374" width="41.6640625" style="359" customWidth="1"/>
    <col min="15375" max="15375" width="19.6640625" style="359" customWidth="1"/>
    <col min="15376" max="15376" width="33.88671875" style="359" customWidth="1"/>
    <col min="15377" max="15377" width="25" style="359" customWidth="1"/>
    <col min="15378" max="15378" width="13.6640625" style="359" customWidth="1"/>
    <col min="15379" max="15392" width="4.88671875" style="359" customWidth="1"/>
    <col min="15393" max="15627" width="8.88671875" style="359"/>
    <col min="15628" max="15628" width="4.21875" style="359" customWidth="1"/>
    <col min="15629" max="15629" width="25" style="359" customWidth="1"/>
    <col min="15630" max="15630" width="41.6640625" style="359" customWidth="1"/>
    <col min="15631" max="15631" width="19.6640625" style="359" customWidth="1"/>
    <col min="15632" max="15632" width="33.88671875" style="359" customWidth="1"/>
    <col min="15633" max="15633" width="25" style="359" customWidth="1"/>
    <col min="15634" max="15634" width="13.6640625" style="359" customWidth="1"/>
    <col min="15635" max="15648" width="4.88671875" style="359" customWidth="1"/>
    <col min="15649" max="15883" width="8.88671875" style="359"/>
    <col min="15884" max="15884" width="4.21875" style="359" customWidth="1"/>
    <col min="15885" max="15885" width="25" style="359" customWidth="1"/>
    <col min="15886" max="15886" width="41.6640625" style="359" customWidth="1"/>
    <col min="15887" max="15887" width="19.6640625" style="359" customWidth="1"/>
    <col min="15888" max="15888" width="33.88671875" style="359" customWidth="1"/>
    <col min="15889" max="15889" width="25" style="359" customWidth="1"/>
    <col min="15890" max="15890" width="13.6640625" style="359" customWidth="1"/>
    <col min="15891" max="15904" width="4.88671875" style="359" customWidth="1"/>
    <col min="15905" max="16139" width="8.88671875" style="359"/>
    <col min="16140" max="16140" width="4.21875" style="359" customWidth="1"/>
    <col min="16141" max="16141" width="25" style="359" customWidth="1"/>
    <col min="16142" max="16142" width="41.6640625" style="359" customWidth="1"/>
    <col min="16143" max="16143" width="19.6640625" style="359" customWidth="1"/>
    <col min="16144" max="16144" width="33.88671875" style="359" customWidth="1"/>
    <col min="16145" max="16145" width="25" style="359" customWidth="1"/>
    <col min="16146" max="16146" width="13.6640625" style="359" customWidth="1"/>
    <col min="16147" max="16160" width="4.88671875" style="359" customWidth="1"/>
    <col min="16161" max="16384" width="8.88671875" style="359"/>
  </cols>
  <sheetData>
    <row r="2" spans="1:32" ht="20.25" customHeight="1" x14ac:dyDescent="0.2">
      <c r="A2" s="374" t="s">
        <v>25</v>
      </c>
      <c r="B2" s="374"/>
    </row>
    <row r="3" spans="1:32" ht="20.25" customHeight="1" x14ac:dyDescent="0.2">
      <c r="A3" s="618" t="s">
        <v>26</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row>
    <row r="5" spans="1:32" ht="30" customHeight="1" x14ac:dyDescent="0.2">
      <c r="J5" s="93"/>
      <c r="K5" s="93"/>
      <c r="L5" s="93"/>
      <c r="M5" s="93"/>
      <c r="N5" s="93"/>
      <c r="O5" s="93"/>
      <c r="P5" s="93"/>
      <c r="Q5" s="93"/>
      <c r="R5" s="93"/>
      <c r="S5" s="521" t="s">
        <v>27</v>
      </c>
      <c r="T5" s="522"/>
      <c r="U5" s="522"/>
      <c r="V5" s="523"/>
      <c r="W5" s="375"/>
      <c r="X5" s="376"/>
      <c r="Y5" s="376"/>
      <c r="Z5" s="376"/>
      <c r="AA5" s="376"/>
      <c r="AB5" s="376"/>
      <c r="AC5" s="376"/>
      <c r="AD5" s="376"/>
      <c r="AE5" s="376"/>
      <c r="AF5" s="360"/>
    </row>
    <row r="7" spans="1:32" ht="17.25" customHeight="1" x14ac:dyDescent="0.2">
      <c r="A7" s="521" t="s">
        <v>19</v>
      </c>
      <c r="B7" s="522"/>
      <c r="C7" s="523"/>
      <c r="D7" s="521" t="s">
        <v>0</v>
      </c>
      <c r="E7" s="523"/>
      <c r="F7" s="521" t="s">
        <v>1</v>
      </c>
      <c r="G7" s="523"/>
      <c r="H7" s="521" t="s">
        <v>21</v>
      </c>
      <c r="I7" s="522"/>
      <c r="J7" s="522"/>
      <c r="K7" s="522"/>
      <c r="L7" s="522"/>
      <c r="M7" s="522"/>
      <c r="N7" s="522"/>
      <c r="O7" s="522"/>
      <c r="P7" s="522"/>
      <c r="Q7" s="522"/>
      <c r="R7" s="522"/>
      <c r="S7" s="522"/>
      <c r="T7" s="522"/>
      <c r="U7" s="522"/>
      <c r="V7" s="522"/>
      <c r="W7" s="522"/>
      <c r="X7" s="523"/>
      <c r="Y7" s="521" t="s">
        <v>3</v>
      </c>
      <c r="Z7" s="522"/>
      <c r="AA7" s="522"/>
      <c r="AB7" s="523"/>
      <c r="AC7" s="521" t="s">
        <v>4</v>
      </c>
      <c r="AD7" s="522"/>
      <c r="AE7" s="522"/>
      <c r="AF7" s="523"/>
    </row>
    <row r="8" spans="1:32" ht="18.75" customHeight="1" x14ac:dyDescent="0.2">
      <c r="A8" s="290"/>
      <c r="B8" s="291"/>
      <c r="C8" s="377"/>
      <c r="D8" s="378"/>
      <c r="E8" s="379"/>
      <c r="F8" s="380"/>
      <c r="G8" s="379"/>
      <c r="H8" s="1042" t="s">
        <v>482</v>
      </c>
      <c r="I8" s="1043" t="s">
        <v>5</v>
      </c>
      <c r="J8" s="1044" t="s">
        <v>483</v>
      </c>
      <c r="K8" s="1045"/>
      <c r="L8" s="1044"/>
      <c r="M8" s="1046" t="s">
        <v>5</v>
      </c>
      <c r="N8" s="1044" t="s">
        <v>484</v>
      </c>
      <c r="O8" s="1044"/>
      <c r="P8" s="1044"/>
      <c r="Q8" s="1044"/>
      <c r="R8" s="1044"/>
      <c r="S8" s="1044"/>
      <c r="T8" s="1044"/>
      <c r="U8" s="1044"/>
      <c r="V8" s="1044"/>
      <c r="W8" s="1044"/>
      <c r="X8" s="1047"/>
      <c r="Y8" s="292" t="s">
        <v>5</v>
      </c>
      <c r="Z8" s="293" t="s">
        <v>6</v>
      </c>
      <c r="AA8" s="293"/>
      <c r="AB8" s="294"/>
      <c r="AC8" s="292" t="s">
        <v>5</v>
      </c>
      <c r="AD8" s="293" t="s">
        <v>6</v>
      </c>
      <c r="AE8" s="293"/>
      <c r="AF8" s="294"/>
    </row>
    <row r="9" spans="1:32" ht="18.75" customHeight="1" x14ac:dyDescent="0.2">
      <c r="A9" s="295"/>
      <c r="B9" s="296"/>
      <c r="C9" s="382"/>
      <c r="D9" s="383"/>
      <c r="E9" s="381"/>
      <c r="F9" s="384"/>
      <c r="G9" s="381"/>
      <c r="H9" s="1048" t="s">
        <v>485</v>
      </c>
      <c r="I9" s="1049" t="s">
        <v>5</v>
      </c>
      <c r="J9" s="1050" t="s">
        <v>483</v>
      </c>
      <c r="K9" s="1051"/>
      <c r="L9" s="1052"/>
      <c r="M9" s="1053" t="s">
        <v>5</v>
      </c>
      <c r="N9" s="1050" t="s">
        <v>484</v>
      </c>
      <c r="O9" s="1053"/>
      <c r="P9" s="1050"/>
      <c r="Q9" s="1054"/>
      <c r="R9" s="1054"/>
      <c r="S9" s="1054"/>
      <c r="T9" s="1054"/>
      <c r="U9" s="1054"/>
      <c r="V9" s="1054"/>
      <c r="W9" s="1054"/>
      <c r="X9" s="1055"/>
      <c r="Y9" s="297"/>
      <c r="Z9" s="298"/>
      <c r="AA9" s="298"/>
      <c r="AB9" s="299"/>
      <c r="AC9" s="297"/>
      <c r="AD9" s="298"/>
      <c r="AE9" s="298"/>
      <c r="AF9" s="299"/>
    </row>
    <row r="10" spans="1:32" ht="18.75" customHeight="1" x14ac:dyDescent="0.2">
      <c r="A10" s="295"/>
      <c r="B10" s="296"/>
      <c r="C10" s="382"/>
      <c r="D10" s="383"/>
      <c r="E10" s="381"/>
      <c r="F10" s="384"/>
      <c r="G10" s="381"/>
      <c r="H10" s="1056" t="s">
        <v>486</v>
      </c>
      <c r="I10" s="1057" t="s">
        <v>5</v>
      </c>
      <c r="J10" s="1058" t="s">
        <v>487</v>
      </c>
      <c r="K10" s="1058"/>
      <c r="L10" s="1058"/>
      <c r="M10" s="1059" t="s">
        <v>5</v>
      </c>
      <c r="N10" s="1058" t="s">
        <v>488</v>
      </c>
      <c r="O10" s="1058"/>
      <c r="P10" s="1058"/>
      <c r="Q10" s="1060"/>
      <c r="R10" s="1060"/>
      <c r="S10" s="1060"/>
      <c r="T10" s="1060"/>
      <c r="U10" s="2"/>
      <c r="V10" s="2"/>
      <c r="W10" s="2"/>
      <c r="X10" s="86"/>
      <c r="Y10" s="297"/>
      <c r="Z10" s="298"/>
      <c r="AA10" s="298"/>
      <c r="AB10" s="299"/>
      <c r="AC10" s="297"/>
      <c r="AD10" s="298"/>
      <c r="AE10" s="298"/>
      <c r="AF10" s="299"/>
    </row>
    <row r="11" spans="1:32" ht="20.399999999999999" customHeight="1" x14ac:dyDescent="0.2">
      <c r="A11" s="295"/>
      <c r="B11" s="296"/>
      <c r="C11" s="382"/>
      <c r="D11" s="383"/>
      <c r="E11" s="381"/>
      <c r="F11" s="384"/>
      <c r="G11" s="381"/>
      <c r="H11" s="1061"/>
      <c r="I11" s="1062"/>
      <c r="J11" s="1063"/>
      <c r="K11" s="1063"/>
      <c r="L11" s="1063"/>
      <c r="M11" s="1064"/>
      <c r="N11" s="1063"/>
      <c r="O11" s="1063"/>
      <c r="P11" s="1063"/>
      <c r="Q11" s="1065"/>
      <c r="R11" s="1065"/>
      <c r="S11" s="1065"/>
      <c r="T11" s="1065"/>
      <c r="U11" s="1044"/>
      <c r="V11" s="1044"/>
      <c r="W11" s="1044"/>
      <c r="X11" s="1047"/>
      <c r="Y11" s="297" t="s">
        <v>5</v>
      </c>
      <c r="Z11" s="298" t="s">
        <v>7</v>
      </c>
      <c r="AA11" s="301"/>
      <c r="AB11" s="299"/>
      <c r="AC11" s="297" t="s">
        <v>5</v>
      </c>
      <c r="AD11" s="298" t="s">
        <v>7</v>
      </c>
      <c r="AE11" s="301"/>
      <c r="AF11" s="299"/>
    </row>
    <row r="12" spans="1:32" ht="20.399999999999999" customHeight="1" x14ac:dyDescent="0.2">
      <c r="A12" s="295"/>
      <c r="B12" s="296"/>
      <c r="C12" s="382"/>
      <c r="D12" s="383"/>
      <c r="E12" s="381"/>
      <c r="F12" s="384"/>
      <c r="G12" s="381"/>
      <c r="H12" s="1056" t="s">
        <v>489</v>
      </c>
      <c r="I12" s="1057" t="s">
        <v>5</v>
      </c>
      <c r="J12" s="1058" t="s">
        <v>487</v>
      </c>
      <c r="K12" s="1058"/>
      <c r="L12" s="1058"/>
      <c r="M12" s="1059" t="s">
        <v>5</v>
      </c>
      <c r="N12" s="1058" t="s">
        <v>488</v>
      </c>
      <c r="O12" s="1058"/>
      <c r="P12" s="1058"/>
      <c r="Q12" s="1060"/>
      <c r="R12" s="1060"/>
      <c r="S12" s="1060"/>
      <c r="T12" s="1060"/>
      <c r="U12" s="2"/>
      <c r="V12" s="2"/>
      <c r="W12" s="2"/>
      <c r="X12" s="1066"/>
      <c r="Y12" s="297"/>
      <c r="Z12" s="298"/>
      <c r="AA12" s="298"/>
      <c r="AB12" s="299"/>
      <c r="AC12" s="297"/>
      <c r="AD12" s="298"/>
      <c r="AE12" s="298"/>
      <c r="AF12" s="299"/>
    </row>
    <row r="13" spans="1:32" ht="21.6" customHeight="1" x14ac:dyDescent="0.2">
      <c r="A13" s="295"/>
      <c r="B13" s="296"/>
      <c r="C13" s="382"/>
      <c r="D13" s="383"/>
      <c r="E13" s="381"/>
      <c r="F13" s="384"/>
      <c r="G13" s="381"/>
      <c r="H13" s="1061"/>
      <c r="I13" s="1062"/>
      <c r="J13" s="1063"/>
      <c r="K13" s="1063"/>
      <c r="L13" s="1063"/>
      <c r="M13" s="1064"/>
      <c r="N13" s="1063"/>
      <c r="O13" s="1063"/>
      <c r="P13" s="1063"/>
      <c r="Q13" s="1065"/>
      <c r="R13" s="1065"/>
      <c r="S13" s="1065"/>
      <c r="T13" s="1065"/>
      <c r="U13" s="1044"/>
      <c r="V13" s="1044"/>
      <c r="W13" s="1044"/>
      <c r="X13" s="1067"/>
      <c r="Y13" s="297"/>
      <c r="Z13" s="298"/>
      <c r="AA13" s="298"/>
      <c r="AB13" s="299"/>
      <c r="AC13" s="297"/>
      <c r="AD13" s="298"/>
      <c r="AE13" s="298"/>
      <c r="AF13" s="299"/>
    </row>
    <row r="14" spans="1:32" ht="21.6" customHeight="1" x14ac:dyDescent="0.2">
      <c r="A14" s="295"/>
      <c r="B14" s="296"/>
      <c r="C14" s="382"/>
      <c r="D14" s="383"/>
      <c r="E14" s="381"/>
      <c r="F14" s="384"/>
      <c r="G14" s="381"/>
      <c r="H14" s="1056" t="s">
        <v>490</v>
      </c>
      <c r="I14" s="1057" t="s">
        <v>5</v>
      </c>
      <c r="J14" s="1058" t="s">
        <v>487</v>
      </c>
      <c r="K14" s="1058"/>
      <c r="L14" s="1058"/>
      <c r="M14" s="1059" t="s">
        <v>5</v>
      </c>
      <c r="N14" s="1058" t="s">
        <v>488</v>
      </c>
      <c r="O14" s="1058"/>
      <c r="P14" s="1058"/>
      <c r="Q14" s="1060"/>
      <c r="R14" s="1060"/>
      <c r="S14" s="1060"/>
      <c r="T14" s="1060"/>
      <c r="U14" s="2"/>
      <c r="V14" s="2"/>
      <c r="W14" s="2"/>
      <c r="X14" s="86"/>
      <c r="Y14" s="297"/>
      <c r="Z14" s="298"/>
      <c r="AA14" s="298"/>
      <c r="AB14" s="299"/>
      <c r="AC14" s="297"/>
      <c r="AD14" s="298"/>
      <c r="AE14" s="298"/>
      <c r="AF14" s="299"/>
    </row>
    <row r="15" spans="1:32" ht="21.6" customHeight="1" x14ac:dyDescent="0.2">
      <c r="A15" s="295"/>
      <c r="B15" s="296"/>
      <c r="C15" s="382"/>
      <c r="D15" s="383"/>
      <c r="E15" s="381"/>
      <c r="F15" s="384"/>
      <c r="G15" s="381"/>
      <c r="H15" s="1061"/>
      <c r="I15" s="1062"/>
      <c r="J15" s="1063"/>
      <c r="K15" s="1063"/>
      <c r="L15" s="1063"/>
      <c r="M15" s="1064"/>
      <c r="N15" s="1063"/>
      <c r="O15" s="1063"/>
      <c r="P15" s="1063"/>
      <c r="Q15" s="1065"/>
      <c r="R15" s="1065"/>
      <c r="S15" s="1065"/>
      <c r="T15" s="1065"/>
      <c r="U15" s="1044"/>
      <c r="V15" s="1044"/>
      <c r="W15" s="1044"/>
      <c r="X15" s="86"/>
      <c r="Y15" s="297"/>
      <c r="Z15" s="298"/>
      <c r="AA15" s="298"/>
      <c r="AB15" s="299"/>
      <c r="AC15" s="297"/>
      <c r="AD15" s="298"/>
      <c r="AE15" s="298"/>
      <c r="AF15" s="299"/>
    </row>
    <row r="16" spans="1:32" ht="18.75" customHeight="1" x14ac:dyDescent="0.2">
      <c r="A16" s="295"/>
      <c r="B16" s="296"/>
      <c r="C16" s="382"/>
      <c r="D16" s="383"/>
      <c r="E16" s="381"/>
      <c r="F16" s="384"/>
      <c r="G16" s="381"/>
      <c r="H16" s="1068" t="s">
        <v>13</v>
      </c>
      <c r="I16" s="1069" t="s">
        <v>5</v>
      </c>
      <c r="J16" s="1070" t="s">
        <v>491</v>
      </c>
      <c r="K16" s="1071"/>
      <c r="L16" s="1072" t="s">
        <v>5</v>
      </c>
      <c r="M16" s="43" t="s">
        <v>9</v>
      </c>
      <c r="N16" s="1070"/>
      <c r="O16" s="1073"/>
      <c r="P16" s="2"/>
      <c r="Q16" s="2"/>
      <c r="R16" s="2"/>
      <c r="S16" s="2"/>
      <c r="T16" s="2"/>
      <c r="U16" s="2"/>
      <c r="V16" s="2"/>
      <c r="W16" s="2"/>
      <c r="X16" s="1074"/>
      <c r="Y16" s="297"/>
      <c r="Z16" s="298"/>
      <c r="AA16" s="298"/>
      <c r="AB16" s="299"/>
      <c r="AC16" s="297"/>
      <c r="AD16" s="298"/>
      <c r="AE16" s="298"/>
      <c r="AF16" s="299"/>
    </row>
    <row r="17" spans="1:32" ht="22.8" customHeight="1" x14ac:dyDescent="0.2">
      <c r="A17" s="295"/>
      <c r="B17" s="296"/>
      <c r="C17" s="382"/>
      <c r="D17" s="383"/>
      <c r="E17" s="381"/>
      <c r="F17" s="384"/>
      <c r="G17" s="381"/>
      <c r="H17" s="1056" t="s">
        <v>14</v>
      </c>
      <c r="I17" s="1075" t="s">
        <v>5</v>
      </c>
      <c r="J17" s="1058" t="s">
        <v>487</v>
      </c>
      <c r="K17" s="1058"/>
      <c r="L17" s="1058"/>
      <c r="M17" s="1075" t="s">
        <v>5</v>
      </c>
      <c r="N17" s="1058" t="s">
        <v>488</v>
      </c>
      <c r="O17" s="1058"/>
      <c r="P17" s="1058"/>
      <c r="Q17" s="1076"/>
      <c r="R17" s="1076"/>
      <c r="S17" s="1076"/>
      <c r="T17" s="1076"/>
      <c r="U17" s="1076"/>
      <c r="V17" s="1076"/>
      <c r="W17" s="1076"/>
      <c r="X17" s="1077"/>
      <c r="Y17" s="297"/>
      <c r="Z17" s="298"/>
      <c r="AA17" s="301"/>
      <c r="AB17" s="299"/>
      <c r="AC17" s="297"/>
      <c r="AD17" s="298"/>
      <c r="AE17" s="301"/>
      <c r="AF17" s="299"/>
    </row>
    <row r="18" spans="1:32" ht="22.8" customHeight="1" x14ac:dyDescent="0.2">
      <c r="A18" s="295"/>
      <c r="B18" s="296"/>
      <c r="C18" s="382"/>
      <c r="D18" s="383"/>
      <c r="E18" s="381"/>
      <c r="F18" s="384"/>
      <c r="G18" s="381"/>
      <c r="H18" s="1061"/>
      <c r="I18" s="1078"/>
      <c r="J18" s="1063"/>
      <c r="K18" s="1063"/>
      <c r="L18" s="1063"/>
      <c r="M18" s="1078"/>
      <c r="N18" s="1063"/>
      <c r="O18" s="1063"/>
      <c r="P18" s="1063"/>
      <c r="Q18" s="1079"/>
      <c r="R18" s="1079"/>
      <c r="S18" s="1079"/>
      <c r="T18" s="1079"/>
      <c r="U18" s="1079"/>
      <c r="V18" s="1079"/>
      <c r="W18" s="1079"/>
      <c r="X18" s="1080"/>
      <c r="Y18" s="297"/>
      <c r="Z18" s="298"/>
      <c r="AA18" s="301"/>
      <c r="AB18" s="299"/>
      <c r="AC18" s="297"/>
      <c r="AD18" s="298"/>
      <c r="AE18" s="301"/>
      <c r="AF18" s="299"/>
    </row>
    <row r="19" spans="1:32" ht="23.4" customHeight="1" x14ac:dyDescent="0.2">
      <c r="A19" s="297" t="s">
        <v>5</v>
      </c>
      <c r="B19" s="296" t="s">
        <v>28</v>
      </c>
      <c r="C19" s="382" t="s">
        <v>446</v>
      </c>
      <c r="D19" s="383"/>
      <c r="E19" s="381"/>
      <c r="F19" s="384"/>
      <c r="G19" s="381"/>
      <c r="H19" s="1056" t="s">
        <v>15</v>
      </c>
      <c r="I19" s="1075" t="s">
        <v>18</v>
      </c>
      <c r="J19" s="1058" t="s">
        <v>487</v>
      </c>
      <c r="K19" s="1058"/>
      <c r="L19" s="1058"/>
      <c r="M19" s="1075" t="s">
        <v>5</v>
      </c>
      <c r="N19" s="1058" t="s">
        <v>488</v>
      </c>
      <c r="O19" s="1058"/>
      <c r="P19" s="1058"/>
      <c r="Q19" s="1076"/>
      <c r="R19" s="1076"/>
      <c r="S19" s="1076"/>
      <c r="T19" s="1076"/>
      <c r="U19" s="1076"/>
      <c r="V19" s="1076"/>
      <c r="W19" s="1076"/>
      <c r="X19" s="1077"/>
      <c r="Y19" s="389"/>
      <c r="Z19" s="390"/>
      <c r="AA19" s="390"/>
      <c r="AB19" s="391"/>
      <c r="AC19" s="389"/>
      <c r="AD19" s="390"/>
      <c r="AE19" s="390"/>
      <c r="AF19" s="391"/>
    </row>
    <row r="20" spans="1:32" ht="23.4" customHeight="1" x14ac:dyDescent="0.2">
      <c r="A20" s="295"/>
      <c r="B20" s="296"/>
      <c r="C20" s="382"/>
      <c r="D20" s="383"/>
      <c r="E20" s="381"/>
      <c r="F20" s="384"/>
      <c r="G20" s="381"/>
      <c r="H20" s="1061"/>
      <c r="I20" s="1078"/>
      <c r="J20" s="1063"/>
      <c r="K20" s="1063"/>
      <c r="L20" s="1063"/>
      <c r="M20" s="1078"/>
      <c r="N20" s="1063"/>
      <c r="O20" s="1063"/>
      <c r="P20" s="1063"/>
      <c r="Q20" s="1079"/>
      <c r="R20" s="1079"/>
      <c r="S20" s="1079"/>
      <c r="T20" s="1079"/>
      <c r="U20" s="1079"/>
      <c r="V20" s="1079"/>
      <c r="W20" s="1079"/>
      <c r="X20" s="1080"/>
      <c r="Y20" s="389"/>
      <c r="Z20" s="390"/>
      <c r="AA20" s="390"/>
      <c r="AB20" s="391"/>
      <c r="AC20" s="389"/>
      <c r="AD20" s="390"/>
      <c r="AE20" s="390"/>
      <c r="AF20" s="391"/>
    </row>
    <row r="21" spans="1:32" ht="23.4" customHeight="1" x14ac:dyDescent="0.2">
      <c r="A21" s="295"/>
      <c r="B21" s="296"/>
      <c r="C21" s="382"/>
      <c r="D21" s="383"/>
      <c r="E21" s="381"/>
      <c r="F21" s="384"/>
      <c r="G21" s="381"/>
      <c r="H21" s="1068" t="s">
        <v>492</v>
      </c>
      <c r="I21" s="1069" t="s">
        <v>5</v>
      </c>
      <c r="J21" s="1070" t="s">
        <v>8</v>
      </c>
      <c r="K21" s="1070"/>
      <c r="L21" s="1073" t="s">
        <v>5</v>
      </c>
      <c r="M21" s="1070" t="s">
        <v>9</v>
      </c>
      <c r="N21" s="1070"/>
      <c r="O21" s="1081"/>
      <c r="P21" s="1070"/>
      <c r="Q21" s="1079"/>
      <c r="R21" s="1079"/>
      <c r="S21" s="1079"/>
      <c r="T21" s="1079"/>
      <c r="U21" s="1079"/>
      <c r="V21" s="1079"/>
      <c r="W21" s="1079"/>
      <c r="X21" s="1080"/>
      <c r="Y21" s="389"/>
      <c r="Z21" s="390"/>
      <c r="AA21" s="390"/>
      <c r="AB21" s="391"/>
      <c r="AC21" s="389"/>
      <c r="AD21" s="390"/>
      <c r="AE21" s="390"/>
      <c r="AF21" s="391"/>
    </row>
    <row r="22" spans="1:32" ht="18.75" customHeight="1" x14ac:dyDescent="0.2">
      <c r="A22" s="295"/>
      <c r="B22" s="296"/>
      <c r="C22" s="382"/>
      <c r="D22" s="383"/>
      <c r="E22" s="381"/>
      <c r="F22" s="384"/>
      <c r="G22" s="381"/>
      <c r="H22" s="1082" t="s">
        <v>493</v>
      </c>
      <c r="I22" s="1083" t="s">
        <v>5</v>
      </c>
      <c r="J22" s="1084" t="s">
        <v>8</v>
      </c>
      <c r="K22" s="1084"/>
      <c r="L22" s="1085" t="s">
        <v>5</v>
      </c>
      <c r="M22" s="1084" t="s">
        <v>494</v>
      </c>
      <c r="N22" s="1086"/>
      <c r="O22" s="1085" t="s">
        <v>5</v>
      </c>
      <c r="P22" s="1087" t="s">
        <v>495</v>
      </c>
      <c r="Q22" s="1088"/>
      <c r="R22" s="1085" t="s">
        <v>5</v>
      </c>
      <c r="S22" s="1084" t="s">
        <v>496</v>
      </c>
      <c r="T22" s="1088"/>
      <c r="U22" s="1085" t="s">
        <v>5</v>
      </c>
      <c r="V22" s="1084" t="s">
        <v>497</v>
      </c>
      <c r="W22" s="1089"/>
      <c r="X22" s="1090"/>
      <c r="Y22" s="389"/>
      <c r="Z22" s="390"/>
      <c r="AA22" s="390"/>
      <c r="AB22" s="391"/>
      <c r="AC22" s="389"/>
      <c r="AD22" s="390"/>
      <c r="AE22" s="390"/>
      <c r="AF22" s="391"/>
    </row>
    <row r="23" spans="1:32" ht="18.75" customHeight="1" x14ac:dyDescent="0.2">
      <c r="A23" s="295"/>
      <c r="B23" s="296"/>
      <c r="C23" s="382"/>
      <c r="D23" s="383"/>
      <c r="E23" s="381"/>
      <c r="F23" s="384"/>
      <c r="G23" s="381"/>
      <c r="H23" s="1091"/>
      <c r="I23" s="1092" t="s">
        <v>5</v>
      </c>
      <c r="J23" s="1093" t="s">
        <v>498</v>
      </c>
      <c r="K23" s="1094"/>
      <c r="L23" s="1095"/>
      <c r="M23" s="1095" t="s">
        <v>5</v>
      </c>
      <c r="N23" s="1093" t="s">
        <v>499</v>
      </c>
      <c r="O23" s="1095"/>
      <c r="P23" s="1095"/>
      <c r="Q23" s="1095" t="s">
        <v>5</v>
      </c>
      <c r="R23" s="1093" t="s">
        <v>500</v>
      </c>
      <c r="S23" s="1096"/>
      <c r="T23" s="1094"/>
      <c r="U23" s="1095" t="s">
        <v>5</v>
      </c>
      <c r="V23" s="1093" t="s">
        <v>501</v>
      </c>
      <c r="W23" s="1096"/>
      <c r="X23" s="1097"/>
      <c r="Y23" s="389"/>
      <c r="Z23" s="390"/>
      <c r="AA23" s="390"/>
      <c r="AB23" s="391"/>
      <c r="AC23" s="389"/>
      <c r="AD23" s="390"/>
      <c r="AE23" s="390"/>
      <c r="AF23" s="391"/>
    </row>
    <row r="24" spans="1:32" ht="18.75" customHeight="1" x14ac:dyDescent="0.2">
      <c r="A24" s="295"/>
      <c r="B24" s="296"/>
      <c r="C24" s="382"/>
      <c r="D24" s="383"/>
      <c r="E24" s="381"/>
      <c r="F24" s="384"/>
      <c r="G24" s="381"/>
      <c r="H24" s="1091"/>
      <c r="I24" s="1092" t="s">
        <v>5</v>
      </c>
      <c r="J24" s="1093" t="s">
        <v>502</v>
      </c>
      <c r="K24" s="1094"/>
      <c r="L24" s="1098"/>
      <c r="M24" s="1095" t="s">
        <v>5</v>
      </c>
      <c r="N24" s="1093" t="s">
        <v>503</v>
      </c>
      <c r="O24" s="1095"/>
      <c r="P24" s="1095"/>
      <c r="Q24" s="1095" t="s">
        <v>5</v>
      </c>
      <c r="R24" s="1093" t="s">
        <v>504</v>
      </c>
      <c r="S24" s="1099"/>
      <c r="T24" s="1100"/>
      <c r="U24" s="1095" t="s">
        <v>5</v>
      </c>
      <c r="V24" s="1093" t="s">
        <v>505</v>
      </c>
      <c r="W24" s="1096"/>
      <c r="X24" s="1097"/>
      <c r="Y24" s="389"/>
      <c r="Z24" s="390"/>
      <c r="AA24" s="390"/>
      <c r="AB24" s="391"/>
      <c r="AC24" s="389"/>
      <c r="AD24" s="390"/>
      <c r="AE24" s="390"/>
      <c r="AF24" s="391"/>
    </row>
    <row r="25" spans="1:32" ht="18.75" customHeight="1" x14ac:dyDescent="0.2">
      <c r="A25" s="295"/>
      <c r="B25" s="296"/>
      <c r="C25" s="382"/>
      <c r="D25" s="383"/>
      <c r="E25" s="381"/>
      <c r="F25" s="384"/>
      <c r="G25" s="381"/>
      <c r="H25" s="1091"/>
      <c r="I25" s="1092" t="s">
        <v>5</v>
      </c>
      <c r="J25" s="1093" t="s">
        <v>506</v>
      </c>
      <c r="K25" s="1094"/>
      <c r="L25" s="1098"/>
      <c r="M25" s="1095" t="s">
        <v>5</v>
      </c>
      <c r="N25" s="1093" t="s">
        <v>507</v>
      </c>
      <c r="O25" s="1095"/>
      <c r="P25" s="1095"/>
      <c r="Q25" s="1095" t="s">
        <v>5</v>
      </c>
      <c r="R25" s="1093" t="s">
        <v>508</v>
      </c>
      <c r="S25" s="1099"/>
      <c r="T25" s="1100"/>
      <c r="U25" s="1095" t="s">
        <v>5</v>
      </c>
      <c r="V25" s="1093" t="s">
        <v>509</v>
      </c>
      <c r="W25" s="1096"/>
      <c r="X25" s="1097"/>
      <c r="Y25" s="389"/>
      <c r="Z25" s="390"/>
      <c r="AA25" s="390"/>
      <c r="AB25" s="391"/>
      <c r="AC25" s="389"/>
      <c r="AD25" s="390"/>
      <c r="AE25" s="390"/>
      <c r="AF25" s="391"/>
    </row>
    <row r="26" spans="1:32" ht="18.75" customHeight="1" x14ac:dyDescent="0.2">
      <c r="A26" s="302"/>
      <c r="B26" s="303"/>
      <c r="C26" s="392"/>
      <c r="D26" s="393"/>
      <c r="E26" s="394"/>
      <c r="F26" s="94"/>
      <c r="G26" s="394"/>
      <c r="H26" s="1101"/>
      <c r="I26" s="1102" t="s">
        <v>5</v>
      </c>
      <c r="J26" s="1103" t="s">
        <v>510</v>
      </c>
      <c r="K26" s="1104"/>
      <c r="L26" s="1105"/>
      <c r="M26" s="1106" t="s">
        <v>5</v>
      </c>
      <c r="N26" s="1103" t="s">
        <v>511</v>
      </c>
      <c r="O26" s="1106"/>
      <c r="P26" s="1106"/>
      <c r="Q26" s="1107"/>
      <c r="R26" s="1107"/>
      <c r="S26" s="1108"/>
      <c r="T26" s="1107"/>
      <c r="U26" s="1107"/>
      <c r="V26" s="1107"/>
      <c r="W26" s="1109"/>
      <c r="X26" s="1110"/>
      <c r="Y26" s="395"/>
      <c r="Z26" s="396"/>
      <c r="AA26" s="396"/>
      <c r="AB26" s="397"/>
      <c r="AC26" s="395"/>
      <c r="AD26" s="396"/>
      <c r="AE26" s="396"/>
      <c r="AF26" s="397"/>
    </row>
    <row r="27" spans="1:32" ht="18.75" customHeight="1" x14ac:dyDescent="0.2">
      <c r="A27" s="290"/>
      <c r="B27" s="291"/>
      <c r="C27" s="377"/>
      <c r="D27" s="378"/>
      <c r="E27" s="379"/>
      <c r="F27" s="380"/>
      <c r="G27" s="294"/>
      <c r="H27" s="1111" t="s">
        <v>448</v>
      </c>
      <c r="I27" s="1043" t="s">
        <v>5</v>
      </c>
      <c r="J27" s="1112" t="s">
        <v>8</v>
      </c>
      <c r="K27" s="1112"/>
      <c r="L27" s="1113"/>
      <c r="M27" s="1072" t="s">
        <v>5</v>
      </c>
      <c r="N27" s="1112" t="s">
        <v>449</v>
      </c>
      <c r="O27" s="1112"/>
      <c r="P27" s="1113"/>
      <c r="Q27" s="1072" t="s">
        <v>5</v>
      </c>
      <c r="R27" s="1114" t="s">
        <v>450</v>
      </c>
      <c r="S27" s="1114"/>
      <c r="T27" s="1115"/>
      <c r="U27" s="1115"/>
      <c r="V27" s="1115"/>
      <c r="W27" s="1115"/>
      <c r="X27" s="1116"/>
      <c r="Y27" s="292" t="s">
        <v>5</v>
      </c>
      <c r="Z27" s="293" t="s">
        <v>6</v>
      </c>
      <c r="AA27" s="293"/>
      <c r="AB27" s="294"/>
      <c r="AC27" s="292" t="s">
        <v>5</v>
      </c>
      <c r="AD27" s="293" t="s">
        <v>6</v>
      </c>
      <c r="AE27" s="293"/>
      <c r="AF27" s="294"/>
    </row>
    <row r="28" spans="1:32" ht="18.75" customHeight="1" x14ac:dyDescent="0.2">
      <c r="A28" s="295"/>
      <c r="B28" s="296"/>
      <c r="C28" s="382"/>
      <c r="D28" s="383"/>
      <c r="E28" s="381"/>
      <c r="F28" s="384"/>
      <c r="G28" s="299"/>
      <c r="H28" s="1117" t="s">
        <v>482</v>
      </c>
      <c r="I28" s="1046" t="s">
        <v>5</v>
      </c>
      <c r="J28" s="2" t="s">
        <v>483</v>
      </c>
      <c r="K28" s="2"/>
      <c r="L28" s="21"/>
      <c r="M28" s="1046" t="s">
        <v>5</v>
      </c>
      <c r="N28" s="2" t="s">
        <v>484</v>
      </c>
      <c r="O28" s="2"/>
      <c r="P28" s="1118"/>
      <c r="Q28" s="1073"/>
      <c r="R28" s="1119"/>
      <c r="S28" s="1115"/>
      <c r="T28" s="1115"/>
      <c r="U28" s="1115"/>
      <c r="V28" s="1115"/>
      <c r="W28" s="1115"/>
      <c r="X28" s="1116"/>
      <c r="Y28" s="297"/>
      <c r="Z28" s="298"/>
      <c r="AA28" s="298"/>
      <c r="AB28" s="299"/>
      <c r="AC28" s="297"/>
      <c r="AD28" s="298"/>
      <c r="AE28" s="298"/>
      <c r="AF28" s="299"/>
    </row>
    <row r="29" spans="1:32" ht="18.75" customHeight="1" x14ac:dyDescent="0.2">
      <c r="A29" s="295"/>
      <c r="B29" s="296"/>
      <c r="C29" s="382"/>
      <c r="D29" s="383"/>
      <c r="E29" s="381"/>
      <c r="F29" s="384"/>
      <c r="G29" s="299"/>
      <c r="H29" s="1068" t="s">
        <v>485</v>
      </c>
      <c r="I29" s="1069" t="s">
        <v>5</v>
      </c>
      <c r="J29" s="1070" t="s">
        <v>483</v>
      </c>
      <c r="K29" s="1071"/>
      <c r="L29" s="1118"/>
      <c r="M29" s="1073" t="s">
        <v>5</v>
      </c>
      <c r="N29" s="1070" t="s">
        <v>484</v>
      </c>
      <c r="O29" s="1073"/>
      <c r="P29" s="21"/>
      <c r="Q29" s="1046"/>
      <c r="R29" s="1"/>
      <c r="S29" s="1115"/>
      <c r="T29" s="1115"/>
      <c r="U29" s="1115"/>
      <c r="V29" s="1115"/>
      <c r="W29" s="1115"/>
      <c r="X29" s="1116"/>
      <c r="Y29" s="297"/>
      <c r="Z29" s="298"/>
      <c r="AA29" s="298"/>
      <c r="AB29" s="299"/>
      <c r="AC29" s="297"/>
      <c r="AD29" s="298"/>
      <c r="AE29" s="298"/>
      <c r="AF29" s="299"/>
    </row>
    <row r="30" spans="1:32" ht="18.75" customHeight="1" x14ac:dyDescent="0.2">
      <c r="A30" s="295"/>
      <c r="B30" s="296"/>
      <c r="C30" s="382"/>
      <c r="D30" s="383"/>
      <c r="E30" s="381"/>
      <c r="F30" s="384"/>
      <c r="G30" s="299"/>
      <c r="H30" s="1120" t="s">
        <v>451</v>
      </c>
      <c r="I30" s="1121" t="s">
        <v>5</v>
      </c>
      <c r="J30" s="1070" t="s">
        <v>8</v>
      </c>
      <c r="K30" s="1071"/>
      <c r="L30" s="1073" t="s">
        <v>5</v>
      </c>
      <c r="M30" s="1070" t="s">
        <v>9</v>
      </c>
      <c r="N30" s="1119"/>
      <c r="O30" s="1119"/>
      <c r="P30" s="1119"/>
      <c r="Q30" s="1119"/>
      <c r="R30" s="1119"/>
      <c r="S30" s="1119"/>
      <c r="T30" s="1119"/>
      <c r="U30" s="1119"/>
      <c r="V30" s="1119"/>
      <c r="W30" s="1119"/>
      <c r="X30" s="1122"/>
      <c r="Y30" s="297" t="s">
        <v>5</v>
      </c>
      <c r="Z30" s="298" t="s">
        <v>7</v>
      </c>
      <c r="AA30" s="301"/>
      <c r="AB30" s="299"/>
      <c r="AC30" s="297" t="s">
        <v>5</v>
      </c>
      <c r="AD30" s="298" t="s">
        <v>7</v>
      </c>
      <c r="AE30" s="301"/>
      <c r="AF30" s="299"/>
    </row>
    <row r="31" spans="1:32" ht="18.75" customHeight="1" x14ac:dyDescent="0.2">
      <c r="A31" s="295"/>
      <c r="B31" s="296"/>
      <c r="C31" s="382"/>
      <c r="D31" s="383"/>
      <c r="E31" s="381"/>
      <c r="F31" s="384"/>
      <c r="G31" s="299"/>
      <c r="H31" s="1123" t="s">
        <v>452</v>
      </c>
      <c r="I31" s="1121" t="s">
        <v>5</v>
      </c>
      <c r="J31" s="1070" t="s">
        <v>8</v>
      </c>
      <c r="K31" s="1071"/>
      <c r="L31" s="1073" t="s">
        <v>5</v>
      </c>
      <c r="M31" s="1070" t="s">
        <v>9</v>
      </c>
      <c r="N31" s="1119"/>
      <c r="O31" s="1119"/>
      <c r="P31" s="1119"/>
      <c r="Q31" s="1119"/>
      <c r="R31" s="1119"/>
      <c r="S31" s="1119"/>
      <c r="T31" s="1119"/>
      <c r="U31" s="1119"/>
      <c r="V31" s="1119"/>
      <c r="W31" s="1119"/>
      <c r="X31" s="1122"/>
      <c r="Y31" s="401"/>
      <c r="Z31" s="301"/>
      <c r="AA31" s="301"/>
      <c r="AB31" s="299"/>
      <c r="AC31" s="401"/>
      <c r="AD31" s="301"/>
      <c r="AE31" s="301"/>
      <c r="AF31" s="299"/>
    </row>
    <row r="32" spans="1:32" ht="18.75" customHeight="1" x14ac:dyDescent="0.2">
      <c r="A32" s="295"/>
      <c r="B32" s="296"/>
      <c r="C32" s="382"/>
      <c r="D32" s="383"/>
      <c r="E32" s="381"/>
      <c r="F32" s="384"/>
      <c r="G32" s="299"/>
      <c r="H32" s="2" t="s">
        <v>453</v>
      </c>
      <c r="I32" s="1124" t="s">
        <v>5</v>
      </c>
      <c r="J32" s="1070" t="s">
        <v>8</v>
      </c>
      <c r="K32" s="1070"/>
      <c r="L32" s="1125" t="s">
        <v>5</v>
      </c>
      <c r="M32" s="1070" t="s">
        <v>9</v>
      </c>
      <c r="N32" s="1119"/>
      <c r="O32" s="1119"/>
      <c r="P32" s="1119"/>
      <c r="Q32" s="1119"/>
      <c r="R32" s="1119"/>
      <c r="S32" s="1119"/>
      <c r="T32" s="1119"/>
      <c r="U32" s="1119"/>
      <c r="V32" s="1119"/>
      <c r="W32" s="1119"/>
      <c r="X32" s="1122"/>
      <c r="Y32" s="401"/>
      <c r="Z32" s="301"/>
      <c r="AA32" s="301"/>
      <c r="AB32" s="299"/>
      <c r="AC32" s="401"/>
      <c r="AD32" s="301"/>
      <c r="AE32" s="301"/>
      <c r="AF32" s="299"/>
    </row>
    <row r="33" spans="1:32" ht="18.75" customHeight="1" x14ac:dyDescent="0.2">
      <c r="A33" s="295"/>
      <c r="B33" s="296"/>
      <c r="C33" s="382"/>
      <c r="D33" s="383"/>
      <c r="E33" s="381"/>
      <c r="F33" s="384"/>
      <c r="G33" s="299"/>
      <c r="H33" s="1126" t="s">
        <v>454</v>
      </c>
      <c r="I33" s="1124" t="s">
        <v>5</v>
      </c>
      <c r="J33" s="1070" t="s">
        <v>8</v>
      </c>
      <c r="K33" s="1070"/>
      <c r="L33" s="1125" t="s">
        <v>5</v>
      </c>
      <c r="M33" s="1070" t="s">
        <v>9</v>
      </c>
      <c r="N33" s="1119"/>
      <c r="O33" s="1119"/>
      <c r="P33" s="1119"/>
      <c r="Q33" s="1119"/>
      <c r="R33" s="1119"/>
      <c r="S33" s="1119"/>
      <c r="T33" s="1119"/>
      <c r="U33" s="1119"/>
      <c r="V33" s="1119"/>
      <c r="W33" s="1119"/>
      <c r="X33" s="1122"/>
      <c r="Y33" s="401"/>
      <c r="Z33" s="301"/>
      <c r="AA33" s="301"/>
      <c r="AB33" s="299"/>
      <c r="AC33" s="401"/>
      <c r="AD33" s="301"/>
      <c r="AE33" s="301"/>
      <c r="AF33" s="299"/>
    </row>
    <row r="34" spans="1:32" ht="18.75" customHeight="1" x14ac:dyDescent="0.2">
      <c r="A34" s="297"/>
      <c r="B34" s="296"/>
      <c r="C34" s="382"/>
      <c r="D34" s="383"/>
      <c r="E34" s="381"/>
      <c r="F34" s="384"/>
      <c r="G34" s="299"/>
      <c r="H34" s="1126" t="s">
        <v>512</v>
      </c>
      <c r="I34" s="1124" t="s">
        <v>5</v>
      </c>
      <c r="J34" s="1070" t="s">
        <v>8</v>
      </c>
      <c r="K34" s="1070"/>
      <c r="L34" s="1125" t="s">
        <v>5</v>
      </c>
      <c r="M34" s="1070" t="s">
        <v>9</v>
      </c>
      <c r="N34" s="1119"/>
      <c r="O34" s="1119"/>
      <c r="P34" s="1119"/>
      <c r="Q34" s="1119"/>
      <c r="R34" s="1119"/>
      <c r="S34" s="1119"/>
      <c r="T34" s="1119"/>
      <c r="U34" s="1119"/>
      <c r="V34" s="1119"/>
      <c r="W34" s="1119"/>
      <c r="X34" s="1122"/>
      <c r="Y34" s="401"/>
      <c r="Z34" s="301"/>
      <c r="AA34" s="301"/>
      <c r="AB34" s="299"/>
      <c r="AC34" s="401"/>
      <c r="AD34" s="301"/>
      <c r="AE34" s="301"/>
      <c r="AF34" s="299"/>
    </row>
    <row r="35" spans="1:32" ht="18.75" customHeight="1" x14ac:dyDescent="0.2">
      <c r="A35" s="295"/>
      <c r="B35" s="296"/>
      <c r="C35" s="382"/>
      <c r="D35" s="383"/>
      <c r="E35" s="381"/>
      <c r="F35" s="384"/>
      <c r="G35" s="299"/>
      <c r="H35" s="1120" t="s">
        <v>456</v>
      </c>
      <c r="I35" s="1069" t="s">
        <v>5</v>
      </c>
      <c r="J35" s="1070" t="s">
        <v>8</v>
      </c>
      <c r="K35" s="1070"/>
      <c r="L35" s="1073" t="s">
        <v>5</v>
      </c>
      <c r="M35" s="1070" t="s">
        <v>457</v>
      </c>
      <c r="N35" s="1070"/>
      <c r="O35" s="1073" t="s">
        <v>5</v>
      </c>
      <c r="P35" s="1070" t="s">
        <v>458</v>
      </c>
      <c r="Q35" s="1081"/>
      <c r="R35" s="1073" t="s">
        <v>5</v>
      </c>
      <c r="S35" s="1070" t="s">
        <v>459</v>
      </c>
      <c r="T35" s="1081"/>
      <c r="U35" s="1081"/>
      <c r="V35" s="1070"/>
      <c r="W35" s="1070"/>
      <c r="X35" s="1074"/>
      <c r="Y35" s="401"/>
      <c r="Z35" s="301"/>
      <c r="AA35" s="301"/>
      <c r="AB35" s="299"/>
      <c r="AC35" s="401"/>
      <c r="AD35" s="301"/>
      <c r="AE35" s="301"/>
      <c r="AF35" s="299"/>
    </row>
    <row r="36" spans="1:32" ht="18.75" customHeight="1" x14ac:dyDescent="0.2">
      <c r="A36" s="295"/>
      <c r="B36" s="296"/>
      <c r="C36" s="382"/>
      <c r="D36" s="383"/>
      <c r="E36" s="381"/>
      <c r="F36" s="384"/>
      <c r="G36" s="299"/>
      <c r="H36" s="1126" t="s">
        <v>460</v>
      </c>
      <c r="I36" s="1121" t="s">
        <v>5</v>
      </c>
      <c r="J36" s="1070" t="s">
        <v>8</v>
      </c>
      <c r="K36" s="1070"/>
      <c r="L36" s="1127" t="s">
        <v>5</v>
      </c>
      <c r="M36" s="1070" t="s">
        <v>461</v>
      </c>
      <c r="N36" s="1070"/>
      <c r="O36" s="1046" t="s">
        <v>5</v>
      </c>
      <c r="P36" s="1070" t="s">
        <v>462</v>
      </c>
      <c r="Q36" s="1119"/>
      <c r="R36" s="1119"/>
      <c r="S36" s="1119"/>
      <c r="T36" s="1119"/>
      <c r="U36" s="1119"/>
      <c r="V36" s="1119"/>
      <c r="W36" s="1119"/>
      <c r="X36" s="1122"/>
      <c r="Y36" s="401"/>
      <c r="Z36" s="301"/>
      <c r="AA36" s="301"/>
      <c r="AB36" s="299"/>
      <c r="AC36" s="401"/>
      <c r="AD36" s="301"/>
      <c r="AE36" s="301"/>
      <c r="AF36" s="299"/>
    </row>
    <row r="37" spans="1:32" ht="18.75" customHeight="1" x14ac:dyDescent="0.2">
      <c r="A37" s="295"/>
      <c r="B37" s="296"/>
      <c r="C37" s="382"/>
      <c r="D37" s="383"/>
      <c r="E37" s="381"/>
      <c r="F37" s="384"/>
      <c r="G37" s="299"/>
      <c r="H37" s="1120" t="s">
        <v>463</v>
      </c>
      <c r="I37" s="1121" t="s">
        <v>5</v>
      </c>
      <c r="J37" s="1070" t="s">
        <v>8</v>
      </c>
      <c r="K37" s="1071"/>
      <c r="L37" s="1073" t="s">
        <v>5</v>
      </c>
      <c r="M37" s="1070" t="s">
        <v>9</v>
      </c>
      <c r="N37" s="1119"/>
      <c r="O37" s="1119"/>
      <c r="P37" s="1119"/>
      <c r="Q37" s="1119"/>
      <c r="R37" s="1119"/>
      <c r="S37" s="1119"/>
      <c r="T37" s="1119"/>
      <c r="U37" s="1119"/>
      <c r="V37" s="1119"/>
      <c r="W37" s="1119"/>
      <c r="X37" s="1122"/>
      <c r="Y37" s="401"/>
      <c r="Z37" s="301"/>
      <c r="AA37" s="301"/>
      <c r="AB37" s="299"/>
      <c r="AC37" s="401"/>
      <c r="AD37" s="301"/>
      <c r="AE37" s="301"/>
      <c r="AF37" s="299"/>
    </row>
    <row r="38" spans="1:32" ht="18.75" customHeight="1" x14ac:dyDescent="0.2">
      <c r="A38" s="295"/>
      <c r="B38" s="296"/>
      <c r="C38" s="382"/>
      <c r="D38" s="383"/>
      <c r="E38" s="381"/>
      <c r="F38" s="384"/>
      <c r="G38" s="299"/>
      <c r="H38" s="1082" t="s">
        <v>493</v>
      </c>
      <c r="I38" s="1083" t="s">
        <v>5</v>
      </c>
      <c r="J38" s="1084" t="s">
        <v>8</v>
      </c>
      <c r="K38" s="1084"/>
      <c r="L38" s="1085" t="s">
        <v>5</v>
      </c>
      <c r="M38" s="1084" t="s">
        <v>494</v>
      </c>
      <c r="N38" s="1086"/>
      <c r="O38" s="1085" t="s">
        <v>5</v>
      </c>
      <c r="P38" s="1087" t="s">
        <v>495</v>
      </c>
      <c r="Q38" s="1088"/>
      <c r="R38" s="1085" t="s">
        <v>5</v>
      </c>
      <c r="S38" s="1084" t="s">
        <v>496</v>
      </c>
      <c r="T38" s="1088"/>
      <c r="U38" s="1085" t="s">
        <v>5</v>
      </c>
      <c r="V38" s="1084" t="s">
        <v>497</v>
      </c>
      <c r="W38" s="1089"/>
      <c r="X38" s="1090"/>
      <c r="Y38" s="401"/>
      <c r="Z38" s="301"/>
      <c r="AA38" s="301"/>
      <c r="AB38" s="299"/>
      <c r="AC38" s="401"/>
      <c r="AD38" s="301"/>
      <c r="AE38" s="301"/>
      <c r="AF38" s="299"/>
    </row>
    <row r="39" spans="1:32" ht="18.75" customHeight="1" x14ac:dyDescent="0.2">
      <c r="A39" s="295"/>
      <c r="B39" s="296"/>
      <c r="C39" s="382"/>
      <c r="D39" s="383"/>
      <c r="E39" s="381"/>
      <c r="F39" s="384"/>
      <c r="G39" s="299"/>
      <c r="H39" s="1091"/>
      <c r="I39" s="1092" t="s">
        <v>5</v>
      </c>
      <c r="J39" s="1093" t="s">
        <v>498</v>
      </c>
      <c r="K39" s="1094"/>
      <c r="L39" s="1095"/>
      <c r="M39" s="1095" t="s">
        <v>5</v>
      </c>
      <c r="N39" s="1093" t="s">
        <v>499</v>
      </c>
      <c r="O39" s="1095"/>
      <c r="P39" s="1095"/>
      <c r="Q39" s="1095" t="s">
        <v>5</v>
      </c>
      <c r="R39" s="1093" t="s">
        <v>500</v>
      </c>
      <c r="S39" s="1096"/>
      <c r="T39" s="1094"/>
      <c r="U39" s="1095" t="s">
        <v>5</v>
      </c>
      <c r="V39" s="1093" t="s">
        <v>501</v>
      </c>
      <c r="W39" s="1096"/>
      <c r="X39" s="1097"/>
      <c r="Y39" s="401"/>
      <c r="Z39" s="301"/>
      <c r="AA39" s="301"/>
      <c r="AB39" s="299"/>
      <c r="AC39" s="401"/>
      <c r="AD39" s="301"/>
      <c r="AE39" s="301"/>
      <c r="AF39" s="299"/>
    </row>
    <row r="40" spans="1:32" ht="18.75" customHeight="1" x14ac:dyDescent="0.2">
      <c r="A40" s="295"/>
      <c r="B40" s="296"/>
      <c r="C40" s="382"/>
      <c r="D40" s="383"/>
      <c r="E40" s="381"/>
      <c r="F40" s="384"/>
      <c r="G40" s="299"/>
      <c r="H40" s="1091"/>
      <c r="I40" s="1092" t="s">
        <v>5</v>
      </c>
      <c r="J40" s="1093" t="s">
        <v>502</v>
      </c>
      <c r="K40" s="1094"/>
      <c r="L40" s="1098"/>
      <c r="M40" s="1095" t="s">
        <v>5</v>
      </c>
      <c r="N40" s="1093" t="s">
        <v>503</v>
      </c>
      <c r="O40" s="1095"/>
      <c r="P40" s="1095"/>
      <c r="Q40" s="1095" t="s">
        <v>5</v>
      </c>
      <c r="R40" s="1093" t="s">
        <v>504</v>
      </c>
      <c r="S40" s="1099"/>
      <c r="T40" s="1100"/>
      <c r="U40" s="1095" t="s">
        <v>5</v>
      </c>
      <c r="V40" s="1093" t="s">
        <v>505</v>
      </c>
      <c r="W40" s="1096"/>
      <c r="X40" s="1097"/>
      <c r="Y40" s="401"/>
      <c r="Z40" s="301"/>
      <c r="AA40" s="301"/>
      <c r="AB40" s="299"/>
      <c r="AC40" s="401"/>
      <c r="AD40" s="301"/>
      <c r="AE40" s="301"/>
      <c r="AF40" s="299"/>
    </row>
    <row r="41" spans="1:32" ht="18.75" customHeight="1" x14ac:dyDescent="0.2">
      <c r="A41" s="295"/>
      <c r="B41" s="296"/>
      <c r="C41" s="382"/>
      <c r="D41" s="383"/>
      <c r="E41" s="381"/>
      <c r="F41" s="384"/>
      <c r="G41" s="299"/>
      <c r="H41" s="1091"/>
      <c r="I41" s="1092" t="s">
        <v>5</v>
      </c>
      <c r="J41" s="1093" t="s">
        <v>506</v>
      </c>
      <c r="K41" s="1094"/>
      <c r="L41" s="1098"/>
      <c r="M41" s="1095" t="s">
        <v>5</v>
      </c>
      <c r="N41" s="1093" t="s">
        <v>507</v>
      </c>
      <c r="O41" s="1095"/>
      <c r="P41" s="1095"/>
      <c r="Q41" s="1095" t="s">
        <v>5</v>
      </c>
      <c r="R41" s="1093" t="s">
        <v>508</v>
      </c>
      <c r="S41" s="1099"/>
      <c r="T41" s="1100"/>
      <c r="U41" s="1095" t="s">
        <v>5</v>
      </c>
      <c r="V41" s="1093" t="s">
        <v>509</v>
      </c>
      <c r="W41" s="1096"/>
      <c r="X41" s="1097"/>
      <c r="Y41" s="401"/>
      <c r="Z41" s="301"/>
      <c r="AA41" s="301"/>
      <c r="AB41" s="299"/>
      <c r="AC41" s="401"/>
      <c r="AD41" s="301"/>
      <c r="AE41" s="301"/>
      <c r="AF41" s="299"/>
    </row>
    <row r="42" spans="1:32" ht="18.75" customHeight="1" x14ac:dyDescent="0.2">
      <c r="A42" s="302"/>
      <c r="B42" s="303"/>
      <c r="C42" s="392"/>
      <c r="D42" s="393"/>
      <c r="E42" s="394"/>
      <c r="F42" s="94"/>
      <c r="G42" s="305"/>
      <c r="H42" s="1101"/>
      <c r="I42" s="1102" t="s">
        <v>5</v>
      </c>
      <c r="J42" s="1103" t="s">
        <v>510</v>
      </c>
      <c r="K42" s="1104"/>
      <c r="L42" s="1105"/>
      <c r="M42" s="1106" t="s">
        <v>5</v>
      </c>
      <c r="N42" s="1103" t="s">
        <v>511</v>
      </c>
      <c r="O42" s="1106"/>
      <c r="P42" s="1106"/>
      <c r="Q42" s="1107"/>
      <c r="R42" s="1107"/>
      <c r="S42" s="1108"/>
      <c r="T42" s="1107"/>
      <c r="U42" s="1107"/>
      <c r="V42" s="1107"/>
      <c r="W42" s="1109"/>
      <c r="X42" s="1110"/>
      <c r="Y42" s="403"/>
      <c r="Z42" s="304"/>
      <c r="AA42" s="304"/>
      <c r="AB42" s="305"/>
      <c r="AC42" s="403"/>
      <c r="AD42" s="304"/>
      <c r="AE42" s="304"/>
      <c r="AF42" s="305"/>
    </row>
    <row r="43" spans="1:32" ht="18.75" customHeight="1" x14ac:dyDescent="0.2">
      <c r="A43" s="298"/>
      <c r="C43" s="298" t="s">
        <v>29</v>
      </c>
      <c r="E43" s="298"/>
      <c r="F43" s="93"/>
      <c r="G43" s="301"/>
      <c r="I43" s="300"/>
      <c r="J43" s="298"/>
      <c r="K43" s="298"/>
      <c r="L43" s="300"/>
      <c r="M43" s="298"/>
      <c r="N43" s="298"/>
      <c r="O43" s="298"/>
      <c r="P43" s="298"/>
      <c r="Y43" s="301"/>
      <c r="Z43" s="301"/>
      <c r="AA43" s="301"/>
      <c r="AB43" s="301"/>
      <c r="AC43" s="301"/>
      <c r="AD43" s="301"/>
      <c r="AE43" s="301"/>
      <c r="AF43" s="301"/>
    </row>
    <row r="44" spans="1:32" ht="18.75" customHeight="1" x14ac:dyDescent="0.2">
      <c r="A44" s="298"/>
      <c r="C44" s="298" t="s">
        <v>30</v>
      </c>
      <c r="E44" s="298"/>
      <c r="F44" s="93"/>
      <c r="G44" s="301"/>
      <c r="I44" s="300"/>
      <c r="J44" s="298"/>
      <c r="K44" s="298"/>
      <c r="L44" s="300"/>
      <c r="M44" s="298"/>
      <c r="N44" s="298"/>
      <c r="O44" s="298"/>
      <c r="P44" s="298"/>
      <c r="Y44" s="301"/>
      <c r="Z44" s="301"/>
      <c r="AA44" s="301"/>
      <c r="AB44" s="301"/>
      <c r="AC44" s="301"/>
      <c r="AD44" s="301"/>
      <c r="AE44" s="301"/>
      <c r="AF44" s="301"/>
    </row>
    <row r="45" spans="1:32" ht="18.75" customHeight="1" x14ac:dyDescent="0.2">
      <c r="A45" s="298"/>
      <c r="C45" s="298"/>
      <c r="E45" s="298"/>
      <c r="F45" s="93"/>
      <c r="G45" s="301"/>
      <c r="I45" s="300"/>
      <c r="J45" s="298"/>
      <c r="K45" s="298"/>
      <c r="L45" s="300"/>
      <c r="M45" s="298"/>
      <c r="N45" s="298"/>
      <c r="O45" s="298"/>
      <c r="P45" s="298"/>
      <c r="Y45" s="301"/>
      <c r="Z45" s="301"/>
      <c r="AA45" s="301"/>
      <c r="AB45" s="301"/>
      <c r="AC45" s="301"/>
      <c r="AD45" s="301"/>
      <c r="AE45" s="301"/>
      <c r="AF45" s="301"/>
    </row>
    <row r="46" spans="1:32" ht="18.75" customHeight="1" x14ac:dyDescent="0.2">
      <c r="A46" s="298"/>
      <c r="C46" s="298"/>
      <c r="E46" s="298"/>
      <c r="F46" s="93"/>
      <c r="G46" s="301"/>
      <c r="I46" s="300"/>
      <c r="J46" s="298"/>
      <c r="K46" s="298"/>
      <c r="L46" s="300"/>
      <c r="M46" s="298"/>
      <c r="N46" s="298"/>
      <c r="O46" s="300"/>
      <c r="P46" s="298"/>
      <c r="Y46" s="301"/>
      <c r="Z46" s="301"/>
      <c r="AA46" s="301"/>
      <c r="AB46" s="301"/>
      <c r="AC46" s="301"/>
      <c r="AD46" s="301"/>
      <c r="AE46" s="301"/>
      <c r="AF46" s="301"/>
    </row>
    <row r="48" spans="1:32" ht="20.25" customHeight="1" x14ac:dyDescent="0.2">
      <c r="A48" s="618" t="s">
        <v>31</v>
      </c>
      <c r="B48" s="618"/>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row>
    <row r="50" spans="1:32" ht="30" customHeight="1" x14ac:dyDescent="0.2">
      <c r="J50" s="93"/>
      <c r="K50" s="93"/>
      <c r="L50" s="93"/>
      <c r="M50" s="93"/>
      <c r="N50" s="93"/>
      <c r="O50" s="93"/>
      <c r="P50" s="93"/>
      <c r="Q50" s="93"/>
      <c r="R50" s="93"/>
      <c r="S50" s="521" t="s">
        <v>27</v>
      </c>
      <c r="T50" s="522"/>
      <c r="U50" s="522"/>
      <c r="V50" s="523"/>
      <c r="W50" s="376"/>
      <c r="X50" s="376"/>
      <c r="Y50" s="376"/>
      <c r="Z50" s="376"/>
      <c r="AA50" s="376"/>
      <c r="AB50" s="376"/>
      <c r="AC50" s="376"/>
      <c r="AD50" s="376"/>
      <c r="AE50" s="376"/>
      <c r="AF50" s="360"/>
    </row>
    <row r="52" spans="1:32" ht="17.25" customHeight="1" x14ac:dyDescent="0.2">
      <c r="A52" s="521" t="s">
        <v>19</v>
      </c>
      <c r="B52" s="522"/>
      <c r="C52" s="523"/>
      <c r="D52" s="521" t="s">
        <v>0</v>
      </c>
      <c r="E52" s="523"/>
      <c r="F52" s="521" t="s">
        <v>1</v>
      </c>
      <c r="G52" s="523"/>
      <c r="H52" s="521" t="s">
        <v>2</v>
      </c>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3"/>
    </row>
    <row r="53" spans="1:32" ht="18.75" customHeight="1" x14ac:dyDescent="0.2">
      <c r="A53" s="290"/>
      <c r="B53" s="291"/>
      <c r="C53" s="377"/>
      <c r="D53" s="380"/>
      <c r="E53" s="379"/>
      <c r="F53" s="380"/>
      <c r="G53" s="379"/>
      <c r="H53" s="1042" t="s">
        <v>482</v>
      </c>
      <c r="I53" s="1128" t="s">
        <v>5</v>
      </c>
      <c r="J53" s="1044" t="s">
        <v>483</v>
      </c>
      <c r="K53" s="1044"/>
      <c r="L53" s="1044"/>
      <c r="M53" s="12" t="s">
        <v>5</v>
      </c>
      <c r="N53" s="1044" t="s">
        <v>484</v>
      </c>
      <c r="O53" s="1044"/>
      <c r="P53" s="1044"/>
      <c r="Q53" s="1044"/>
      <c r="R53" s="1044"/>
      <c r="S53" s="1044"/>
      <c r="T53" s="1044"/>
      <c r="U53" s="387"/>
      <c r="V53" s="387"/>
      <c r="W53" s="387"/>
      <c r="X53" s="387"/>
      <c r="Y53" s="387"/>
      <c r="Z53" s="387"/>
      <c r="AA53" s="387"/>
      <c r="AB53" s="387"/>
      <c r="AC53" s="387"/>
      <c r="AD53" s="387"/>
      <c r="AE53" s="387"/>
      <c r="AF53" s="388"/>
    </row>
    <row r="54" spans="1:32" ht="18.75" customHeight="1" x14ac:dyDescent="0.2">
      <c r="A54" s="295"/>
      <c r="B54" s="296"/>
      <c r="C54" s="382"/>
      <c r="D54" s="384"/>
      <c r="E54" s="381"/>
      <c r="F54" s="384"/>
      <c r="G54" s="381"/>
      <c r="H54" s="1048" t="s">
        <v>485</v>
      </c>
      <c r="I54" s="1049" t="s">
        <v>5</v>
      </c>
      <c r="J54" s="1050" t="s">
        <v>483</v>
      </c>
      <c r="K54" s="1051"/>
      <c r="L54" s="1052"/>
      <c r="M54" s="1053" t="s">
        <v>5</v>
      </c>
      <c r="N54" s="1050" t="s">
        <v>484</v>
      </c>
      <c r="O54" s="1053"/>
      <c r="P54" s="1129"/>
      <c r="Q54" s="1129"/>
      <c r="R54" s="1129"/>
      <c r="S54" s="1129"/>
      <c r="T54" s="1129"/>
      <c r="U54" s="404"/>
      <c r="V54" s="404"/>
      <c r="W54" s="404"/>
      <c r="X54" s="404"/>
      <c r="Y54" s="404"/>
      <c r="Z54" s="404"/>
      <c r="AA54" s="404"/>
      <c r="AB54" s="404"/>
      <c r="AC54" s="404"/>
      <c r="AD54" s="404"/>
      <c r="AE54" s="404"/>
      <c r="AF54" s="405"/>
    </row>
    <row r="55" spans="1:32" ht="18.75" customHeight="1" x14ac:dyDescent="0.2">
      <c r="A55" s="295"/>
      <c r="B55" s="296"/>
      <c r="C55" s="382"/>
      <c r="D55" s="384"/>
      <c r="E55" s="381"/>
      <c r="F55" s="384"/>
      <c r="G55" s="381"/>
      <c r="H55" s="1056" t="s">
        <v>486</v>
      </c>
      <c r="I55" s="1130" t="s">
        <v>5</v>
      </c>
      <c r="J55" s="1058" t="s">
        <v>487</v>
      </c>
      <c r="K55" s="1058"/>
      <c r="L55" s="1058"/>
      <c r="M55" s="1075" t="s">
        <v>5</v>
      </c>
      <c r="N55" s="1058" t="s">
        <v>488</v>
      </c>
      <c r="O55" s="1058"/>
      <c r="P55" s="1058"/>
      <c r="Q55" s="1131"/>
      <c r="R55" s="1131"/>
      <c r="S55" s="1131"/>
      <c r="T55" s="1131"/>
      <c r="U55" s="404"/>
      <c r="V55" s="404"/>
      <c r="W55" s="404"/>
      <c r="X55" s="404"/>
      <c r="Y55" s="404"/>
      <c r="Z55" s="404"/>
      <c r="AA55" s="404"/>
      <c r="AB55" s="404"/>
      <c r="AC55" s="404"/>
      <c r="AD55" s="404"/>
      <c r="AE55" s="404"/>
      <c r="AF55" s="405"/>
    </row>
    <row r="56" spans="1:32" ht="25.2" customHeight="1" x14ac:dyDescent="0.2">
      <c r="A56" s="295"/>
      <c r="B56" s="296"/>
      <c r="C56" s="382"/>
      <c r="D56" s="384"/>
      <c r="E56" s="381"/>
      <c r="F56" s="384"/>
      <c r="G56" s="381"/>
      <c r="H56" s="1061"/>
      <c r="I56" s="1132"/>
      <c r="J56" s="1063"/>
      <c r="K56" s="1063"/>
      <c r="L56" s="1063"/>
      <c r="M56" s="1078"/>
      <c r="N56" s="1063"/>
      <c r="O56" s="1063"/>
      <c r="P56" s="1063"/>
      <c r="Q56" s="1133"/>
      <c r="R56" s="1133"/>
      <c r="S56" s="1133"/>
      <c r="T56" s="1133"/>
      <c r="U56" s="404"/>
      <c r="V56" s="404"/>
      <c r="W56" s="404"/>
      <c r="X56" s="404"/>
      <c r="Y56" s="404"/>
      <c r="Z56" s="404"/>
      <c r="AA56" s="404"/>
      <c r="AB56" s="404"/>
      <c r="AC56" s="404"/>
      <c r="AD56" s="404"/>
      <c r="AE56" s="404"/>
      <c r="AF56" s="405"/>
    </row>
    <row r="57" spans="1:32" ht="25.2" customHeight="1" x14ac:dyDescent="0.2">
      <c r="A57" s="295"/>
      <c r="B57" s="296"/>
      <c r="C57" s="382"/>
      <c r="D57" s="384"/>
      <c r="E57" s="381"/>
      <c r="F57" s="384"/>
      <c r="G57" s="381"/>
      <c r="H57" s="1056" t="s">
        <v>489</v>
      </c>
      <c r="I57" s="1130" t="s">
        <v>5</v>
      </c>
      <c r="J57" s="1058" t="s">
        <v>487</v>
      </c>
      <c r="K57" s="1058"/>
      <c r="L57" s="1058"/>
      <c r="M57" s="1075" t="s">
        <v>5</v>
      </c>
      <c r="N57" s="1058" t="s">
        <v>488</v>
      </c>
      <c r="O57" s="1058"/>
      <c r="P57" s="1058"/>
      <c r="Q57" s="1131"/>
      <c r="R57" s="1131"/>
      <c r="S57" s="1131"/>
      <c r="T57" s="1131"/>
      <c r="U57" s="404"/>
      <c r="V57" s="404"/>
      <c r="W57" s="404"/>
      <c r="X57" s="404"/>
      <c r="Y57" s="404"/>
      <c r="Z57" s="404"/>
      <c r="AA57" s="404"/>
      <c r="AB57" s="404"/>
      <c r="AC57" s="404"/>
      <c r="AD57" s="404"/>
      <c r="AE57" s="404"/>
      <c r="AF57" s="405"/>
    </row>
    <row r="58" spans="1:32" ht="25.2" customHeight="1" x14ac:dyDescent="0.2">
      <c r="A58" s="295"/>
      <c r="B58" s="296"/>
      <c r="C58" s="382"/>
      <c r="D58" s="384"/>
      <c r="E58" s="381"/>
      <c r="F58" s="384"/>
      <c r="G58" s="381"/>
      <c r="H58" s="1061"/>
      <c r="I58" s="1132"/>
      <c r="J58" s="1063"/>
      <c r="K58" s="1063"/>
      <c r="L58" s="1063"/>
      <c r="M58" s="1078"/>
      <c r="N58" s="1063"/>
      <c r="O58" s="1063"/>
      <c r="P58" s="1063"/>
      <c r="Q58" s="1133"/>
      <c r="R58" s="1133"/>
      <c r="S58" s="1133"/>
      <c r="T58" s="1133"/>
      <c r="U58" s="404"/>
      <c r="V58" s="404"/>
      <c r="W58" s="404"/>
      <c r="X58" s="404"/>
      <c r="Y58" s="404"/>
      <c r="Z58" s="404"/>
      <c r="AA58" s="404"/>
      <c r="AB58" s="404"/>
      <c r="AC58" s="404"/>
      <c r="AD58" s="404"/>
      <c r="AE58" s="404"/>
      <c r="AF58" s="405"/>
    </row>
    <row r="59" spans="1:32" ht="25.2" customHeight="1" x14ac:dyDescent="0.2">
      <c r="A59" s="295"/>
      <c r="B59" s="296"/>
      <c r="C59" s="382"/>
      <c r="D59" s="384"/>
      <c r="E59" s="381"/>
      <c r="F59" s="384"/>
      <c r="G59" s="381"/>
      <c r="H59" s="1056" t="s">
        <v>490</v>
      </c>
      <c r="I59" s="1130" t="s">
        <v>5</v>
      </c>
      <c r="J59" s="1058" t="s">
        <v>487</v>
      </c>
      <c r="K59" s="1058"/>
      <c r="L59" s="1058"/>
      <c r="M59" s="1075" t="s">
        <v>5</v>
      </c>
      <c r="N59" s="1058" t="s">
        <v>488</v>
      </c>
      <c r="O59" s="1058"/>
      <c r="P59" s="1058"/>
      <c r="Q59" s="1131"/>
      <c r="R59" s="1131"/>
      <c r="S59" s="1131"/>
      <c r="T59" s="1131"/>
      <c r="U59" s="404"/>
      <c r="V59" s="404"/>
      <c r="W59" s="404"/>
      <c r="X59" s="404"/>
      <c r="Y59" s="404"/>
      <c r="Z59" s="404"/>
      <c r="AA59" s="404"/>
      <c r="AB59" s="404"/>
      <c r="AC59" s="404"/>
      <c r="AD59" s="404"/>
      <c r="AE59" s="404"/>
      <c r="AF59" s="405"/>
    </row>
    <row r="60" spans="1:32" ht="25.2" customHeight="1" x14ac:dyDescent="0.2">
      <c r="A60" s="295"/>
      <c r="B60" s="296"/>
      <c r="C60" s="382"/>
      <c r="D60" s="384"/>
      <c r="E60" s="381"/>
      <c r="F60" s="384"/>
      <c r="G60" s="381"/>
      <c r="H60" s="1061"/>
      <c r="I60" s="1132"/>
      <c r="J60" s="1063"/>
      <c r="K60" s="1063"/>
      <c r="L60" s="1063"/>
      <c r="M60" s="1078"/>
      <c r="N60" s="1063"/>
      <c r="O60" s="1063"/>
      <c r="P60" s="1063"/>
      <c r="Q60" s="1133"/>
      <c r="R60" s="1133"/>
      <c r="S60" s="1133"/>
      <c r="T60" s="1133"/>
      <c r="U60" s="404"/>
      <c r="V60" s="404"/>
      <c r="W60" s="404"/>
      <c r="X60" s="404"/>
      <c r="Y60" s="404"/>
      <c r="Z60" s="404"/>
      <c r="AA60" s="404"/>
      <c r="AB60" s="404"/>
      <c r="AC60" s="404"/>
      <c r="AD60" s="404"/>
      <c r="AE60" s="404"/>
      <c r="AF60" s="405"/>
    </row>
    <row r="61" spans="1:32" ht="18.75" customHeight="1" x14ac:dyDescent="0.2">
      <c r="A61" s="295"/>
      <c r="B61" s="296"/>
      <c r="C61" s="382"/>
      <c r="D61" s="384"/>
      <c r="E61" s="381"/>
      <c r="F61" s="384"/>
      <c r="G61" s="381"/>
      <c r="H61" s="1134" t="s">
        <v>13</v>
      </c>
      <c r="I61" s="12" t="s">
        <v>5</v>
      </c>
      <c r="J61" s="2" t="s">
        <v>491</v>
      </c>
      <c r="K61" s="2"/>
      <c r="L61" s="12" t="s">
        <v>5</v>
      </c>
      <c r="M61" s="2" t="s">
        <v>513</v>
      </c>
      <c r="N61" s="2"/>
      <c r="O61" s="1"/>
      <c r="P61" s="1"/>
      <c r="Q61" s="1"/>
      <c r="R61" s="1"/>
      <c r="S61" s="1"/>
      <c r="T61" s="1"/>
      <c r="U61" s="404"/>
      <c r="V61" s="404"/>
      <c r="W61" s="404"/>
      <c r="X61" s="404"/>
      <c r="Y61" s="404"/>
      <c r="Z61" s="404"/>
      <c r="AA61" s="404"/>
      <c r="AB61" s="404"/>
      <c r="AC61" s="404"/>
      <c r="AD61" s="404"/>
      <c r="AE61" s="404"/>
      <c r="AF61" s="405"/>
    </row>
    <row r="62" spans="1:32" ht="18.75" customHeight="1" x14ac:dyDescent="0.2">
      <c r="A62" s="295"/>
      <c r="B62" s="296"/>
      <c r="C62" s="382"/>
      <c r="D62" s="384"/>
      <c r="E62" s="381"/>
      <c r="F62" s="384"/>
      <c r="G62" s="381"/>
      <c r="H62" s="1056" t="s">
        <v>14</v>
      </c>
      <c r="I62" s="1075" t="s">
        <v>5</v>
      </c>
      <c r="J62" s="1058" t="s">
        <v>10</v>
      </c>
      <c r="K62" s="1058"/>
      <c r="L62" s="1058"/>
      <c r="M62" s="1075" t="s">
        <v>5</v>
      </c>
      <c r="N62" s="1058" t="s">
        <v>11</v>
      </c>
      <c r="O62" s="1058"/>
      <c r="P62" s="1058"/>
      <c r="Q62" s="1135"/>
      <c r="R62" s="1135"/>
      <c r="S62" s="1135"/>
      <c r="T62" s="1135"/>
      <c r="U62" s="406"/>
      <c r="V62" s="406"/>
      <c r="W62" s="406"/>
      <c r="X62" s="406"/>
      <c r="Y62" s="406"/>
      <c r="Z62" s="406"/>
      <c r="AA62" s="406"/>
      <c r="AB62" s="406"/>
      <c r="AC62" s="406"/>
      <c r="AD62" s="406"/>
      <c r="AE62" s="406"/>
      <c r="AF62" s="407"/>
    </row>
    <row r="63" spans="1:32" ht="18.75" customHeight="1" x14ac:dyDescent="0.2">
      <c r="A63" s="297" t="s">
        <v>5</v>
      </c>
      <c r="B63" s="296" t="s">
        <v>28</v>
      </c>
      <c r="C63" s="382" t="s">
        <v>446</v>
      </c>
      <c r="D63" s="384"/>
      <c r="E63" s="381"/>
      <c r="F63" s="384"/>
      <c r="G63" s="381"/>
      <c r="H63" s="1061"/>
      <c r="I63" s="1078"/>
      <c r="J63" s="1063"/>
      <c r="K63" s="1063"/>
      <c r="L63" s="1063"/>
      <c r="M63" s="1078"/>
      <c r="N63" s="1063"/>
      <c r="O63" s="1063"/>
      <c r="P63" s="1063"/>
      <c r="Q63" s="1115"/>
      <c r="R63" s="1115"/>
      <c r="S63" s="1115"/>
      <c r="T63" s="1115"/>
      <c r="U63" s="387"/>
      <c r="V63" s="387"/>
      <c r="W63" s="387"/>
      <c r="X63" s="387"/>
      <c r="Y63" s="387"/>
      <c r="Z63" s="387"/>
      <c r="AA63" s="387"/>
      <c r="AB63" s="387"/>
      <c r="AC63" s="387"/>
      <c r="AD63" s="387"/>
      <c r="AE63" s="387"/>
      <c r="AF63" s="388"/>
    </row>
    <row r="64" spans="1:32" ht="18.75" customHeight="1" x14ac:dyDescent="0.2">
      <c r="A64" s="295"/>
      <c r="B64" s="296"/>
      <c r="C64" s="382"/>
      <c r="D64" s="384"/>
      <c r="E64" s="381"/>
      <c r="F64" s="384"/>
      <c r="G64" s="381"/>
      <c r="H64" s="1056" t="s">
        <v>15</v>
      </c>
      <c r="I64" s="1075" t="s">
        <v>5</v>
      </c>
      <c r="J64" s="1058" t="s">
        <v>10</v>
      </c>
      <c r="K64" s="1058"/>
      <c r="L64" s="1058"/>
      <c r="M64" s="1075" t="s">
        <v>5</v>
      </c>
      <c r="N64" s="1058" t="s">
        <v>11</v>
      </c>
      <c r="O64" s="1058"/>
      <c r="P64" s="1058"/>
      <c r="Q64" s="1135"/>
      <c r="R64" s="1135"/>
      <c r="S64" s="1135"/>
      <c r="T64" s="1135"/>
      <c r="U64" s="406"/>
      <c r="V64" s="406"/>
      <c r="W64" s="406"/>
      <c r="X64" s="406"/>
      <c r="Y64" s="406"/>
      <c r="Z64" s="406"/>
      <c r="AA64" s="406"/>
      <c r="AB64" s="406"/>
      <c r="AC64" s="406"/>
      <c r="AD64" s="406"/>
      <c r="AE64" s="406"/>
      <c r="AF64" s="407"/>
    </row>
    <row r="65" spans="1:32" ht="18.75" customHeight="1" x14ac:dyDescent="0.2">
      <c r="A65" s="295"/>
      <c r="B65" s="296"/>
      <c r="C65" s="382"/>
      <c r="D65" s="384"/>
      <c r="E65" s="381"/>
      <c r="F65" s="384"/>
      <c r="G65" s="381"/>
      <c r="H65" s="1136"/>
      <c r="I65" s="1078"/>
      <c r="J65" s="1063"/>
      <c r="K65" s="1063"/>
      <c r="L65" s="1063"/>
      <c r="M65" s="1078"/>
      <c r="N65" s="1063"/>
      <c r="O65" s="1063"/>
      <c r="P65" s="1063"/>
      <c r="Q65" s="1115"/>
      <c r="R65" s="1115"/>
      <c r="S65" s="1115"/>
      <c r="T65" s="1115"/>
      <c r="U65" s="404"/>
      <c r="V65" s="404"/>
      <c r="W65" s="404"/>
      <c r="X65" s="404"/>
      <c r="Y65" s="404"/>
      <c r="Z65" s="404"/>
      <c r="AA65" s="404"/>
      <c r="AB65" s="404"/>
      <c r="AC65" s="404"/>
      <c r="AD65" s="404"/>
      <c r="AE65" s="404"/>
      <c r="AF65" s="405"/>
    </row>
    <row r="66" spans="1:32" ht="18.75" customHeight="1" x14ac:dyDescent="0.2">
      <c r="A66" s="302"/>
      <c r="B66" s="303"/>
      <c r="C66" s="392"/>
      <c r="D66" s="94"/>
      <c r="E66" s="394"/>
      <c r="F66" s="94"/>
      <c r="G66" s="394"/>
      <c r="H66" s="1137" t="s">
        <v>492</v>
      </c>
      <c r="I66" s="1138" t="s">
        <v>5</v>
      </c>
      <c r="J66" s="1070" t="s">
        <v>8</v>
      </c>
      <c r="K66" s="1070"/>
      <c r="L66" s="1125" t="s">
        <v>5</v>
      </c>
      <c r="M66" s="1070" t="s">
        <v>9</v>
      </c>
      <c r="N66" s="1070"/>
      <c r="O66" s="1119"/>
      <c r="P66" s="1070"/>
      <c r="Q66" s="1115"/>
      <c r="R66" s="1115"/>
      <c r="S66" s="1115"/>
      <c r="T66" s="1115"/>
      <c r="U66" s="408"/>
      <c r="V66" s="408"/>
      <c r="W66" s="408"/>
      <c r="X66" s="408"/>
      <c r="Y66" s="408"/>
      <c r="Z66" s="408"/>
      <c r="AA66" s="408"/>
      <c r="AB66" s="408"/>
      <c r="AC66" s="408"/>
      <c r="AD66" s="408"/>
      <c r="AE66" s="408"/>
      <c r="AF66" s="409"/>
    </row>
    <row r="67" spans="1:32" ht="18.75" customHeight="1" x14ac:dyDescent="0.2">
      <c r="A67" s="290"/>
      <c r="B67" s="291"/>
      <c r="C67" s="377"/>
      <c r="D67" s="378"/>
      <c r="E67" s="379"/>
      <c r="F67" s="380"/>
      <c r="G67" s="294"/>
      <c r="H67" s="1111" t="s">
        <v>448</v>
      </c>
      <c r="I67" s="1128" t="s">
        <v>5</v>
      </c>
      <c r="J67" s="1112" t="s">
        <v>8</v>
      </c>
      <c r="K67" s="1112"/>
      <c r="L67" s="1113"/>
      <c r="M67" s="1139" t="s">
        <v>5</v>
      </c>
      <c r="N67" s="1112" t="s">
        <v>449</v>
      </c>
      <c r="O67" s="1112"/>
      <c r="P67" s="1113"/>
      <c r="Q67" s="1139" t="s">
        <v>5</v>
      </c>
      <c r="R67" s="1114" t="s">
        <v>450</v>
      </c>
      <c r="S67" s="1114"/>
      <c r="T67" s="1114"/>
      <c r="U67" s="399"/>
      <c r="V67" s="398"/>
      <c r="W67" s="398"/>
      <c r="X67" s="398"/>
      <c r="Y67" s="398"/>
      <c r="Z67" s="398"/>
      <c r="AA67" s="398"/>
      <c r="AB67" s="398"/>
      <c r="AC67" s="398"/>
      <c r="AD67" s="398"/>
      <c r="AE67" s="398"/>
      <c r="AF67" s="410"/>
    </row>
    <row r="68" spans="1:32" ht="18.75" customHeight="1" x14ac:dyDescent="0.2">
      <c r="A68" s="295"/>
      <c r="B68" s="296"/>
      <c r="C68" s="382"/>
      <c r="D68" s="383"/>
      <c r="E68" s="381"/>
      <c r="F68" s="384"/>
      <c r="G68" s="299"/>
      <c r="H68" s="1117" t="s">
        <v>482</v>
      </c>
      <c r="I68" s="12" t="s">
        <v>5</v>
      </c>
      <c r="J68" s="2" t="s">
        <v>483</v>
      </c>
      <c r="K68" s="2"/>
      <c r="L68" s="21"/>
      <c r="M68" s="12" t="s">
        <v>5</v>
      </c>
      <c r="N68" s="2" t="s">
        <v>484</v>
      </c>
      <c r="O68" s="2"/>
      <c r="P68" s="1118"/>
      <c r="Q68" s="1125"/>
      <c r="R68" s="1119"/>
      <c r="S68" s="1115"/>
      <c r="T68" s="1115"/>
      <c r="U68" s="386"/>
      <c r="V68" s="385"/>
      <c r="W68" s="385"/>
      <c r="X68" s="385"/>
      <c r="Y68" s="385"/>
      <c r="Z68" s="385"/>
      <c r="AA68" s="385"/>
      <c r="AB68" s="385"/>
      <c r="AC68" s="385"/>
      <c r="AD68" s="385"/>
      <c r="AE68" s="385"/>
      <c r="AF68" s="411"/>
    </row>
    <row r="69" spans="1:32" ht="18.75" customHeight="1" x14ac:dyDescent="0.2">
      <c r="A69" s="295"/>
      <c r="B69" s="296"/>
      <c r="C69" s="382"/>
      <c r="D69" s="383"/>
      <c r="E69" s="381"/>
      <c r="F69" s="384"/>
      <c r="G69" s="299"/>
      <c r="H69" s="1068" t="s">
        <v>485</v>
      </c>
      <c r="I69" s="1138" t="s">
        <v>5</v>
      </c>
      <c r="J69" s="1070" t="s">
        <v>483</v>
      </c>
      <c r="K69" s="1070"/>
      <c r="L69" s="1118"/>
      <c r="M69" s="1125" t="s">
        <v>5</v>
      </c>
      <c r="N69" s="1070" t="s">
        <v>484</v>
      </c>
      <c r="O69" s="1125"/>
      <c r="P69" s="21"/>
      <c r="Q69" s="12"/>
      <c r="R69" s="1"/>
      <c r="S69" s="1115"/>
      <c r="T69" s="1115"/>
      <c r="U69" s="386"/>
      <c r="V69" s="385"/>
      <c r="W69" s="385"/>
      <c r="X69" s="385"/>
      <c r="Y69" s="385"/>
      <c r="Z69" s="385"/>
      <c r="AA69" s="385"/>
      <c r="AB69" s="385"/>
      <c r="AC69" s="385"/>
      <c r="AD69" s="385"/>
      <c r="AE69" s="385"/>
      <c r="AF69" s="411"/>
    </row>
    <row r="70" spans="1:32" ht="18.75" customHeight="1" x14ac:dyDescent="0.2">
      <c r="A70" s="295"/>
      <c r="B70" s="296"/>
      <c r="C70" s="382"/>
      <c r="D70" s="383"/>
      <c r="E70" s="381"/>
      <c r="F70" s="384"/>
      <c r="G70" s="299"/>
      <c r="H70" s="1120" t="s">
        <v>451</v>
      </c>
      <c r="I70" s="1138" t="s">
        <v>5</v>
      </c>
      <c r="J70" s="1070" t="s">
        <v>8</v>
      </c>
      <c r="K70" s="1070"/>
      <c r="L70" s="1125" t="s">
        <v>5</v>
      </c>
      <c r="M70" s="1070" t="s">
        <v>9</v>
      </c>
      <c r="N70" s="1119"/>
      <c r="O70" s="1070"/>
      <c r="P70" s="1070"/>
      <c r="Q70" s="1070"/>
      <c r="R70" s="1070"/>
      <c r="S70" s="1070"/>
      <c r="T70" s="1070"/>
      <c r="U70" s="400"/>
      <c r="V70" s="400"/>
      <c r="W70" s="400"/>
      <c r="X70" s="400"/>
      <c r="Y70" s="400"/>
      <c r="Z70" s="400"/>
      <c r="AA70" s="400"/>
      <c r="AB70" s="400"/>
      <c r="AC70" s="400"/>
      <c r="AD70" s="400"/>
      <c r="AE70" s="400"/>
      <c r="AF70" s="402"/>
    </row>
    <row r="71" spans="1:32" ht="18.75" customHeight="1" x14ac:dyDescent="0.2">
      <c r="A71" s="295"/>
      <c r="B71" s="296"/>
      <c r="C71" s="382"/>
      <c r="D71" s="383"/>
      <c r="E71" s="381"/>
      <c r="F71" s="384"/>
      <c r="G71" s="299"/>
      <c r="H71" s="1123" t="s">
        <v>452</v>
      </c>
      <c r="I71" s="1138" t="s">
        <v>5</v>
      </c>
      <c r="J71" s="1070" t="s">
        <v>8</v>
      </c>
      <c r="K71" s="1070"/>
      <c r="L71" s="1125" t="s">
        <v>5</v>
      </c>
      <c r="M71" s="1070" t="s">
        <v>9</v>
      </c>
      <c r="N71" s="1119"/>
      <c r="O71" s="1070"/>
      <c r="P71" s="1070"/>
      <c r="Q71" s="1070"/>
      <c r="R71" s="1070"/>
      <c r="S71" s="1070"/>
      <c r="T71" s="1070"/>
      <c r="U71" s="400"/>
      <c r="V71" s="400"/>
      <c r="W71" s="400"/>
      <c r="X71" s="400"/>
      <c r="Y71" s="400"/>
      <c r="Z71" s="400"/>
      <c r="AA71" s="400"/>
      <c r="AB71" s="400"/>
      <c r="AC71" s="400"/>
      <c r="AD71" s="400"/>
      <c r="AE71" s="400"/>
      <c r="AF71" s="402"/>
    </row>
    <row r="72" spans="1:32" ht="18.75" customHeight="1" x14ac:dyDescent="0.2">
      <c r="A72" s="297" t="s">
        <v>5</v>
      </c>
      <c r="B72" s="296" t="s">
        <v>455</v>
      </c>
      <c r="C72" s="382" t="s">
        <v>464</v>
      </c>
      <c r="D72" s="383"/>
      <c r="E72" s="381"/>
      <c r="F72" s="384"/>
      <c r="G72" s="299"/>
      <c r="H72" s="1120" t="s">
        <v>465</v>
      </c>
      <c r="I72" s="1138" t="s">
        <v>5</v>
      </c>
      <c r="J72" s="1070" t="s">
        <v>8</v>
      </c>
      <c r="K72" s="1070"/>
      <c r="L72" s="1125" t="s">
        <v>5</v>
      </c>
      <c r="M72" s="1070" t="s">
        <v>9</v>
      </c>
      <c r="N72" s="1119"/>
      <c r="O72" s="1070"/>
      <c r="P72" s="1070"/>
      <c r="Q72" s="1070"/>
      <c r="R72" s="1070"/>
      <c r="S72" s="1070"/>
      <c r="T72" s="1070"/>
      <c r="U72" s="400"/>
      <c r="V72" s="400"/>
      <c r="W72" s="400"/>
      <c r="X72" s="400"/>
      <c r="Y72" s="400"/>
      <c r="Z72" s="400"/>
      <c r="AA72" s="400"/>
      <c r="AB72" s="400"/>
      <c r="AC72" s="400"/>
      <c r="AD72" s="400"/>
      <c r="AE72" s="400"/>
      <c r="AF72" s="402"/>
    </row>
    <row r="73" spans="1:32" ht="18.75" customHeight="1" x14ac:dyDescent="0.2">
      <c r="A73" s="295"/>
      <c r="B73" s="296"/>
      <c r="C73" s="382"/>
      <c r="D73" s="383"/>
      <c r="E73" s="381"/>
      <c r="F73" s="384"/>
      <c r="G73" s="299"/>
      <c r="H73" s="1126" t="s">
        <v>454</v>
      </c>
      <c r="I73" s="1138" t="s">
        <v>5</v>
      </c>
      <c r="J73" s="1070" t="s">
        <v>8</v>
      </c>
      <c r="K73" s="1070"/>
      <c r="L73" s="1125" t="s">
        <v>5</v>
      </c>
      <c r="M73" s="1070" t="s">
        <v>9</v>
      </c>
      <c r="N73" s="1119"/>
      <c r="O73" s="1070"/>
      <c r="P73" s="1070"/>
      <c r="Q73" s="1070"/>
      <c r="R73" s="1070"/>
      <c r="S73" s="1070"/>
      <c r="T73" s="1070"/>
      <c r="U73" s="400"/>
      <c r="V73" s="400"/>
      <c r="W73" s="400"/>
      <c r="X73" s="400"/>
      <c r="Y73" s="400"/>
      <c r="Z73" s="400"/>
      <c r="AA73" s="400"/>
      <c r="AB73" s="400"/>
      <c r="AC73" s="400"/>
      <c r="AD73" s="400"/>
      <c r="AE73" s="400"/>
      <c r="AF73" s="402"/>
    </row>
    <row r="74" spans="1:32" ht="18.75" customHeight="1" x14ac:dyDescent="0.2">
      <c r="A74" s="295"/>
      <c r="B74" s="296"/>
      <c r="C74" s="382"/>
      <c r="D74" s="383"/>
      <c r="E74" s="381"/>
      <c r="F74" s="384"/>
      <c r="G74" s="299"/>
      <c r="H74" s="1126" t="s">
        <v>460</v>
      </c>
      <c r="I74" s="1138" t="s">
        <v>5</v>
      </c>
      <c r="J74" s="1070" t="s">
        <v>8</v>
      </c>
      <c r="K74" s="1070"/>
      <c r="L74" s="1125" t="s">
        <v>5</v>
      </c>
      <c r="M74" s="1070" t="s">
        <v>461</v>
      </c>
      <c r="N74" s="1070"/>
      <c r="O74" s="1125" t="s">
        <v>5</v>
      </c>
      <c r="P74" s="1070" t="s">
        <v>462</v>
      </c>
      <c r="Q74" s="1119"/>
      <c r="R74" s="1119"/>
      <c r="S74" s="1119"/>
      <c r="T74" s="1070"/>
      <c r="U74" s="400"/>
      <c r="V74" s="400"/>
      <c r="W74" s="400"/>
      <c r="X74" s="400"/>
      <c r="Y74" s="400"/>
      <c r="Z74" s="400"/>
      <c r="AA74" s="400"/>
      <c r="AB74" s="400"/>
      <c r="AC74" s="400"/>
      <c r="AD74" s="400"/>
      <c r="AE74" s="400"/>
      <c r="AF74" s="402"/>
    </row>
    <row r="75" spans="1:32" ht="18.75" customHeight="1" x14ac:dyDescent="0.2">
      <c r="A75" s="302"/>
      <c r="B75" s="303"/>
      <c r="C75" s="392"/>
      <c r="D75" s="393"/>
      <c r="E75" s="394"/>
      <c r="F75" s="94"/>
      <c r="G75" s="305"/>
      <c r="H75" s="1140" t="s">
        <v>463</v>
      </c>
      <c r="I75" s="1141" t="s">
        <v>5</v>
      </c>
      <c r="J75" s="43" t="s">
        <v>8</v>
      </c>
      <c r="K75" s="43"/>
      <c r="L75" s="1142" t="s">
        <v>5</v>
      </c>
      <c r="M75" s="43" t="s">
        <v>9</v>
      </c>
      <c r="N75" s="1143"/>
      <c r="O75" s="43"/>
      <c r="P75" s="43"/>
      <c r="Q75" s="43"/>
      <c r="R75" s="43"/>
      <c r="S75" s="43"/>
      <c r="T75" s="43"/>
      <c r="U75" s="412"/>
      <c r="V75" s="412"/>
      <c r="W75" s="412"/>
      <c r="X75" s="412"/>
      <c r="Y75" s="412"/>
      <c r="Z75" s="412"/>
      <c r="AA75" s="412"/>
      <c r="AB75" s="412"/>
      <c r="AC75" s="412"/>
      <c r="AD75" s="412"/>
      <c r="AE75" s="412"/>
      <c r="AF75" s="413"/>
    </row>
    <row r="76" spans="1:32" ht="8.25" customHeight="1" x14ac:dyDescent="0.2">
      <c r="A76" s="289"/>
      <c r="B76" s="289"/>
      <c r="G76" s="298"/>
      <c r="H76" s="298"/>
      <c r="I76" s="298"/>
      <c r="J76" s="298"/>
      <c r="K76" s="298"/>
      <c r="L76" s="298"/>
      <c r="M76" s="298"/>
      <c r="N76" s="298"/>
      <c r="O76" s="298"/>
      <c r="P76" s="298"/>
      <c r="Q76" s="298"/>
      <c r="R76" s="298"/>
      <c r="S76" s="298"/>
      <c r="T76" s="298"/>
      <c r="U76" s="298"/>
      <c r="V76" s="298"/>
      <c r="W76" s="298"/>
      <c r="X76" s="298"/>
      <c r="Y76" s="298"/>
      <c r="Z76" s="298"/>
      <c r="AA76" s="298"/>
      <c r="AB76" s="298"/>
    </row>
    <row r="77" spans="1:32" ht="20.25" customHeight="1" x14ac:dyDescent="0.2">
      <c r="A77" s="414"/>
      <c r="B77" s="414"/>
      <c r="C77" s="298" t="s">
        <v>20</v>
      </c>
      <c r="D77" s="298"/>
      <c r="E77" s="289"/>
      <c r="F77" s="289"/>
      <c r="G77" s="289"/>
      <c r="H77" s="289"/>
      <c r="I77" s="289"/>
      <c r="J77" s="289"/>
      <c r="K77" s="289"/>
      <c r="L77" s="289"/>
      <c r="M77" s="289"/>
      <c r="N77" s="289"/>
      <c r="O77" s="289"/>
      <c r="P77" s="289"/>
      <c r="Q77" s="289"/>
      <c r="R77" s="289"/>
      <c r="S77" s="289"/>
      <c r="T77" s="289"/>
      <c r="U77" s="289"/>
      <c r="V77" s="289"/>
    </row>
  </sheetData>
  <mergeCells count="90">
    <mergeCell ref="Q57:Q58"/>
    <mergeCell ref="R57:R58"/>
    <mergeCell ref="S57:S58"/>
    <mergeCell ref="T57:T58"/>
    <mergeCell ref="Q59:Q60"/>
    <mergeCell ref="R59:R60"/>
    <mergeCell ref="S59:S60"/>
    <mergeCell ref="T59:T60"/>
    <mergeCell ref="Q14:Q15"/>
    <mergeCell ref="R14:R15"/>
    <mergeCell ref="S14:S15"/>
    <mergeCell ref="T14:T15"/>
    <mergeCell ref="H55:H56"/>
    <mergeCell ref="I55:I56"/>
    <mergeCell ref="J55:L56"/>
    <mergeCell ref="M55:M56"/>
    <mergeCell ref="N55:P56"/>
    <mergeCell ref="Q55:Q56"/>
    <mergeCell ref="R55:R56"/>
    <mergeCell ref="S55:S56"/>
    <mergeCell ref="T55:T56"/>
    <mergeCell ref="Q10:Q11"/>
    <mergeCell ref="R10:R11"/>
    <mergeCell ref="S10:S11"/>
    <mergeCell ref="T10:T11"/>
    <mergeCell ref="H12:H13"/>
    <mergeCell ref="I12:I13"/>
    <mergeCell ref="J12:L13"/>
    <mergeCell ref="M12:M13"/>
    <mergeCell ref="N12:P13"/>
    <mergeCell ref="Q12:Q13"/>
    <mergeCell ref="R12:R13"/>
    <mergeCell ref="S12:S13"/>
    <mergeCell ref="T12:T13"/>
    <mergeCell ref="H64:H65"/>
    <mergeCell ref="I64:I65"/>
    <mergeCell ref="J64:L65"/>
    <mergeCell ref="M64:M65"/>
    <mergeCell ref="N64:P65"/>
    <mergeCell ref="H59:H60"/>
    <mergeCell ref="I59:I60"/>
    <mergeCell ref="J59:L60"/>
    <mergeCell ref="M59:M60"/>
    <mergeCell ref="N59:P60"/>
    <mergeCell ref="H62:H63"/>
    <mergeCell ref="I62:I63"/>
    <mergeCell ref="J62:L63"/>
    <mergeCell ref="M62:M63"/>
    <mergeCell ref="N62:P63"/>
    <mergeCell ref="H57:H58"/>
    <mergeCell ref="I57:I58"/>
    <mergeCell ref="J57:L58"/>
    <mergeCell ref="M57:M58"/>
    <mergeCell ref="N57:P58"/>
    <mergeCell ref="A48:AF48"/>
    <mergeCell ref="S50:V50"/>
    <mergeCell ref="A52:C52"/>
    <mergeCell ref="D52:E52"/>
    <mergeCell ref="F52:G52"/>
    <mergeCell ref="H52:AF52"/>
    <mergeCell ref="H38:H42"/>
    <mergeCell ref="H19:H20"/>
    <mergeCell ref="I19:I20"/>
    <mergeCell ref="J19:L20"/>
    <mergeCell ref="M19:M20"/>
    <mergeCell ref="N19:P20"/>
    <mergeCell ref="H22:H26"/>
    <mergeCell ref="H14:H15"/>
    <mergeCell ref="I14:I15"/>
    <mergeCell ref="J14:L15"/>
    <mergeCell ref="M14:M15"/>
    <mergeCell ref="N14:P15"/>
    <mergeCell ref="H17:H18"/>
    <mergeCell ref="I17:I18"/>
    <mergeCell ref="J17:L18"/>
    <mergeCell ref="M17:M18"/>
    <mergeCell ref="N17:P18"/>
    <mergeCell ref="H10:H11"/>
    <mergeCell ref="I10:I11"/>
    <mergeCell ref="J10:L11"/>
    <mergeCell ref="M10:M11"/>
    <mergeCell ref="N10:P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9 A72 I10 O46 M10:M15 I12 Y27:Y30 AC27:AC30 A19 I14 Y8:Y18 I16:I21 A63 L43:L46 I27:I37 A34 I43:I46 Q27:Q29 O29 L30:L38 AC8:AC18 O35:O36 M23:M29 L16 O16 M17:M20 R35 L21:L22 O38 R38 U38:U41 M39:M42 P39:P42 Q39:Q41 O22 R22 U22:U25 P23:P26 Q23:Q25 I8 M8 I59 L61 M62:M65 I61:I75 L66 I53:I55 M53:M60 O54 I57 M67:M69 Q67:Q69 O69 L70:L75 O74" xr:uid="{E062D0DC-58A2-4ED5-B31A-90A4092827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123"/>
  <sheetViews>
    <sheetView view="pageBreakPreview" zoomScale="99" zoomScaleNormal="100" zoomScaleSheetLayoutView="99" workbookViewId="0">
      <selection activeCell="Y23" sqref="Y23"/>
    </sheetView>
  </sheetViews>
  <sheetFormatPr defaultColWidth="3.6640625" defaultRowHeight="13.2" x14ac:dyDescent="0.2"/>
  <cols>
    <col min="1" max="1" width="2.109375" style="98" customWidth="1"/>
    <col min="2" max="11" width="3.6640625" style="98"/>
    <col min="12" max="12" width="5.6640625" style="98" customWidth="1"/>
    <col min="13" max="18" width="3.6640625" style="98"/>
    <col min="19" max="19" width="5.6640625" style="98" customWidth="1"/>
    <col min="20" max="25" width="3.6640625" style="98"/>
    <col min="26" max="26" width="5.6640625" style="98" customWidth="1"/>
    <col min="27" max="27" width="2.109375" style="98" customWidth="1"/>
    <col min="28" max="37" width="5.6640625" style="98" customWidth="1"/>
    <col min="38" max="16384" width="3.6640625" style="98"/>
  </cols>
  <sheetData>
    <row r="1" spans="1:37" s="1" customFormat="1" x14ac:dyDescent="0.2">
      <c r="A1" s="98"/>
      <c r="B1" s="98" t="s">
        <v>121</v>
      </c>
      <c r="C1" s="98"/>
      <c r="D1" s="98"/>
      <c r="E1" s="98"/>
      <c r="F1" s="98"/>
      <c r="G1" s="98"/>
      <c r="H1" s="98"/>
      <c r="I1" s="98"/>
      <c r="J1" s="98"/>
      <c r="K1" s="98"/>
      <c r="L1" s="98"/>
      <c r="M1" s="99"/>
      <c r="N1" s="100"/>
      <c r="O1" s="100"/>
      <c r="P1" s="100"/>
      <c r="Q1" s="98"/>
      <c r="R1" s="98"/>
      <c r="S1" s="98"/>
      <c r="T1" s="99" t="s">
        <v>33</v>
      </c>
      <c r="U1" s="115"/>
      <c r="V1" s="100" t="s">
        <v>34</v>
      </c>
      <c r="W1" s="115"/>
      <c r="X1" s="100" t="s">
        <v>35</v>
      </c>
      <c r="Y1" s="115"/>
      <c r="Z1" s="100" t="s">
        <v>104</v>
      </c>
      <c r="AA1" s="98"/>
      <c r="AB1" s="98"/>
      <c r="AC1" s="98"/>
      <c r="AD1" s="98"/>
      <c r="AE1" s="98"/>
      <c r="AF1" s="98"/>
      <c r="AG1" s="98"/>
      <c r="AH1" s="98"/>
      <c r="AI1" s="98"/>
      <c r="AJ1" s="98"/>
      <c r="AK1" s="98"/>
    </row>
    <row r="2" spans="1:37" s="1" customFormat="1" ht="21" customHeight="1" x14ac:dyDescent="0.2">
      <c r="A2" s="98"/>
      <c r="B2" s="98"/>
      <c r="C2" s="98"/>
      <c r="D2" s="98"/>
      <c r="E2" s="98"/>
      <c r="F2" s="98"/>
      <c r="G2" s="98"/>
      <c r="H2" s="98"/>
      <c r="I2" s="98"/>
      <c r="J2" s="98"/>
      <c r="K2" s="98"/>
      <c r="L2" s="98"/>
      <c r="M2" s="99"/>
      <c r="N2" s="100"/>
      <c r="O2" s="100"/>
      <c r="P2" s="100"/>
      <c r="Q2" s="99"/>
      <c r="R2" s="100"/>
      <c r="S2" s="100"/>
      <c r="T2" s="100"/>
      <c r="U2" s="100"/>
      <c r="V2" s="100"/>
      <c r="W2" s="100"/>
      <c r="X2" s="100"/>
      <c r="Y2" s="100"/>
      <c r="Z2" s="100"/>
      <c r="AA2" s="98"/>
      <c r="AB2" s="98"/>
      <c r="AC2" s="98"/>
      <c r="AD2" s="98"/>
      <c r="AE2" s="98"/>
      <c r="AF2" s="98"/>
      <c r="AG2" s="98"/>
      <c r="AH2" s="98"/>
      <c r="AI2" s="98"/>
      <c r="AJ2" s="98"/>
      <c r="AK2" s="98"/>
    </row>
    <row r="3" spans="1:37" s="1" customFormat="1" ht="21" customHeight="1" x14ac:dyDescent="0.2">
      <c r="A3" s="98"/>
      <c r="B3" s="619" t="s">
        <v>165</v>
      </c>
      <c r="C3" s="619"/>
      <c r="D3" s="619"/>
      <c r="E3" s="619"/>
      <c r="F3" s="619"/>
      <c r="G3" s="619"/>
      <c r="H3" s="619"/>
      <c r="I3" s="619"/>
      <c r="J3" s="619"/>
      <c r="K3" s="619"/>
      <c r="L3" s="619"/>
      <c r="M3" s="619"/>
      <c r="N3" s="619"/>
      <c r="O3" s="619"/>
      <c r="P3" s="619"/>
      <c r="Q3" s="619"/>
      <c r="R3" s="619"/>
      <c r="S3" s="619"/>
      <c r="T3" s="619"/>
      <c r="U3" s="619"/>
      <c r="V3" s="619"/>
      <c r="W3" s="619"/>
      <c r="X3" s="619"/>
      <c r="Y3" s="619"/>
      <c r="Z3" s="619"/>
      <c r="AA3" s="98"/>
      <c r="AB3" s="98"/>
      <c r="AC3" s="98"/>
      <c r="AD3" s="98"/>
      <c r="AE3" s="98"/>
      <c r="AF3" s="98"/>
      <c r="AG3" s="98"/>
      <c r="AH3" s="98"/>
      <c r="AI3" s="98"/>
      <c r="AJ3" s="98"/>
      <c r="AK3" s="98"/>
    </row>
    <row r="4" spans="1:37" s="1" customFormat="1" x14ac:dyDescent="0.2">
      <c r="A4" s="98"/>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98"/>
      <c r="AB4" s="98"/>
      <c r="AC4" s="98"/>
      <c r="AD4" s="98"/>
      <c r="AE4" s="98"/>
      <c r="AF4" s="98"/>
      <c r="AG4" s="98"/>
      <c r="AH4" s="98"/>
      <c r="AI4" s="98"/>
      <c r="AJ4" s="98"/>
      <c r="AK4" s="98"/>
    </row>
    <row r="5" spans="1:37" s="1" customFormat="1" ht="21" customHeight="1" x14ac:dyDescent="0.2">
      <c r="A5" s="98"/>
      <c r="B5" s="100"/>
      <c r="C5" s="100"/>
      <c r="D5" s="100"/>
      <c r="E5" s="100"/>
      <c r="F5" s="100"/>
      <c r="G5" s="100"/>
      <c r="H5" s="100"/>
      <c r="I5" s="100"/>
      <c r="J5" s="100"/>
      <c r="K5" s="100"/>
      <c r="L5" s="100"/>
      <c r="M5" s="100"/>
      <c r="N5" s="100"/>
      <c r="O5" s="100"/>
      <c r="P5" s="99" t="s">
        <v>112</v>
      </c>
      <c r="Q5" s="101"/>
      <c r="R5" s="101"/>
      <c r="S5" s="101"/>
      <c r="T5" s="101"/>
      <c r="U5" s="101"/>
      <c r="V5" s="101"/>
      <c r="W5" s="101"/>
      <c r="X5" s="101"/>
      <c r="Y5" s="101"/>
      <c r="Z5" s="101"/>
      <c r="AA5" s="98"/>
      <c r="AB5" s="98"/>
      <c r="AC5" s="98"/>
      <c r="AD5" s="98"/>
      <c r="AE5" s="98"/>
      <c r="AF5" s="98"/>
      <c r="AG5" s="98"/>
      <c r="AH5" s="98"/>
      <c r="AI5" s="98"/>
      <c r="AJ5" s="98"/>
      <c r="AK5" s="98"/>
    </row>
    <row r="6" spans="1:37" s="1" customFormat="1" ht="21" customHeight="1" x14ac:dyDescent="0.2">
      <c r="A6" s="98"/>
      <c r="B6" s="100"/>
      <c r="C6" s="100"/>
      <c r="D6" s="100"/>
      <c r="E6" s="100"/>
      <c r="F6" s="100"/>
      <c r="G6" s="100"/>
      <c r="H6" s="100"/>
      <c r="I6" s="100"/>
      <c r="J6" s="100"/>
      <c r="K6" s="100"/>
      <c r="L6" s="100"/>
      <c r="M6" s="100"/>
      <c r="N6" s="100"/>
      <c r="O6" s="100"/>
      <c r="P6" s="99" t="s">
        <v>105</v>
      </c>
      <c r="Q6" s="620"/>
      <c r="R6" s="620"/>
      <c r="S6" s="620"/>
      <c r="T6" s="620"/>
      <c r="U6" s="620"/>
      <c r="V6" s="620"/>
      <c r="W6" s="620"/>
      <c r="X6" s="620"/>
      <c r="Y6" s="620"/>
      <c r="Z6" s="620"/>
      <c r="AA6" s="98"/>
      <c r="AB6" s="98"/>
      <c r="AC6" s="98"/>
      <c r="AD6" s="98"/>
      <c r="AE6" s="98"/>
      <c r="AF6" s="98"/>
      <c r="AG6" s="98"/>
      <c r="AH6" s="98"/>
      <c r="AI6" s="98"/>
      <c r="AJ6" s="98"/>
      <c r="AK6" s="98"/>
    </row>
    <row r="7" spans="1:37" s="1" customFormat="1" ht="21" customHeight="1" x14ac:dyDescent="0.2">
      <c r="A7" s="98"/>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98"/>
      <c r="AB7" s="98"/>
      <c r="AC7" s="98"/>
      <c r="AD7" s="98"/>
      <c r="AE7" s="98"/>
      <c r="AF7" s="98"/>
      <c r="AG7" s="98"/>
      <c r="AH7" s="98"/>
      <c r="AI7" s="98"/>
      <c r="AJ7" s="98"/>
      <c r="AK7" s="98"/>
    </row>
    <row r="8" spans="1:37" ht="21" customHeight="1" x14ac:dyDescent="0.2">
      <c r="B8" s="98" t="s">
        <v>122</v>
      </c>
    </row>
    <row r="9" spans="1:37" ht="21" customHeight="1" x14ac:dyDescent="0.2">
      <c r="C9" s="98" t="s">
        <v>33</v>
      </c>
      <c r="E9" s="621"/>
      <c r="F9" s="621"/>
      <c r="G9" s="98" t="s">
        <v>123</v>
      </c>
      <c r="J9" s="115" t="s">
        <v>5</v>
      </c>
      <c r="K9" s="98" t="s">
        <v>124</v>
      </c>
      <c r="M9" s="115" t="s">
        <v>5</v>
      </c>
      <c r="N9" s="98" t="s">
        <v>125</v>
      </c>
    </row>
    <row r="10" spans="1:37" ht="44.25" customHeight="1" x14ac:dyDescent="0.2">
      <c r="B10" s="622" t="s">
        <v>166</v>
      </c>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row>
    <row r="11" spans="1:37" ht="21" customHeight="1" x14ac:dyDescent="0.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row>
    <row r="12" spans="1:37" ht="21" customHeight="1" x14ac:dyDescent="0.2">
      <c r="B12" s="98" t="s">
        <v>126</v>
      </c>
    </row>
    <row r="13" spans="1:37" ht="21" customHeight="1" x14ac:dyDescent="0.2">
      <c r="C13" s="115" t="s">
        <v>5</v>
      </c>
      <c r="D13" s="98" t="s">
        <v>127</v>
      </c>
      <c r="F13" s="115" t="s">
        <v>5</v>
      </c>
      <c r="G13" s="98" t="s">
        <v>128</v>
      </c>
    </row>
    <row r="14" spans="1:37" ht="9.75" customHeight="1" x14ac:dyDescent="0.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row>
    <row r="15" spans="1:37" ht="13.5" customHeight="1" x14ac:dyDescent="0.2">
      <c r="B15" s="98" t="s">
        <v>129</v>
      </c>
    </row>
    <row r="16" spans="1:37" ht="45.75" customHeight="1" x14ac:dyDescent="0.2">
      <c r="B16" s="623"/>
      <c r="C16" s="623"/>
      <c r="D16" s="623"/>
      <c r="E16" s="623"/>
      <c r="F16" s="624" t="s">
        <v>167</v>
      </c>
      <c r="G16" s="625"/>
      <c r="H16" s="625"/>
      <c r="I16" s="625"/>
      <c r="J16" s="625"/>
      <c r="K16" s="625"/>
      <c r="L16" s="626"/>
      <c r="M16" s="627" t="s">
        <v>168</v>
      </c>
      <c r="N16" s="627"/>
      <c r="O16" s="627"/>
      <c r="P16" s="627"/>
      <c r="Q16" s="627"/>
      <c r="R16" s="627"/>
      <c r="S16" s="627"/>
    </row>
    <row r="17" spans="1:37" ht="21" customHeight="1" x14ac:dyDescent="0.2">
      <c r="B17" s="628">
        <v>3</v>
      </c>
      <c r="C17" s="629"/>
      <c r="D17" s="629" t="s">
        <v>103</v>
      </c>
      <c r="E17" s="630"/>
      <c r="F17" s="631"/>
      <c r="G17" s="632"/>
      <c r="H17" s="632"/>
      <c r="I17" s="632"/>
      <c r="J17" s="632"/>
      <c r="K17" s="632"/>
      <c r="L17" s="114" t="s">
        <v>110</v>
      </c>
      <c r="M17" s="631"/>
      <c r="N17" s="632"/>
      <c r="O17" s="632"/>
      <c r="P17" s="632"/>
      <c r="Q17" s="632"/>
      <c r="R17" s="632"/>
      <c r="S17" s="114" t="s">
        <v>110</v>
      </c>
    </row>
    <row r="18" spans="1:37" ht="21" customHeight="1" x14ac:dyDescent="0.2">
      <c r="B18" s="628">
        <v>4</v>
      </c>
      <c r="C18" s="629"/>
      <c r="D18" s="629" t="s">
        <v>103</v>
      </c>
      <c r="E18" s="630"/>
      <c r="F18" s="631"/>
      <c r="G18" s="632"/>
      <c r="H18" s="632"/>
      <c r="I18" s="632"/>
      <c r="J18" s="632"/>
      <c r="K18" s="632"/>
      <c r="L18" s="114" t="s">
        <v>110</v>
      </c>
      <c r="M18" s="631"/>
      <c r="N18" s="632"/>
      <c r="O18" s="632"/>
      <c r="P18" s="632"/>
      <c r="Q18" s="632"/>
      <c r="R18" s="632"/>
      <c r="S18" s="114" t="s">
        <v>110</v>
      </c>
    </row>
    <row r="19" spans="1:37" ht="21" customHeight="1" x14ac:dyDescent="0.2">
      <c r="B19" s="628">
        <v>5</v>
      </c>
      <c r="C19" s="629"/>
      <c r="D19" s="629" t="s">
        <v>103</v>
      </c>
      <c r="E19" s="630"/>
      <c r="F19" s="631"/>
      <c r="G19" s="632"/>
      <c r="H19" s="632"/>
      <c r="I19" s="632"/>
      <c r="J19" s="632"/>
      <c r="K19" s="632"/>
      <c r="L19" s="114" t="s">
        <v>110</v>
      </c>
      <c r="M19" s="631"/>
      <c r="N19" s="632"/>
      <c r="O19" s="632"/>
      <c r="P19" s="632"/>
      <c r="Q19" s="632"/>
      <c r="R19" s="632"/>
      <c r="S19" s="114" t="s">
        <v>110</v>
      </c>
    </row>
    <row r="20" spans="1:37" ht="21" customHeight="1" x14ac:dyDescent="0.2">
      <c r="B20" s="628">
        <v>6</v>
      </c>
      <c r="C20" s="629"/>
      <c r="D20" s="629" t="s">
        <v>103</v>
      </c>
      <c r="E20" s="630"/>
      <c r="F20" s="631"/>
      <c r="G20" s="632"/>
      <c r="H20" s="632"/>
      <c r="I20" s="632"/>
      <c r="J20" s="632"/>
      <c r="K20" s="632"/>
      <c r="L20" s="114" t="s">
        <v>110</v>
      </c>
      <c r="M20" s="631"/>
      <c r="N20" s="632"/>
      <c r="O20" s="632"/>
      <c r="P20" s="632"/>
      <c r="Q20" s="632"/>
      <c r="R20" s="632"/>
      <c r="S20" s="114" t="s">
        <v>110</v>
      </c>
    </row>
    <row r="21" spans="1:37" ht="21" customHeight="1" x14ac:dyDescent="0.2">
      <c r="B21" s="628">
        <v>7</v>
      </c>
      <c r="C21" s="629"/>
      <c r="D21" s="629" t="s">
        <v>103</v>
      </c>
      <c r="E21" s="630"/>
      <c r="F21" s="631"/>
      <c r="G21" s="632"/>
      <c r="H21" s="632"/>
      <c r="I21" s="632"/>
      <c r="J21" s="632"/>
      <c r="K21" s="632"/>
      <c r="L21" s="114" t="s">
        <v>110</v>
      </c>
      <c r="M21" s="631"/>
      <c r="N21" s="632"/>
      <c r="O21" s="632"/>
      <c r="P21" s="632"/>
      <c r="Q21" s="632"/>
      <c r="R21" s="632"/>
      <c r="S21" s="114" t="s">
        <v>110</v>
      </c>
    </row>
    <row r="22" spans="1:37" ht="21" customHeight="1" x14ac:dyDescent="0.2">
      <c r="B22" s="628">
        <v>8</v>
      </c>
      <c r="C22" s="629"/>
      <c r="D22" s="629" t="s">
        <v>103</v>
      </c>
      <c r="E22" s="630"/>
      <c r="F22" s="631"/>
      <c r="G22" s="632"/>
      <c r="H22" s="632"/>
      <c r="I22" s="632"/>
      <c r="J22" s="632"/>
      <c r="K22" s="632"/>
      <c r="L22" s="114" t="s">
        <v>110</v>
      </c>
      <c r="M22" s="631"/>
      <c r="N22" s="632"/>
      <c r="O22" s="632"/>
      <c r="P22" s="632"/>
      <c r="Q22" s="632"/>
      <c r="R22" s="632"/>
      <c r="S22" s="114" t="s">
        <v>110</v>
      </c>
    </row>
    <row r="23" spans="1:37" ht="20.100000000000001" customHeight="1" x14ac:dyDescent="0.2">
      <c r="B23" s="623" t="s">
        <v>117</v>
      </c>
      <c r="C23" s="623"/>
      <c r="D23" s="623"/>
      <c r="E23" s="623"/>
      <c r="F23" s="628" t="str">
        <f>IF(SUM(F17:K22)=0,"",SUM(F17:K22))</f>
        <v/>
      </c>
      <c r="G23" s="629"/>
      <c r="H23" s="629"/>
      <c r="I23" s="629"/>
      <c r="J23" s="629"/>
      <c r="K23" s="629"/>
      <c r="L23" s="114" t="s">
        <v>110</v>
      </c>
      <c r="M23" s="628" t="str">
        <f>IF(SUM(M17:R22)=0,"",SUM(M17:R22))</f>
        <v/>
      </c>
      <c r="N23" s="629"/>
      <c r="O23" s="629"/>
      <c r="P23" s="629"/>
      <c r="Q23" s="629"/>
      <c r="R23" s="629"/>
      <c r="S23" s="114" t="s">
        <v>110</v>
      </c>
    </row>
    <row r="24" spans="1:37" s="1" customFormat="1" ht="20.100000000000001" customHeight="1" x14ac:dyDescent="0.2">
      <c r="A24" s="98"/>
      <c r="B24" s="100"/>
      <c r="C24" s="100"/>
      <c r="D24" s="100"/>
      <c r="E24" s="100"/>
      <c r="F24" s="100"/>
      <c r="G24" s="100"/>
      <c r="H24" s="100"/>
      <c r="I24" s="100"/>
      <c r="J24" s="100"/>
      <c r="K24" s="100"/>
      <c r="L24" s="100"/>
      <c r="M24" s="100"/>
      <c r="N24" s="100"/>
      <c r="O24" s="100"/>
      <c r="P24" s="100"/>
      <c r="Q24" s="100"/>
      <c r="R24" s="100"/>
      <c r="S24" s="100"/>
      <c r="T24" s="98"/>
      <c r="U24" s="98"/>
      <c r="V24" s="98"/>
      <c r="W24" s="98"/>
      <c r="X24" s="98"/>
      <c r="Y24" s="98"/>
      <c r="Z24" s="98"/>
      <c r="AA24" s="98"/>
      <c r="AB24" s="98"/>
      <c r="AC24" s="98"/>
      <c r="AD24" s="98"/>
      <c r="AE24" s="98"/>
      <c r="AF24" s="98"/>
      <c r="AG24" s="98"/>
      <c r="AH24" s="98"/>
      <c r="AI24" s="98"/>
      <c r="AJ24" s="98"/>
      <c r="AK24" s="98"/>
    </row>
    <row r="25" spans="1:37" s="1" customFormat="1" ht="20.100000000000001" customHeight="1" x14ac:dyDescent="0.2">
      <c r="A25" s="98"/>
      <c r="B25" s="633" t="s">
        <v>169</v>
      </c>
      <c r="C25" s="634"/>
      <c r="D25" s="634"/>
      <c r="E25" s="635"/>
      <c r="F25" s="639" t="str">
        <f>IF(F23="","",ROUNDDOWN(M23/F23,3))</f>
        <v/>
      </c>
      <c r="G25" s="640"/>
      <c r="H25" s="640"/>
      <c r="I25" s="640"/>
      <c r="J25" s="640"/>
      <c r="K25" s="641"/>
      <c r="L25" s="645" t="s">
        <v>83</v>
      </c>
      <c r="M25" s="100"/>
      <c r="N25" s="100"/>
      <c r="O25" s="100"/>
      <c r="P25" s="100"/>
      <c r="Q25" s="100"/>
      <c r="R25" s="100"/>
      <c r="S25" s="100"/>
      <c r="T25" s="98"/>
      <c r="U25" s="98"/>
      <c r="V25" s="98"/>
      <c r="W25" s="98"/>
      <c r="X25" s="98"/>
      <c r="Y25" s="98"/>
      <c r="Z25" s="98"/>
      <c r="AA25" s="98"/>
      <c r="AB25" s="98"/>
      <c r="AC25" s="98"/>
      <c r="AD25" s="98"/>
      <c r="AE25" s="98"/>
      <c r="AF25" s="98"/>
      <c r="AG25" s="98"/>
      <c r="AH25" s="98"/>
      <c r="AI25" s="98"/>
      <c r="AJ25" s="98"/>
      <c r="AK25" s="98"/>
    </row>
    <row r="26" spans="1:37" s="1" customFormat="1" ht="9" customHeight="1" x14ac:dyDescent="0.2">
      <c r="A26" s="98"/>
      <c r="B26" s="636"/>
      <c r="C26" s="637"/>
      <c r="D26" s="637"/>
      <c r="E26" s="638"/>
      <c r="F26" s="642"/>
      <c r="G26" s="643"/>
      <c r="H26" s="643"/>
      <c r="I26" s="643"/>
      <c r="J26" s="643"/>
      <c r="K26" s="644"/>
      <c r="L26" s="645"/>
      <c r="M26" s="100"/>
      <c r="N26" s="100"/>
      <c r="O26" s="100"/>
      <c r="P26" s="100"/>
      <c r="Q26" s="100"/>
      <c r="R26" s="100"/>
      <c r="S26" s="100"/>
      <c r="T26" s="98"/>
      <c r="U26" s="98"/>
      <c r="V26" s="98"/>
      <c r="W26" s="98"/>
      <c r="X26" s="98"/>
      <c r="Y26" s="98"/>
      <c r="Z26" s="98"/>
      <c r="AA26" s="98"/>
      <c r="AB26" s="98"/>
      <c r="AC26" s="98"/>
      <c r="AD26" s="98"/>
      <c r="AE26" s="98"/>
      <c r="AF26" s="98"/>
      <c r="AG26" s="98"/>
      <c r="AH26" s="98"/>
      <c r="AI26" s="98"/>
      <c r="AJ26" s="98"/>
      <c r="AK26" s="98"/>
    </row>
    <row r="27" spans="1:37" s="1" customFormat="1" ht="20.100000000000001" customHeight="1" x14ac:dyDescent="0.2">
      <c r="A27" s="98"/>
      <c r="B27" s="102"/>
      <c r="C27" s="102"/>
      <c r="D27" s="102"/>
      <c r="E27" s="102"/>
      <c r="F27" s="103"/>
      <c r="G27" s="103"/>
      <c r="H27" s="103"/>
      <c r="I27" s="103"/>
      <c r="J27" s="103"/>
      <c r="K27" s="103"/>
      <c r="L27" s="100"/>
      <c r="M27" s="100"/>
      <c r="N27" s="100"/>
      <c r="O27" s="100"/>
      <c r="P27" s="100"/>
      <c r="Q27" s="100"/>
      <c r="R27" s="100"/>
      <c r="S27" s="100"/>
      <c r="T27" s="98"/>
      <c r="U27" s="98"/>
      <c r="V27" s="98"/>
      <c r="W27" s="98"/>
      <c r="X27" s="98"/>
      <c r="Y27" s="98"/>
      <c r="Z27" s="98"/>
      <c r="AA27" s="98"/>
      <c r="AB27" s="98"/>
      <c r="AC27" s="98"/>
      <c r="AD27" s="98"/>
      <c r="AE27" s="98"/>
      <c r="AF27" s="98"/>
      <c r="AG27" s="98"/>
      <c r="AH27" s="98"/>
      <c r="AI27" s="98"/>
      <c r="AJ27" s="98"/>
      <c r="AK27" s="98"/>
    </row>
    <row r="28" spans="1:37" s="1" customFormat="1" ht="20.100000000000001" customHeight="1" x14ac:dyDescent="0.2">
      <c r="A28" s="98"/>
      <c r="B28" s="646" t="s">
        <v>130</v>
      </c>
      <c r="C28" s="647"/>
      <c r="D28" s="647"/>
      <c r="E28" s="647"/>
      <c r="F28" s="647"/>
      <c r="G28" s="647"/>
      <c r="H28" s="647"/>
      <c r="I28" s="647"/>
      <c r="J28" s="647"/>
      <c r="K28" s="647"/>
      <c r="L28" s="647"/>
      <c r="M28" s="647"/>
      <c r="N28" s="647"/>
      <c r="O28" s="647"/>
      <c r="P28" s="648"/>
      <c r="Q28" s="649"/>
      <c r="R28" s="650"/>
      <c r="S28" s="651"/>
      <c r="T28" s="98"/>
      <c r="U28" s="98"/>
      <c r="V28" s="98"/>
      <c r="W28" s="98"/>
      <c r="X28" s="98"/>
      <c r="Y28" s="98"/>
      <c r="Z28" s="98"/>
      <c r="AA28" s="98"/>
      <c r="AB28" s="98"/>
      <c r="AC28" s="98"/>
      <c r="AD28" s="98"/>
      <c r="AE28" s="98"/>
      <c r="AF28" s="98"/>
      <c r="AG28" s="98"/>
      <c r="AH28" s="98"/>
      <c r="AI28" s="98"/>
      <c r="AJ28" s="98"/>
      <c r="AK28" s="98"/>
    </row>
    <row r="29" spans="1:37" s="1" customFormat="1" ht="9" customHeight="1" x14ac:dyDescent="0.2">
      <c r="A29" s="98"/>
      <c r="B29" s="111"/>
      <c r="C29" s="102"/>
      <c r="D29" s="102"/>
      <c r="E29" s="102"/>
      <c r="F29" s="103"/>
      <c r="G29" s="103"/>
      <c r="H29" s="103"/>
      <c r="I29" s="103"/>
      <c r="J29" s="103"/>
      <c r="K29" s="103"/>
      <c r="L29" s="100"/>
      <c r="M29" s="100"/>
      <c r="N29" s="100"/>
      <c r="O29" s="100"/>
      <c r="P29" s="100"/>
      <c r="Q29" s="100"/>
      <c r="R29" s="100"/>
      <c r="S29" s="100"/>
      <c r="T29" s="98"/>
      <c r="U29" s="98"/>
      <c r="V29" s="98"/>
      <c r="W29" s="98"/>
      <c r="X29" s="98"/>
      <c r="Y29" s="98"/>
      <c r="Z29" s="98"/>
      <c r="AA29" s="98"/>
      <c r="AB29" s="98"/>
      <c r="AC29" s="98"/>
      <c r="AD29" s="98"/>
      <c r="AE29" s="98"/>
      <c r="AF29" s="98"/>
      <c r="AG29" s="98"/>
      <c r="AH29" s="98"/>
      <c r="AI29" s="98"/>
      <c r="AJ29" s="98"/>
      <c r="AK29" s="98"/>
    </row>
    <row r="30" spans="1:37" s="1" customFormat="1" ht="20.100000000000001" customHeight="1" x14ac:dyDescent="0.2">
      <c r="A30" s="98"/>
      <c r="B30" s="98" t="s">
        <v>131</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row>
    <row r="31" spans="1:37" s="1" customFormat="1" ht="45" customHeight="1" x14ac:dyDescent="0.2">
      <c r="A31" s="98"/>
      <c r="B31" s="628"/>
      <c r="C31" s="629"/>
      <c r="D31" s="629"/>
      <c r="E31" s="630"/>
      <c r="F31" s="624" t="s">
        <v>170</v>
      </c>
      <c r="G31" s="625"/>
      <c r="H31" s="625"/>
      <c r="I31" s="625"/>
      <c r="J31" s="625"/>
      <c r="K31" s="625"/>
      <c r="L31" s="626"/>
      <c r="M31" s="627" t="s">
        <v>168</v>
      </c>
      <c r="N31" s="627"/>
      <c r="O31" s="627"/>
      <c r="P31" s="627"/>
      <c r="Q31" s="627"/>
      <c r="R31" s="627"/>
      <c r="S31" s="627"/>
      <c r="T31" s="98"/>
      <c r="U31" s="98"/>
      <c r="V31" s="98"/>
      <c r="W31" s="98"/>
      <c r="X31" s="98"/>
      <c r="Y31" s="98"/>
      <c r="Z31" s="98"/>
      <c r="AA31" s="98"/>
      <c r="AB31" s="98"/>
      <c r="AC31" s="98"/>
      <c r="AD31" s="98"/>
      <c r="AE31" s="98"/>
      <c r="AF31" s="98"/>
      <c r="AG31" s="98"/>
      <c r="AH31" s="98"/>
      <c r="AI31" s="98"/>
      <c r="AJ31" s="98"/>
      <c r="AK31" s="98"/>
    </row>
    <row r="32" spans="1:37" s="1" customFormat="1" ht="21" customHeight="1" x14ac:dyDescent="0.2">
      <c r="A32" s="98"/>
      <c r="B32" s="628">
        <v>9</v>
      </c>
      <c r="C32" s="629"/>
      <c r="D32" s="629" t="s">
        <v>103</v>
      </c>
      <c r="E32" s="630"/>
      <c r="F32" s="631"/>
      <c r="G32" s="632"/>
      <c r="H32" s="632"/>
      <c r="I32" s="632"/>
      <c r="J32" s="632"/>
      <c r="K32" s="632"/>
      <c r="L32" s="114" t="s">
        <v>110</v>
      </c>
      <c r="M32" s="631"/>
      <c r="N32" s="632"/>
      <c r="O32" s="632"/>
      <c r="P32" s="632"/>
      <c r="Q32" s="632"/>
      <c r="R32" s="632"/>
      <c r="S32" s="114" t="s">
        <v>110</v>
      </c>
      <c r="T32" s="98"/>
      <c r="U32" s="98"/>
      <c r="V32" s="98"/>
      <c r="W32" s="98"/>
      <c r="X32" s="98"/>
      <c r="Y32" s="98"/>
      <c r="Z32" s="98"/>
      <c r="AA32" s="98"/>
      <c r="AB32" s="98"/>
      <c r="AC32" s="98"/>
      <c r="AD32" s="98"/>
      <c r="AE32" s="98"/>
      <c r="AF32" s="98"/>
      <c r="AG32" s="98"/>
      <c r="AH32" s="98"/>
      <c r="AI32" s="98"/>
      <c r="AJ32" s="98"/>
      <c r="AK32" s="98"/>
    </row>
    <row r="33" spans="1:37" s="1" customFormat="1" ht="21" customHeight="1" x14ac:dyDescent="0.2">
      <c r="A33" s="98"/>
      <c r="B33" s="628">
        <v>10</v>
      </c>
      <c r="C33" s="629"/>
      <c r="D33" s="629" t="s">
        <v>103</v>
      </c>
      <c r="E33" s="630"/>
      <c r="F33" s="631"/>
      <c r="G33" s="632"/>
      <c r="H33" s="632"/>
      <c r="I33" s="632"/>
      <c r="J33" s="632"/>
      <c r="K33" s="632"/>
      <c r="L33" s="114" t="s">
        <v>110</v>
      </c>
      <c r="M33" s="631"/>
      <c r="N33" s="632"/>
      <c r="O33" s="632"/>
      <c r="P33" s="632"/>
      <c r="Q33" s="632"/>
      <c r="R33" s="632"/>
      <c r="S33" s="114" t="s">
        <v>110</v>
      </c>
      <c r="T33" s="98"/>
      <c r="U33" s="98"/>
      <c r="V33" s="98"/>
      <c r="W33" s="98"/>
      <c r="X33" s="98"/>
      <c r="Y33" s="98"/>
      <c r="Z33" s="98"/>
      <c r="AA33" s="98"/>
      <c r="AB33" s="98"/>
      <c r="AC33" s="98"/>
      <c r="AD33" s="98"/>
      <c r="AE33" s="98"/>
      <c r="AF33" s="98"/>
      <c r="AG33" s="98"/>
      <c r="AH33" s="98"/>
      <c r="AI33" s="98"/>
      <c r="AJ33" s="98"/>
      <c r="AK33" s="98"/>
    </row>
    <row r="34" spans="1:37" s="1" customFormat="1" ht="21.75" customHeight="1" x14ac:dyDescent="0.2">
      <c r="A34" s="98"/>
      <c r="B34" s="628">
        <v>11</v>
      </c>
      <c r="C34" s="629"/>
      <c r="D34" s="629" t="s">
        <v>103</v>
      </c>
      <c r="E34" s="630"/>
      <c r="F34" s="631"/>
      <c r="G34" s="632"/>
      <c r="H34" s="632"/>
      <c r="I34" s="632"/>
      <c r="J34" s="632"/>
      <c r="K34" s="632"/>
      <c r="L34" s="114" t="s">
        <v>110</v>
      </c>
      <c r="M34" s="631"/>
      <c r="N34" s="632"/>
      <c r="O34" s="632"/>
      <c r="P34" s="632"/>
      <c r="Q34" s="632"/>
      <c r="R34" s="632"/>
      <c r="S34" s="114" t="s">
        <v>110</v>
      </c>
      <c r="T34" s="98"/>
      <c r="U34" s="98"/>
      <c r="V34" s="98"/>
      <c r="W34" s="98"/>
      <c r="X34" s="98"/>
      <c r="Y34" s="98"/>
      <c r="Z34" s="98"/>
      <c r="AA34" s="98"/>
      <c r="AB34" s="98"/>
      <c r="AC34" s="98"/>
      <c r="AD34" s="98"/>
      <c r="AE34" s="98"/>
      <c r="AF34" s="98"/>
      <c r="AG34" s="98"/>
      <c r="AH34" s="98"/>
      <c r="AI34" s="98"/>
      <c r="AJ34" s="98"/>
      <c r="AK34" s="98"/>
    </row>
    <row r="35" spans="1:37" s="1" customFormat="1" ht="21.75" customHeight="1" x14ac:dyDescent="0.2">
      <c r="A35" s="98"/>
      <c r="B35" s="628">
        <v>12</v>
      </c>
      <c r="C35" s="629"/>
      <c r="D35" s="629" t="s">
        <v>103</v>
      </c>
      <c r="E35" s="630"/>
      <c r="F35" s="631"/>
      <c r="G35" s="632"/>
      <c r="H35" s="632"/>
      <c r="I35" s="632"/>
      <c r="J35" s="632"/>
      <c r="K35" s="632"/>
      <c r="L35" s="114" t="s">
        <v>110</v>
      </c>
      <c r="M35" s="631"/>
      <c r="N35" s="632"/>
      <c r="O35" s="632"/>
      <c r="P35" s="632"/>
      <c r="Q35" s="632"/>
      <c r="R35" s="632"/>
      <c r="S35" s="114" t="s">
        <v>110</v>
      </c>
      <c r="T35" s="98"/>
      <c r="U35" s="98"/>
      <c r="V35" s="98"/>
      <c r="W35" s="98"/>
      <c r="X35" s="98"/>
      <c r="Y35" s="98"/>
      <c r="Z35" s="98"/>
      <c r="AA35" s="98"/>
      <c r="AB35" s="98"/>
      <c r="AC35" s="98"/>
      <c r="AD35" s="98"/>
      <c r="AE35" s="98"/>
      <c r="AF35" s="98"/>
      <c r="AG35" s="98"/>
      <c r="AH35" s="98"/>
      <c r="AI35" s="98"/>
      <c r="AJ35" s="98"/>
      <c r="AK35" s="98"/>
    </row>
    <row r="36" spans="1:37" s="1" customFormat="1" ht="21" customHeight="1" x14ac:dyDescent="0.2">
      <c r="A36" s="98"/>
      <c r="B36" s="628">
        <v>1</v>
      </c>
      <c r="C36" s="629"/>
      <c r="D36" s="629" t="s">
        <v>103</v>
      </c>
      <c r="E36" s="630"/>
      <c r="F36" s="631"/>
      <c r="G36" s="632"/>
      <c r="H36" s="632"/>
      <c r="I36" s="632"/>
      <c r="J36" s="632"/>
      <c r="K36" s="632"/>
      <c r="L36" s="114" t="s">
        <v>110</v>
      </c>
      <c r="M36" s="631"/>
      <c r="N36" s="632"/>
      <c r="O36" s="632"/>
      <c r="P36" s="632"/>
      <c r="Q36" s="632"/>
      <c r="R36" s="632"/>
      <c r="S36" s="114" t="s">
        <v>110</v>
      </c>
      <c r="T36" s="98"/>
      <c r="U36" s="98"/>
      <c r="V36" s="98"/>
      <c r="W36" s="98"/>
      <c r="X36" s="98"/>
      <c r="Y36" s="98"/>
      <c r="Z36" s="98"/>
      <c r="AA36" s="98"/>
      <c r="AB36" s="98"/>
      <c r="AC36" s="98"/>
      <c r="AD36" s="98"/>
      <c r="AE36" s="98"/>
      <c r="AF36" s="98"/>
      <c r="AG36" s="98"/>
      <c r="AH36" s="98"/>
      <c r="AI36" s="98"/>
      <c r="AJ36" s="98"/>
      <c r="AK36" s="98"/>
    </row>
    <row r="37" spans="1:37" s="1" customFormat="1" ht="20.100000000000001" customHeight="1" x14ac:dyDescent="0.2">
      <c r="A37" s="98"/>
      <c r="B37" s="628">
        <v>2</v>
      </c>
      <c r="C37" s="629"/>
      <c r="D37" s="629" t="s">
        <v>103</v>
      </c>
      <c r="E37" s="630"/>
      <c r="F37" s="631"/>
      <c r="G37" s="632"/>
      <c r="H37" s="632"/>
      <c r="I37" s="632"/>
      <c r="J37" s="632"/>
      <c r="K37" s="632"/>
      <c r="L37" s="114" t="s">
        <v>110</v>
      </c>
      <c r="M37" s="631"/>
      <c r="N37" s="632"/>
      <c r="O37" s="632"/>
      <c r="P37" s="632"/>
      <c r="Q37" s="632"/>
      <c r="R37" s="632"/>
      <c r="S37" s="114" t="s">
        <v>110</v>
      </c>
      <c r="T37" s="98"/>
      <c r="U37" s="98"/>
      <c r="V37" s="98"/>
      <c r="W37" s="98"/>
      <c r="X37" s="98"/>
      <c r="Y37" s="98"/>
      <c r="Z37" s="98"/>
      <c r="AA37" s="98"/>
      <c r="AB37" s="98"/>
      <c r="AC37" s="98"/>
      <c r="AD37" s="98"/>
      <c r="AE37" s="98"/>
      <c r="AF37" s="98"/>
      <c r="AG37" s="98"/>
      <c r="AH37" s="98"/>
      <c r="AI37" s="98"/>
      <c r="AJ37" s="98"/>
      <c r="AK37" s="98"/>
    </row>
    <row r="38" spans="1:37" s="1" customFormat="1" ht="21" customHeight="1" x14ac:dyDescent="0.2">
      <c r="A38" s="121"/>
      <c r="B38" s="623" t="s">
        <v>117</v>
      </c>
      <c r="C38" s="623"/>
      <c r="D38" s="623"/>
      <c r="E38" s="623"/>
      <c r="F38" s="628" t="str">
        <f>IF(SUM(F32:K37)=0,"",SUM(F32:K37))</f>
        <v/>
      </c>
      <c r="G38" s="629"/>
      <c r="H38" s="629"/>
      <c r="I38" s="629"/>
      <c r="J38" s="629"/>
      <c r="K38" s="629"/>
      <c r="L38" s="114" t="s">
        <v>110</v>
      </c>
      <c r="M38" s="628" t="str">
        <f>IF(SUM(M32:R37)=0,"",SUM(M32:R37))</f>
        <v/>
      </c>
      <c r="N38" s="629"/>
      <c r="O38" s="629"/>
      <c r="P38" s="629"/>
      <c r="Q38" s="629"/>
      <c r="R38" s="629"/>
      <c r="S38" s="113" t="s">
        <v>110</v>
      </c>
      <c r="T38" s="122"/>
      <c r="U38" s="98"/>
      <c r="V38" s="98"/>
      <c r="W38" s="98"/>
      <c r="X38" s="98"/>
      <c r="Y38" s="98"/>
      <c r="Z38" s="98"/>
      <c r="AA38" s="98"/>
      <c r="AB38" s="98"/>
      <c r="AC38" s="98"/>
      <c r="AD38" s="98"/>
      <c r="AE38" s="98"/>
      <c r="AF38" s="98"/>
      <c r="AG38" s="98"/>
      <c r="AH38" s="98"/>
      <c r="AI38" s="98"/>
      <c r="AJ38" s="98"/>
      <c r="AK38" s="98"/>
    </row>
    <row r="39" spans="1:37" s="1" customFormat="1" ht="20.100000000000001" customHeight="1" x14ac:dyDescent="0.2">
      <c r="A39" s="98"/>
      <c r="B39" s="100"/>
      <c r="C39" s="123"/>
      <c r="D39" s="100"/>
      <c r="E39" s="100"/>
      <c r="F39" s="100"/>
      <c r="G39" s="100"/>
      <c r="H39" s="100"/>
      <c r="I39" s="100"/>
      <c r="J39" s="100"/>
      <c r="K39" s="100"/>
      <c r="L39" s="100"/>
      <c r="M39" s="100"/>
      <c r="N39" s="100"/>
      <c r="O39" s="100"/>
      <c r="P39" s="100"/>
      <c r="Q39" s="100"/>
      <c r="R39" s="100"/>
      <c r="S39" s="100"/>
      <c r="T39" s="98"/>
      <c r="U39" s="98"/>
      <c r="V39" s="98"/>
      <c r="W39" s="98"/>
      <c r="X39" s="98"/>
      <c r="Y39" s="98"/>
      <c r="Z39" s="98"/>
      <c r="AA39" s="98"/>
      <c r="AB39" s="98"/>
      <c r="AC39" s="98"/>
      <c r="AD39" s="98"/>
      <c r="AE39" s="98"/>
      <c r="AF39" s="98"/>
      <c r="AG39" s="98"/>
      <c r="AH39" s="98"/>
      <c r="AI39" s="98"/>
      <c r="AJ39" s="98"/>
      <c r="AK39" s="98"/>
    </row>
    <row r="40" spans="1:37" s="1" customFormat="1" ht="20.100000000000001" customHeight="1" x14ac:dyDescent="0.2">
      <c r="A40" s="98"/>
      <c r="B40" s="633" t="s">
        <v>169</v>
      </c>
      <c r="C40" s="634"/>
      <c r="D40" s="634"/>
      <c r="E40" s="635"/>
      <c r="F40" s="639" t="str">
        <f>IF(F38="","",ROUNDDOWN(M38/F38,3))</f>
        <v/>
      </c>
      <c r="G40" s="640"/>
      <c r="H40" s="640"/>
      <c r="I40" s="640"/>
      <c r="J40" s="640"/>
      <c r="K40" s="641"/>
      <c r="L40" s="645" t="s">
        <v>83</v>
      </c>
      <c r="M40" s="100"/>
      <c r="N40" s="100"/>
      <c r="O40" s="100"/>
      <c r="P40" s="100"/>
      <c r="Q40" s="100"/>
      <c r="R40" s="100"/>
      <c r="S40" s="100"/>
      <c r="T40" s="98"/>
      <c r="U40" s="98"/>
      <c r="V40" s="98"/>
      <c r="W40" s="98"/>
      <c r="X40" s="98"/>
      <c r="Y40" s="98"/>
      <c r="Z40" s="98"/>
      <c r="AA40" s="98"/>
      <c r="AB40" s="98"/>
      <c r="AC40" s="98"/>
      <c r="AD40" s="98"/>
      <c r="AE40" s="98"/>
      <c r="AF40" s="98"/>
      <c r="AG40" s="98"/>
      <c r="AH40" s="98"/>
      <c r="AI40" s="98"/>
      <c r="AJ40" s="98"/>
      <c r="AK40" s="98"/>
    </row>
    <row r="41" spans="1:37" s="1" customFormat="1" ht="9" customHeight="1" x14ac:dyDescent="0.2">
      <c r="A41" s="98"/>
      <c r="B41" s="636"/>
      <c r="C41" s="637"/>
      <c r="D41" s="637"/>
      <c r="E41" s="638"/>
      <c r="F41" s="642"/>
      <c r="G41" s="643"/>
      <c r="H41" s="643"/>
      <c r="I41" s="643"/>
      <c r="J41" s="643"/>
      <c r="K41" s="644"/>
      <c r="L41" s="645"/>
      <c r="M41" s="100"/>
      <c r="N41" s="100"/>
      <c r="O41" s="100"/>
      <c r="P41" s="100"/>
      <c r="Q41" s="100"/>
      <c r="R41" s="100"/>
      <c r="S41" s="100"/>
      <c r="T41" s="98"/>
      <c r="U41" s="98"/>
      <c r="V41" s="98"/>
      <c r="W41" s="98"/>
      <c r="X41" s="98"/>
      <c r="Y41" s="98"/>
      <c r="Z41" s="98"/>
      <c r="AA41" s="98"/>
      <c r="AB41" s="98"/>
      <c r="AC41" s="98"/>
      <c r="AD41" s="98"/>
      <c r="AE41" s="98"/>
      <c r="AF41" s="98"/>
      <c r="AG41" s="98"/>
      <c r="AH41" s="98"/>
      <c r="AI41" s="98"/>
      <c r="AJ41" s="98"/>
      <c r="AK41" s="98"/>
    </row>
    <row r="42" spans="1:37" s="1" customFormat="1" ht="20.100000000000001" customHeight="1" x14ac:dyDescent="0.2">
      <c r="A42" s="98"/>
      <c r="B42" s="102"/>
      <c r="C42" s="102"/>
      <c r="D42" s="102"/>
      <c r="E42" s="102"/>
      <c r="F42" s="103"/>
      <c r="G42" s="103"/>
      <c r="H42" s="103"/>
      <c r="I42" s="103"/>
      <c r="J42" s="103"/>
      <c r="K42" s="103"/>
      <c r="L42" s="100"/>
      <c r="M42" s="100"/>
      <c r="N42" s="100"/>
      <c r="O42" s="100"/>
      <c r="P42" s="100"/>
      <c r="Q42" s="100"/>
      <c r="R42" s="100"/>
      <c r="S42" s="100"/>
      <c r="T42" s="98"/>
      <c r="U42" s="98"/>
      <c r="V42" s="98"/>
      <c r="W42" s="98"/>
      <c r="X42" s="98"/>
      <c r="Y42" s="98"/>
      <c r="Z42" s="98"/>
      <c r="AA42" s="98"/>
      <c r="AB42" s="98"/>
      <c r="AC42" s="98"/>
      <c r="AD42" s="98"/>
      <c r="AE42" s="98"/>
      <c r="AF42" s="98"/>
      <c r="AG42" s="98"/>
      <c r="AH42" s="98"/>
      <c r="AI42" s="98"/>
      <c r="AJ42" s="98"/>
      <c r="AK42" s="98"/>
    </row>
    <row r="43" spans="1:37" s="1" customFormat="1" ht="21" customHeight="1" x14ac:dyDescent="0.2">
      <c r="A43" s="98"/>
      <c r="B43" s="646" t="s">
        <v>130</v>
      </c>
      <c r="C43" s="647"/>
      <c r="D43" s="647"/>
      <c r="E43" s="647"/>
      <c r="F43" s="647"/>
      <c r="G43" s="647"/>
      <c r="H43" s="647"/>
      <c r="I43" s="647"/>
      <c r="J43" s="647"/>
      <c r="K43" s="647"/>
      <c r="L43" s="647"/>
      <c r="M43" s="647"/>
      <c r="N43" s="647"/>
      <c r="O43" s="647"/>
      <c r="P43" s="648"/>
      <c r="Q43" s="649"/>
      <c r="R43" s="650"/>
      <c r="S43" s="651"/>
      <c r="T43" s="98"/>
      <c r="U43" s="98"/>
      <c r="V43" s="98"/>
      <c r="W43" s="98"/>
      <c r="X43" s="98"/>
      <c r="Y43" s="98"/>
      <c r="Z43" s="98"/>
      <c r="AA43" s="98"/>
      <c r="AB43" s="98"/>
      <c r="AC43" s="98"/>
      <c r="AD43" s="98"/>
      <c r="AE43" s="98"/>
      <c r="AF43" s="98"/>
      <c r="AG43" s="98"/>
      <c r="AH43" s="98"/>
      <c r="AI43" s="98"/>
      <c r="AJ43" s="98"/>
      <c r="AK43" s="98"/>
    </row>
    <row r="44" spans="1:37" s="1" customFormat="1" ht="12.75" customHeight="1" x14ac:dyDescent="0.2">
      <c r="A44" s="98"/>
      <c r="B44" s="100"/>
      <c r="C44" s="100"/>
      <c r="D44" s="100"/>
      <c r="E44" s="100"/>
      <c r="F44" s="100"/>
      <c r="G44" s="100"/>
      <c r="H44" s="100"/>
      <c r="I44" s="100"/>
      <c r="J44" s="100"/>
      <c r="K44" s="100"/>
      <c r="L44" s="100"/>
      <c r="M44" s="100"/>
      <c r="N44" s="100"/>
      <c r="O44" s="100"/>
      <c r="P44" s="100"/>
      <c r="Q44" s="100"/>
      <c r="R44" s="100"/>
      <c r="S44" s="100"/>
      <c r="T44" s="98"/>
      <c r="U44" s="98"/>
      <c r="V44" s="98"/>
      <c r="W44" s="98"/>
      <c r="X44" s="98"/>
      <c r="Y44" s="98"/>
      <c r="Z44" s="98"/>
      <c r="AA44" s="98"/>
      <c r="AB44" s="98"/>
      <c r="AC44" s="98"/>
      <c r="AD44" s="98"/>
      <c r="AE44" s="98"/>
      <c r="AF44" s="98"/>
      <c r="AG44" s="98"/>
      <c r="AH44" s="98"/>
      <c r="AI44" s="98"/>
      <c r="AJ44" s="98"/>
      <c r="AK44" s="98"/>
    </row>
    <row r="45" spans="1:37" s="1" customFormat="1" ht="35.25" customHeight="1" x14ac:dyDescent="0.2">
      <c r="A45" s="98"/>
      <c r="B45" s="622" t="s">
        <v>171</v>
      </c>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98"/>
      <c r="AB45" s="98"/>
      <c r="AC45" s="98"/>
      <c r="AD45" s="98"/>
      <c r="AE45" s="98"/>
      <c r="AF45" s="98"/>
      <c r="AG45" s="98"/>
      <c r="AH45" s="98"/>
      <c r="AI45" s="98"/>
      <c r="AJ45" s="98"/>
      <c r="AK45" s="98"/>
    </row>
    <row r="46" spans="1:37" s="1" customFormat="1" ht="112.5" customHeight="1" x14ac:dyDescent="0.2">
      <c r="A46" s="98"/>
      <c r="B46" s="622" t="s">
        <v>172</v>
      </c>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98"/>
      <c r="AB46" s="98"/>
      <c r="AC46" s="98"/>
      <c r="AD46" s="98"/>
      <c r="AE46" s="98"/>
      <c r="AF46" s="98"/>
      <c r="AG46" s="98"/>
      <c r="AH46" s="98"/>
      <c r="AI46" s="98"/>
      <c r="AJ46" s="98"/>
      <c r="AK46" s="98"/>
    </row>
    <row r="47" spans="1:37" s="1" customFormat="1" ht="8.25" customHeight="1" x14ac:dyDescent="0.2">
      <c r="A47" s="98"/>
      <c r="B47" s="100"/>
      <c r="C47" s="100"/>
      <c r="D47" s="100"/>
      <c r="E47" s="100"/>
      <c r="F47" s="100"/>
      <c r="G47" s="100"/>
      <c r="H47" s="100"/>
      <c r="I47" s="100"/>
      <c r="J47" s="100"/>
      <c r="K47" s="100"/>
      <c r="L47" s="100"/>
      <c r="M47" s="100"/>
      <c r="N47" s="100"/>
      <c r="O47" s="100"/>
      <c r="P47" s="100"/>
      <c r="Q47" s="100"/>
      <c r="R47" s="100"/>
      <c r="S47" s="100"/>
      <c r="T47" s="98"/>
      <c r="U47" s="98"/>
      <c r="V47" s="98"/>
      <c r="W47" s="98"/>
      <c r="X47" s="98"/>
      <c r="Y47" s="98"/>
      <c r="Z47" s="98"/>
      <c r="AA47" s="98"/>
      <c r="AB47" s="98"/>
      <c r="AC47" s="98"/>
      <c r="AD47" s="98"/>
      <c r="AE47" s="98"/>
      <c r="AF47" s="98"/>
      <c r="AG47" s="98"/>
      <c r="AH47" s="98"/>
      <c r="AI47" s="98"/>
      <c r="AJ47" s="98"/>
      <c r="AK47" s="98"/>
    </row>
    <row r="48" spans="1:37" s="1" customFormat="1" x14ac:dyDescent="0.2">
      <c r="A48" s="98"/>
      <c r="B48" s="98" t="s">
        <v>116</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row>
    <row r="49" spans="1:37" ht="13.5" customHeight="1" x14ac:dyDescent="0.2">
      <c r="B49" s="652" t="s">
        <v>132</v>
      </c>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row>
    <row r="50" spans="1:37" s="14" customFormat="1" x14ac:dyDescent="0.2">
      <c r="A50" s="98"/>
      <c r="B50" s="652" t="s">
        <v>173</v>
      </c>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98"/>
      <c r="AB50" s="98"/>
      <c r="AC50" s="98"/>
      <c r="AD50" s="98"/>
      <c r="AE50" s="98"/>
      <c r="AF50" s="98"/>
      <c r="AG50" s="98"/>
      <c r="AH50" s="98"/>
      <c r="AI50" s="98"/>
      <c r="AJ50" s="98"/>
      <c r="AK50" s="98"/>
    </row>
    <row r="51" spans="1:37" s="14" customFormat="1" ht="13.5" customHeight="1" x14ac:dyDescent="0.2">
      <c r="A51" s="98"/>
      <c r="B51" s="652" t="s">
        <v>174</v>
      </c>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98"/>
      <c r="AB51" s="98"/>
      <c r="AC51" s="98"/>
      <c r="AD51" s="98"/>
      <c r="AE51" s="98"/>
      <c r="AF51" s="98"/>
      <c r="AG51" s="98"/>
      <c r="AH51" s="98"/>
      <c r="AI51" s="98"/>
      <c r="AJ51" s="98"/>
      <c r="AK51" s="98"/>
    </row>
    <row r="52" spans="1:37" s="14" customFormat="1" ht="13.5" customHeight="1" x14ac:dyDescent="0.2">
      <c r="A52" s="98"/>
      <c r="B52" s="653" t="s">
        <v>133</v>
      </c>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98"/>
      <c r="AB52" s="98"/>
      <c r="AC52" s="98"/>
      <c r="AD52" s="98"/>
      <c r="AE52" s="98"/>
      <c r="AF52" s="98"/>
      <c r="AG52" s="98"/>
      <c r="AH52" s="98"/>
      <c r="AI52" s="98"/>
      <c r="AJ52" s="98"/>
      <c r="AK52" s="98"/>
    </row>
    <row r="53" spans="1:37" s="14" customFormat="1" x14ac:dyDescent="0.2">
      <c r="A53" s="98"/>
      <c r="B53" s="652"/>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98"/>
      <c r="AB53" s="98"/>
      <c r="AC53" s="98"/>
      <c r="AD53" s="98"/>
      <c r="AE53" s="98"/>
      <c r="AF53" s="98"/>
      <c r="AG53" s="98"/>
      <c r="AH53" s="98"/>
      <c r="AI53" s="98"/>
      <c r="AJ53" s="98"/>
      <c r="AK53" s="98"/>
    </row>
    <row r="54" spans="1:37" ht="156" customHeight="1" x14ac:dyDescent="0.2">
      <c r="B54" s="652"/>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row>
    <row r="55" spans="1:37" x14ac:dyDescent="0.2">
      <c r="B55" s="652"/>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Z55" s="652"/>
    </row>
    <row r="56" spans="1:37" x14ac:dyDescent="0.2">
      <c r="B56" s="652"/>
      <c r="C56" s="652"/>
      <c r="D56" s="652"/>
      <c r="E56" s="652"/>
      <c r="F56" s="652"/>
      <c r="G56" s="652"/>
      <c r="H56" s="652"/>
      <c r="I56" s="652"/>
      <c r="J56" s="652"/>
      <c r="K56" s="652"/>
      <c r="L56" s="652"/>
      <c r="M56" s="652"/>
      <c r="N56" s="652"/>
      <c r="O56" s="652"/>
      <c r="P56" s="652"/>
      <c r="Q56" s="652"/>
      <c r="R56" s="652"/>
      <c r="S56" s="652"/>
      <c r="T56" s="652"/>
      <c r="U56" s="652"/>
      <c r="V56" s="652"/>
      <c r="W56" s="652"/>
      <c r="X56" s="652"/>
      <c r="Y56" s="652"/>
      <c r="Z56" s="652"/>
    </row>
    <row r="57" spans="1:37" x14ac:dyDescent="0.2">
      <c r="B57" s="652"/>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row>
    <row r="58" spans="1:37" x14ac:dyDescent="0.2">
      <c r="B58" s="652"/>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row>
    <row r="59" spans="1:37" x14ac:dyDescent="0.2">
      <c r="B59" s="652"/>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row>
    <row r="122" spans="3:7" x14ac:dyDescent="0.2">
      <c r="C122" s="121"/>
      <c r="D122" s="121"/>
      <c r="E122" s="121"/>
      <c r="F122" s="121"/>
      <c r="G122" s="121"/>
    </row>
    <row r="123" spans="3:7" x14ac:dyDescent="0.2">
      <c r="C123" s="12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00000000-0002-0000-0A00-000000000000}">
      <formula1>"□,■"</formula1>
    </dataValidation>
    <dataValidation type="list" allowBlank="1" showInputMessage="1" showErrorMessage="1" sqref="Q28:S28 Q43:S43" xr:uid="{00000000-0002-0000-0A00-000001000000}">
      <formula1>"a,b,c,d"</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Y123"/>
  <sheetViews>
    <sheetView view="pageBreakPreview" zoomScale="99" zoomScaleNormal="100" zoomScaleSheetLayoutView="99" workbookViewId="0">
      <selection activeCell="Q14" sqref="Q14"/>
    </sheetView>
  </sheetViews>
  <sheetFormatPr defaultColWidth="3.44140625" defaultRowHeight="13.2" x14ac:dyDescent="0.2"/>
  <cols>
    <col min="1" max="1" width="2.33203125" style="3" customWidth="1"/>
    <col min="2" max="2" width="3" style="87" customWidth="1"/>
    <col min="3" max="7" width="3.44140625" style="3"/>
    <col min="8" max="25" width="4.44140625" style="3" customWidth="1"/>
    <col min="26" max="16384" width="3.44140625" style="3"/>
  </cols>
  <sheetData>
    <row r="2" spans="2:25" x14ac:dyDescent="0.2">
      <c r="B2" s="3" t="s">
        <v>164</v>
      </c>
    </row>
    <row r="3" spans="2:25" x14ac:dyDescent="0.2">
      <c r="Q3" s="1"/>
      <c r="R3" s="45" t="s">
        <v>33</v>
      </c>
      <c r="S3" s="654"/>
      <c r="T3" s="654"/>
      <c r="U3" s="45" t="s">
        <v>34</v>
      </c>
      <c r="V3" s="12"/>
      <c r="W3" s="45" t="s">
        <v>103</v>
      </c>
      <c r="X3" s="12"/>
      <c r="Y3" s="45" t="s">
        <v>104</v>
      </c>
    </row>
    <row r="4" spans="2:25" x14ac:dyDescent="0.2">
      <c r="B4" s="655" t="s">
        <v>134</v>
      </c>
      <c r="C4" s="655"/>
      <c r="D4" s="655"/>
      <c r="E4" s="655"/>
      <c r="F4" s="655"/>
      <c r="G4" s="655"/>
      <c r="H4" s="655"/>
      <c r="I4" s="655"/>
      <c r="J4" s="655"/>
      <c r="K4" s="655"/>
      <c r="L4" s="655"/>
      <c r="M4" s="655"/>
      <c r="N4" s="655"/>
      <c r="O4" s="655"/>
      <c r="P4" s="655"/>
      <c r="Q4" s="655"/>
      <c r="R4" s="655"/>
      <c r="S4" s="655"/>
      <c r="T4" s="655"/>
      <c r="U4" s="655"/>
      <c r="V4" s="655"/>
      <c r="W4" s="655"/>
      <c r="X4" s="655"/>
      <c r="Y4" s="655"/>
    </row>
    <row r="6" spans="2:25" ht="30" customHeight="1" x14ac:dyDescent="0.2">
      <c r="B6" s="106">
        <v>1</v>
      </c>
      <c r="C6" s="116" t="s">
        <v>112</v>
      </c>
      <c r="D6" s="16"/>
      <c r="E6" s="16"/>
      <c r="F6" s="16"/>
      <c r="G6" s="17"/>
      <c r="H6" s="656"/>
      <c r="I6" s="657"/>
      <c r="J6" s="657"/>
      <c r="K6" s="657"/>
      <c r="L6" s="657"/>
      <c r="M6" s="657"/>
      <c r="N6" s="657"/>
      <c r="O6" s="657"/>
      <c r="P6" s="657"/>
      <c r="Q6" s="657"/>
      <c r="R6" s="657"/>
      <c r="S6" s="657"/>
      <c r="T6" s="657"/>
      <c r="U6" s="657"/>
      <c r="V6" s="657"/>
      <c r="W6" s="657"/>
      <c r="X6" s="657"/>
      <c r="Y6" s="658"/>
    </row>
    <row r="7" spans="2:25" ht="30" customHeight="1" x14ac:dyDescent="0.2">
      <c r="B7" s="106">
        <v>2</v>
      </c>
      <c r="C7" s="116" t="s">
        <v>113</v>
      </c>
      <c r="D7" s="116"/>
      <c r="E7" s="116"/>
      <c r="F7" s="116"/>
      <c r="G7" s="117"/>
      <c r="H7" s="91" t="s">
        <v>5</v>
      </c>
      <c r="I7" s="116" t="s">
        <v>106</v>
      </c>
      <c r="J7" s="116"/>
      <c r="K7" s="116"/>
      <c r="L7" s="116"/>
      <c r="M7" s="92" t="s">
        <v>5</v>
      </c>
      <c r="N7" s="116" t="s">
        <v>107</v>
      </c>
      <c r="O7" s="116"/>
      <c r="P7" s="116"/>
      <c r="Q7" s="116"/>
      <c r="R7" s="92" t="s">
        <v>5</v>
      </c>
      <c r="S7" s="116" t="s">
        <v>108</v>
      </c>
      <c r="T7" s="116"/>
      <c r="U7" s="116"/>
      <c r="V7" s="116"/>
      <c r="W7" s="116"/>
      <c r="X7" s="116"/>
      <c r="Y7" s="117"/>
    </row>
    <row r="8" spans="2:25" ht="30" customHeight="1" x14ac:dyDescent="0.2">
      <c r="B8" s="105">
        <v>3</v>
      </c>
      <c r="C8" s="2" t="s">
        <v>114</v>
      </c>
      <c r="D8" s="2"/>
      <c r="E8" s="2"/>
      <c r="F8" s="2"/>
      <c r="G8" s="86"/>
      <c r="H8" s="93" t="s">
        <v>5</v>
      </c>
      <c r="I8" s="1" t="s">
        <v>135</v>
      </c>
      <c r="J8" s="2"/>
      <c r="K8" s="2"/>
      <c r="L8" s="2"/>
      <c r="M8" s="2"/>
      <c r="N8" s="2"/>
      <c r="O8" s="2"/>
      <c r="P8" s="93"/>
      <c r="Q8" s="1"/>
      <c r="R8" s="2"/>
      <c r="S8" s="2"/>
      <c r="T8" s="2"/>
      <c r="U8" s="2"/>
      <c r="V8" s="2"/>
      <c r="W8" s="2"/>
      <c r="X8" s="2"/>
      <c r="Y8" s="86"/>
    </row>
    <row r="9" spans="2:25" ht="30" customHeight="1" x14ac:dyDescent="0.2">
      <c r="B9" s="105"/>
      <c r="C9" s="2"/>
      <c r="D9" s="2"/>
      <c r="E9" s="2"/>
      <c r="F9" s="2"/>
      <c r="G9" s="86"/>
      <c r="H9" s="93" t="s">
        <v>5</v>
      </c>
      <c r="I9" s="1" t="s">
        <v>136</v>
      </c>
      <c r="J9" s="2"/>
      <c r="K9" s="2"/>
      <c r="L9" s="2"/>
      <c r="M9" s="2"/>
      <c r="N9" s="2"/>
      <c r="O9" s="2"/>
      <c r="P9" s="93"/>
      <c r="Q9" s="1"/>
      <c r="R9" s="2"/>
      <c r="S9" s="2"/>
      <c r="T9" s="2"/>
      <c r="U9" s="2"/>
      <c r="V9" s="2"/>
      <c r="W9" s="2"/>
      <c r="X9" s="2"/>
      <c r="Y9" s="86"/>
    </row>
    <row r="10" spans="2:25" ht="30" customHeight="1" x14ac:dyDescent="0.2">
      <c r="B10" s="105"/>
      <c r="C10" s="2"/>
      <c r="D10" s="2"/>
      <c r="E10" s="2"/>
      <c r="F10" s="2"/>
      <c r="G10" s="86"/>
      <c r="H10" s="93" t="s">
        <v>5</v>
      </c>
      <c r="I10" s="1" t="s">
        <v>137</v>
      </c>
      <c r="J10" s="2"/>
      <c r="K10" s="2"/>
      <c r="L10" s="2"/>
      <c r="M10" s="2"/>
      <c r="N10" s="2"/>
      <c r="O10" s="2"/>
      <c r="P10" s="93"/>
      <c r="Q10" s="1"/>
      <c r="R10" s="2"/>
      <c r="S10" s="2"/>
      <c r="T10" s="2"/>
      <c r="U10" s="2"/>
      <c r="V10" s="2"/>
      <c r="W10" s="2"/>
      <c r="X10" s="2"/>
      <c r="Y10" s="86"/>
    </row>
    <row r="11" spans="2:25" ht="30" customHeight="1" x14ac:dyDescent="0.2">
      <c r="B11" s="105"/>
      <c r="C11" s="2"/>
      <c r="D11" s="2"/>
      <c r="E11" s="2"/>
      <c r="F11" s="2"/>
      <c r="G11" s="86"/>
      <c r="H11" s="93" t="s">
        <v>18</v>
      </c>
      <c r="I11" s="1" t="s">
        <v>138</v>
      </c>
      <c r="J11" s="2"/>
      <c r="K11" s="2"/>
      <c r="L11" s="2"/>
      <c r="M11" s="2"/>
      <c r="N11" s="2"/>
      <c r="O11" s="2"/>
      <c r="P11" s="93"/>
      <c r="Q11" s="1"/>
      <c r="R11" s="2"/>
      <c r="S11" s="2"/>
      <c r="T11" s="2"/>
      <c r="U11" s="2"/>
      <c r="V11" s="2"/>
      <c r="W11" s="2"/>
      <c r="X11" s="2"/>
      <c r="Y11" s="86"/>
    </row>
    <row r="12" spans="2:25" ht="30" customHeight="1" x14ac:dyDescent="0.2">
      <c r="B12" s="105"/>
      <c r="C12" s="2"/>
      <c r="D12" s="2"/>
      <c r="E12" s="2"/>
      <c r="F12" s="2"/>
      <c r="G12" s="86"/>
      <c r="H12" s="93" t="s">
        <v>18</v>
      </c>
      <c r="I12" s="1" t="s">
        <v>139</v>
      </c>
      <c r="J12" s="2"/>
      <c r="K12" s="2"/>
      <c r="L12" s="2"/>
      <c r="M12" s="2"/>
      <c r="N12" s="2"/>
      <c r="O12" s="2"/>
      <c r="P12" s="93"/>
      <c r="Q12" s="1"/>
      <c r="R12" s="2"/>
      <c r="S12" s="2"/>
      <c r="T12" s="2"/>
      <c r="U12" s="2"/>
      <c r="V12" s="2"/>
      <c r="W12" s="2"/>
      <c r="X12" s="2"/>
      <c r="Y12" s="86"/>
    </row>
    <row r="13" spans="2:25" ht="30" customHeight="1" x14ac:dyDescent="0.2">
      <c r="B13" s="105"/>
      <c r="C13" s="2"/>
      <c r="D13" s="2"/>
      <c r="E13" s="2"/>
      <c r="F13" s="2"/>
      <c r="G13" s="86"/>
      <c r="H13" s="93" t="s">
        <v>5</v>
      </c>
      <c r="I13" s="1" t="s">
        <v>140</v>
      </c>
      <c r="J13" s="2"/>
      <c r="K13" s="2"/>
      <c r="L13" s="2"/>
      <c r="M13" s="2"/>
      <c r="N13" s="2"/>
      <c r="O13" s="2"/>
      <c r="P13" s="2"/>
      <c r="Q13" s="1"/>
      <c r="R13" s="2"/>
      <c r="S13" s="2"/>
      <c r="T13" s="2"/>
      <c r="U13" s="2"/>
      <c r="V13" s="2"/>
      <c r="W13" s="2"/>
      <c r="X13" s="2"/>
      <c r="Y13" s="86"/>
    </row>
    <row r="14" spans="2:25" x14ac:dyDescent="0.2">
      <c r="B14" s="11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97">
        <v>4</v>
      </c>
      <c r="C15" s="659" t="s">
        <v>141</v>
      </c>
      <c r="D15" s="659"/>
      <c r="E15" s="659"/>
      <c r="F15" s="659"/>
      <c r="G15" s="660"/>
      <c r="H15" s="88" t="s">
        <v>142</v>
      </c>
      <c r="I15" s="2"/>
      <c r="Y15" s="85"/>
    </row>
    <row r="16" spans="2:25" ht="12" customHeight="1" x14ac:dyDescent="0.2">
      <c r="B16" s="89"/>
      <c r="G16" s="85"/>
      <c r="H16" s="90"/>
      <c r="I16" s="661" t="s">
        <v>143</v>
      </c>
      <c r="J16" s="661"/>
      <c r="K16" s="661"/>
      <c r="L16" s="661"/>
      <c r="M16" s="661"/>
      <c r="N16" s="661"/>
      <c r="O16" s="661"/>
      <c r="P16" s="661"/>
      <c r="Q16" s="662"/>
      <c r="R16" s="663"/>
      <c r="S16" s="663"/>
      <c r="T16" s="663"/>
      <c r="U16" s="663"/>
      <c r="V16" s="663"/>
      <c r="W16" s="664"/>
      <c r="Y16" s="85"/>
    </row>
    <row r="17" spans="2:25" ht="12" customHeight="1" x14ac:dyDescent="0.2">
      <c r="B17" s="89"/>
      <c r="G17" s="85"/>
      <c r="H17" s="90"/>
      <c r="I17" s="661"/>
      <c r="J17" s="661"/>
      <c r="K17" s="661"/>
      <c r="L17" s="661"/>
      <c r="M17" s="661"/>
      <c r="N17" s="661"/>
      <c r="O17" s="661"/>
      <c r="P17" s="661"/>
      <c r="Q17" s="665"/>
      <c r="R17" s="666"/>
      <c r="S17" s="666"/>
      <c r="T17" s="666"/>
      <c r="U17" s="666"/>
      <c r="V17" s="666"/>
      <c r="W17" s="667"/>
      <c r="Y17" s="85"/>
    </row>
    <row r="18" spans="2:25" ht="12" customHeight="1" x14ac:dyDescent="0.2">
      <c r="B18" s="89"/>
      <c r="G18" s="85"/>
      <c r="H18" s="90"/>
      <c r="I18" s="662" t="s">
        <v>144</v>
      </c>
      <c r="J18" s="663"/>
      <c r="K18" s="663"/>
      <c r="L18" s="663"/>
      <c r="M18" s="663"/>
      <c r="N18" s="663"/>
      <c r="O18" s="663"/>
      <c r="P18" s="664"/>
      <c r="Q18" s="662"/>
      <c r="R18" s="663"/>
      <c r="S18" s="663"/>
      <c r="T18" s="663"/>
      <c r="U18" s="663"/>
      <c r="V18" s="663"/>
      <c r="W18" s="664"/>
      <c r="Y18" s="85"/>
    </row>
    <row r="19" spans="2:25" ht="12" customHeight="1" x14ac:dyDescent="0.2">
      <c r="B19" s="89"/>
      <c r="G19" s="85"/>
      <c r="H19" s="90"/>
      <c r="I19" s="668"/>
      <c r="J19" s="654"/>
      <c r="K19" s="654"/>
      <c r="L19" s="654"/>
      <c r="M19" s="654"/>
      <c r="N19" s="654"/>
      <c r="O19" s="654"/>
      <c r="P19" s="669"/>
      <c r="Q19" s="668"/>
      <c r="R19" s="654"/>
      <c r="S19" s="654"/>
      <c r="T19" s="654"/>
      <c r="U19" s="654"/>
      <c r="V19" s="654"/>
      <c r="W19" s="669"/>
      <c r="Y19" s="85"/>
    </row>
    <row r="20" spans="2:25" ht="12" customHeight="1" x14ac:dyDescent="0.2">
      <c r="B20" s="89"/>
      <c r="G20" s="85"/>
      <c r="H20" s="90"/>
      <c r="I20" s="668"/>
      <c r="J20" s="654"/>
      <c r="K20" s="654"/>
      <c r="L20" s="654"/>
      <c r="M20" s="654"/>
      <c r="N20" s="654"/>
      <c r="O20" s="654"/>
      <c r="P20" s="669"/>
      <c r="Q20" s="668"/>
      <c r="R20" s="654"/>
      <c r="S20" s="654"/>
      <c r="T20" s="654"/>
      <c r="U20" s="654"/>
      <c r="V20" s="654"/>
      <c r="W20" s="669"/>
      <c r="Y20" s="85"/>
    </row>
    <row r="21" spans="2:25" ht="12" customHeight="1" x14ac:dyDescent="0.2">
      <c r="B21" s="89"/>
      <c r="G21" s="85"/>
      <c r="H21" s="90"/>
      <c r="I21" s="665"/>
      <c r="J21" s="666"/>
      <c r="K21" s="666"/>
      <c r="L21" s="666"/>
      <c r="M21" s="666"/>
      <c r="N21" s="666"/>
      <c r="O21" s="666"/>
      <c r="P21" s="667"/>
      <c r="Q21" s="665"/>
      <c r="R21" s="666"/>
      <c r="S21" s="666"/>
      <c r="T21" s="666"/>
      <c r="U21" s="666"/>
      <c r="V21" s="666"/>
      <c r="W21" s="667"/>
      <c r="Y21" s="85"/>
    </row>
    <row r="22" spans="2:25" ht="12" customHeight="1" x14ac:dyDescent="0.2">
      <c r="B22" s="89"/>
      <c r="G22" s="85"/>
      <c r="H22" s="90"/>
      <c r="I22" s="661" t="s">
        <v>145</v>
      </c>
      <c r="J22" s="661"/>
      <c r="K22" s="661"/>
      <c r="L22" s="661"/>
      <c r="M22" s="661"/>
      <c r="N22" s="661"/>
      <c r="O22" s="661"/>
      <c r="P22" s="661"/>
      <c r="Q22" s="670"/>
      <c r="R22" s="671"/>
      <c r="S22" s="671"/>
      <c r="T22" s="671"/>
      <c r="U22" s="671"/>
      <c r="V22" s="671"/>
      <c r="W22" s="672"/>
      <c r="Y22" s="85"/>
    </row>
    <row r="23" spans="2:25" ht="12" customHeight="1" x14ac:dyDescent="0.2">
      <c r="B23" s="89"/>
      <c r="G23" s="85"/>
      <c r="H23" s="90"/>
      <c r="I23" s="661"/>
      <c r="J23" s="661"/>
      <c r="K23" s="661"/>
      <c r="L23" s="661"/>
      <c r="M23" s="661"/>
      <c r="N23" s="661"/>
      <c r="O23" s="661"/>
      <c r="P23" s="661"/>
      <c r="Q23" s="673"/>
      <c r="R23" s="674"/>
      <c r="S23" s="674"/>
      <c r="T23" s="674"/>
      <c r="U23" s="674"/>
      <c r="V23" s="674"/>
      <c r="W23" s="675"/>
      <c r="Y23" s="85"/>
    </row>
    <row r="24" spans="2:25" ht="12" customHeight="1" x14ac:dyDescent="0.2">
      <c r="B24" s="89"/>
      <c r="G24" s="85"/>
      <c r="H24" s="90"/>
      <c r="I24" s="661" t="s">
        <v>146</v>
      </c>
      <c r="J24" s="661"/>
      <c r="K24" s="661"/>
      <c r="L24" s="661"/>
      <c r="M24" s="661"/>
      <c r="N24" s="661"/>
      <c r="O24" s="661"/>
      <c r="P24" s="661"/>
      <c r="Q24" s="670" t="s">
        <v>147</v>
      </c>
      <c r="R24" s="671"/>
      <c r="S24" s="671"/>
      <c r="T24" s="671"/>
      <c r="U24" s="671"/>
      <c r="V24" s="671"/>
      <c r="W24" s="672"/>
      <c r="Y24" s="85"/>
    </row>
    <row r="25" spans="2:25" ht="12" customHeight="1" x14ac:dyDescent="0.2">
      <c r="B25" s="89"/>
      <c r="G25" s="85"/>
      <c r="H25" s="90"/>
      <c r="I25" s="661"/>
      <c r="J25" s="661"/>
      <c r="K25" s="661"/>
      <c r="L25" s="661"/>
      <c r="M25" s="661"/>
      <c r="N25" s="661"/>
      <c r="O25" s="661"/>
      <c r="P25" s="661"/>
      <c r="Q25" s="673"/>
      <c r="R25" s="674"/>
      <c r="S25" s="674"/>
      <c r="T25" s="674"/>
      <c r="U25" s="674"/>
      <c r="V25" s="674"/>
      <c r="W25" s="675"/>
      <c r="Y25" s="85"/>
    </row>
    <row r="26" spans="2:25" ht="12" customHeight="1" x14ac:dyDescent="0.2">
      <c r="B26" s="89"/>
      <c r="G26" s="85"/>
      <c r="H26" s="90"/>
      <c r="I26" s="661" t="s">
        <v>148</v>
      </c>
      <c r="J26" s="661"/>
      <c r="K26" s="661"/>
      <c r="L26" s="661"/>
      <c r="M26" s="661"/>
      <c r="N26" s="661"/>
      <c r="O26" s="661"/>
      <c r="P26" s="661"/>
      <c r="Q26" s="670"/>
      <c r="R26" s="671"/>
      <c r="S26" s="671"/>
      <c r="T26" s="671"/>
      <c r="U26" s="671"/>
      <c r="V26" s="671"/>
      <c r="W26" s="672"/>
      <c r="Y26" s="85"/>
    </row>
    <row r="27" spans="2:25" ht="12" customHeight="1" x14ac:dyDescent="0.2">
      <c r="B27" s="89"/>
      <c r="G27" s="85"/>
      <c r="H27" s="90"/>
      <c r="I27" s="661"/>
      <c r="J27" s="661"/>
      <c r="K27" s="661"/>
      <c r="L27" s="661"/>
      <c r="M27" s="661"/>
      <c r="N27" s="661"/>
      <c r="O27" s="661"/>
      <c r="P27" s="661"/>
      <c r="Q27" s="673"/>
      <c r="R27" s="674"/>
      <c r="S27" s="674"/>
      <c r="T27" s="674"/>
      <c r="U27" s="674"/>
      <c r="V27" s="674"/>
      <c r="W27" s="675"/>
      <c r="Y27" s="85"/>
    </row>
    <row r="28" spans="2:25" ht="15" customHeight="1" x14ac:dyDescent="0.2">
      <c r="B28" s="89"/>
      <c r="G28" s="85"/>
      <c r="H28" s="90"/>
      <c r="I28" s="2"/>
      <c r="J28" s="2"/>
      <c r="K28" s="2"/>
      <c r="L28" s="2"/>
      <c r="M28" s="2"/>
      <c r="N28" s="2"/>
      <c r="O28" s="2"/>
      <c r="P28" s="2"/>
      <c r="Q28" s="2"/>
      <c r="R28" s="2"/>
      <c r="S28" s="2"/>
      <c r="T28" s="2"/>
      <c r="U28" s="2"/>
      <c r="Y28" s="120"/>
    </row>
    <row r="29" spans="2:25" ht="29.25" customHeight="1" x14ac:dyDescent="0.2">
      <c r="B29" s="97"/>
      <c r="C29" s="118"/>
      <c r="D29" s="118"/>
      <c r="E29" s="118"/>
      <c r="F29" s="118"/>
      <c r="G29" s="119"/>
      <c r="H29" s="88" t="s">
        <v>149</v>
      </c>
      <c r="I29" s="2"/>
      <c r="Y29" s="85"/>
    </row>
    <row r="30" spans="2:25" ht="12" customHeight="1" x14ac:dyDescent="0.2">
      <c r="B30" s="89"/>
      <c r="G30" s="85"/>
      <c r="H30" s="90"/>
      <c r="I30" s="661" t="s">
        <v>143</v>
      </c>
      <c r="J30" s="661"/>
      <c r="K30" s="661"/>
      <c r="L30" s="661"/>
      <c r="M30" s="661"/>
      <c r="N30" s="661"/>
      <c r="O30" s="661"/>
      <c r="P30" s="661"/>
      <c r="Q30" s="662"/>
      <c r="R30" s="663"/>
      <c r="S30" s="663"/>
      <c r="T30" s="663"/>
      <c r="U30" s="663"/>
      <c r="V30" s="663"/>
      <c r="W30" s="664"/>
      <c r="Y30" s="85"/>
    </row>
    <row r="31" spans="2:25" ht="12" customHeight="1" x14ac:dyDescent="0.2">
      <c r="B31" s="89"/>
      <c r="G31" s="85"/>
      <c r="H31" s="90"/>
      <c r="I31" s="661"/>
      <c r="J31" s="661"/>
      <c r="K31" s="661"/>
      <c r="L31" s="661"/>
      <c r="M31" s="661"/>
      <c r="N31" s="661"/>
      <c r="O31" s="661"/>
      <c r="P31" s="661"/>
      <c r="Q31" s="665"/>
      <c r="R31" s="666"/>
      <c r="S31" s="666"/>
      <c r="T31" s="666"/>
      <c r="U31" s="666"/>
      <c r="V31" s="666"/>
      <c r="W31" s="667"/>
      <c r="Y31" s="85"/>
    </row>
    <row r="32" spans="2:25" ht="12" customHeight="1" x14ac:dyDescent="0.2">
      <c r="B32" s="89"/>
      <c r="G32" s="85"/>
      <c r="H32" s="90"/>
      <c r="I32" s="662" t="s">
        <v>144</v>
      </c>
      <c r="J32" s="663"/>
      <c r="K32" s="663"/>
      <c r="L32" s="663"/>
      <c r="M32" s="663"/>
      <c r="N32" s="663"/>
      <c r="O32" s="663"/>
      <c r="P32" s="664"/>
      <c r="Q32" s="662"/>
      <c r="R32" s="663"/>
      <c r="S32" s="663"/>
      <c r="T32" s="663"/>
      <c r="U32" s="663"/>
      <c r="V32" s="663"/>
      <c r="W32" s="664"/>
      <c r="Y32" s="85"/>
    </row>
    <row r="33" spans="2:25" ht="12" customHeight="1" x14ac:dyDescent="0.2">
      <c r="B33" s="89"/>
      <c r="G33" s="85"/>
      <c r="H33" s="90"/>
      <c r="I33" s="668"/>
      <c r="J33" s="654"/>
      <c r="K33" s="654"/>
      <c r="L33" s="654"/>
      <c r="M33" s="654"/>
      <c r="N33" s="654"/>
      <c r="O33" s="654"/>
      <c r="P33" s="669"/>
      <c r="Q33" s="668"/>
      <c r="R33" s="654"/>
      <c r="S33" s="654"/>
      <c r="T33" s="654"/>
      <c r="U33" s="654"/>
      <c r="V33" s="654"/>
      <c r="W33" s="669"/>
      <c r="Y33" s="85"/>
    </row>
    <row r="34" spans="2:25" ht="12" customHeight="1" x14ac:dyDescent="0.2">
      <c r="B34" s="89"/>
      <c r="G34" s="85"/>
      <c r="H34" s="90"/>
      <c r="I34" s="668"/>
      <c r="J34" s="654"/>
      <c r="K34" s="654"/>
      <c r="L34" s="654"/>
      <c r="M34" s="654"/>
      <c r="N34" s="654"/>
      <c r="O34" s="654"/>
      <c r="P34" s="669"/>
      <c r="Q34" s="668"/>
      <c r="R34" s="654"/>
      <c r="S34" s="654"/>
      <c r="T34" s="654"/>
      <c r="U34" s="654"/>
      <c r="V34" s="654"/>
      <c r="W34" s="669"/>
      <c r="Y34" s="85"/>
    </row>
    <row r="35" spans="2:25" ht="12" customHeight="1" x14ac:dyDescent="0.2">
      <c r="B35" s="89"/>
      <c r="G35" s="85"/>
      <c r="H35" s="90"/>
      <c r="I35" s="665"/>
      <c r="J35" s="666"/>
      <c r="K35" s="666"/>
      <c r="L35" s="666"/>
      <c r="M35" s="666"/>
      <c r="N35" s="666"/>
      <c r="O35" s="666"/>
      <c r="P35" s="667"/>
      <c r="Q35" s="665"/>
      <c r="R35" s="666"/>
      <c r="S35" s="666"/>
      <c r="T35" s="666"/>
      <c r="U35" s="666"/>
      <c r="V35" s="666"/>
      <c r="W35" s="667"/>
      <c r="Y35" s="85"/>
    </row>
    <row r="36" spans="2:25" ht="12" customHeight="1" x14ac:dyDescent="0.2">
      <c r="B36" s="89"/>
      <c r="G36" s="85"/>
      <c r="H36" s="90"/>
      <c r="I36" s="661" t="s">
        <v>145</v>
      </c>
      <c r="J36" s="661"/>
      <c r="K36" s="661"/>
      <c r="L36" s="661"/>
      <c r="M36" s="661"/>
      <c r="N36" s="661"/>
      <c r="O36" s="661"/>
      <c r="P36" s="661"/>
      <c r="Q36" s="670"/>
      <c r="R36" s="671"/>
      <c r="S36" s="671"/>
      <c r="T36" s="671"/>
      <c r="U36" s="671"/>
      <c r="V36" s="671"/>
      <c r="W36" s="672"/>
      <c r="Y36" s="85"/>
    </row>
    <row r="37" spans="2:25" ht="12" customHeight="1" x14ac:dyDescent="0.2">
      <c r="B37" s="89"/>
      <c r="G37" s="85"/>
      <c r="H37" s="90"/>
      <c r="I37" s="661"/>
      <c r="J37" s="661"/>
      <c r="K37" s="661"/>
      <c r="L37" s="661"/>
      <c r="M37" s="661"/>
      <c r="N37" s="661"/>
      <c r="O37" s="661"/>
      <c r="P37" s="661"/>
      <c r="Q37" s="673"/>
      <c r="R37" s="674"/>
      <c r="S37" s="674"/>
      <c r="T37" s="674"/>
      <c r="U37" s="674"/>
      <c r="V37" s="674"/>
      <c r="W37" s="675"/>
      <c r="Y37" s="85"/>
    </row>
    <row r="38" spans="2:25" ht="12" customHeight="1" x14ac:dyDescent="0.2">
      <c r="B38" s="89"/>
      <c r="G38" s="85"/>
      <c r="H38" s="125"/>
      <c r="I38" s="676" t="s">
        <v>146</v>
      </c>
      <c r="J38" s="661"/>
      <c r="K38" s="661"/>
      <c r="L38" s="661"/>
      <c r="M38" s="661"/>
      <c r="N38" s="661"/>
      <c r="O38" s="661"/>
      <c r="P38" s="661"/>
      <c r="Q38" s="656" t="s">
        <v>147</v>
      </c>
      <c r="R38" s="657"/>
      <c r="S38" s="657"/>
      <c r="T38" s="657"/>
      <c r="U38" s="657"/>
      <c r="V38" s="657"/>
      <c r="W38" s="657"/>
      <c r="X38" s="90"/>
      <c r="Y38" s="85"/>
    </row>
    <row r="39" spans="2:25" ht="12" customHeight="1" x14ac:dyDescent="0.2">
      <c r="B39" s="89"/>
      <c r="G39" s="85"/>
      <c r="H39" s="90"/>
      <c r="I39" s="677"/>
      <c r="J39" s="677"/>
      <c r="K39" s="677"/>
      <c r="L39" s="677"/>
      <c r="M39" s="677"/>
      <c r="N39" s="677"/>
      <c r="O39" s="677"/>
      <c r="P39" s="677"/>
      <c r="Q39" s="673"/>
      <c r="R39" s="674"/>
      <c r="S39" s="674"/>
      <c r="T39" s="674"/>
      <c r="U39" s="674"/>
      <c r="V39" s="674"/>
      <c r="W39" s="675"/>
      <c r="Y39" s="85"/>
    </row>
    <row r="40" spans="2:25" ht="12" customHeight="1" x14ac:dyDescent="0.2">
      <c r="B40" s="89"/>
      <c r="G40" s="85"/>
      <c r="H40" s="90"/>
      <c r="I40" s="661" t="s">
        <v>148</v>
      </c>
      <c r="J40" s="661"/>
      <c r="K40" s="661"/>
      <c r="L40" s="661"/>
      <c r="M40" s="661"/>
      <c r="N40" s="661"/>
      <c r="O40" s="661"/>
      <c r="P40" s="661"/>
      <c r="Q40" s="670"/>
      <c r="R40" s="671"/>
      <c r="S40" s="671"/>
      <c r="T40" s="671"/>
      <c r="U40" s="671"/>
      <c r="V40" s="671"/>
      <c r="W40" s="672"/>
      <c r="Y40" s="85"/>
    </row>
    <row r="41" spans="2:25" ht="12" customHeight="1" x14ac:dyDescent="0.2">
      <c r="B41" s="89"/>
      <c r="G41" s="85"/>
      <c r="H41" s="90"/>
      <c r="I41" s="661"/>
      <c r="J41" s="661"/>
      <c r="K41" s="661"/>
      <c r="L41" s="661"/>
      <c r="M41" s="661"/>
      <c r="N41" s="661"/>
      <c r="O41" s="661"/>
      <c r="P41" s="661"/>
      <c r="Q41" s="673"/>
      <c r="R41" s="674"/>
      <c r="S41" s="674"/>
      <c r="T41" s="674"/>
      <c r="U41" s="674"/>
      <c r="V41" s="674"/>
      <c r="W41" s="675"/>
      <c r="Y41" s="85"/>
    </row>
    <row r="42" spans="2:25" ht="15" customHeight="1" x14ac:dyDescent="0.2">
      <c r="B42" s="89"/>
      <c r="G42" s="85"/>
      <c r="H42" s="90"/>
      <c r="I42" s="2"/>
      <c r="J42" s="2"/>
      <c r="K42" s="2"/>
      <c r="L42" s="2"/>
      <c r="M42" s="2"/>
      <c r="N42" s="2"/>
      <c r="O42" s="2"/>
      <c r="P42" s="2"/>
      <c r="Q42" s="2"/>
      <c r="R42" s="2"/>
      <c r="S42" s="2"/>
      <c r="T42" s="2"/>
      <c r="U42" s="2"/>
      <c r="Y42" s="120"/>
    </row>
    <row r="43" spans="2:25" ht="29.25" customHeight="1" x14ac:dyDescent="0.2">
      <c r="B43" s="97"/>
      <c r="C43" s="118"/>
      <c r="D43" s="118"/>
      <c r="E43" s="118"/>
      <c r="F43" s="118"/>
      <c r="G43" s="119"/>
      <c r="H43" s="88" t="s">
        <v>150</v>
      </c>
      <c r="I43" s="2"/>
      <c r="Y43" s="85"/>
    </row>
    <row r="44" spans="2:25" ht="12" customHeight="1" x14ac:dyDescent="0.2">
      <c r="B44" s="89"/>
      <c r="G44" s="85"/>
      <c r="H44" s="90"/>
      <c r="I44" s="661" t="s">
        <v>143</v>
      </c>
      <c r="J44" s="661"/>
      <c r="K44" s="661"/>
      <c r="L44" s="661"/>
      <c r="M44" s="661"/>
      <c r="N44" s="661"/>
      <c r="O44" s="661"/>
      <c r="P44" s="661"/>
      <c r="Q44" s="662"/>
      <c r="R44" s="663"/>
      <c r="S44" s="663"/>
      <c r="T44" s="663"/>
      <c r="U44" s="663"/>
      <c r="V44" s="663"/>
      <c r="W44" s="664"/>
      <c r="Y44" s="85"/>
    </row>
    <row r="45" spans="2:25" ht="12" customHeight="1" x14ac:dyDescent="0.2">
      <c r="B45" s="89"/>
      <c r="G45" s="85"/>
      <c r="H45" s="90"/>
      <c r="I45" s="661"/>
      <c r="J45" s="661"/>
      <c r="K45" s="661"/>
      <c r="L45" s="661"/>
      <c r="M45" s="661"/>
      <c r="N45" s="661"/>
      <c r="O45" s="661"/>
      <c r="P45" s="661"/>
      <c r="Q45" s="665"/>
      <c r="R45" s="666"/>
      <c r="S45" s="666"/>
      <c r="T45" s="666"/>
      <c r="U45" s="666"/>
      <c r="V45" s="666"/>
      <c r="W45" s="667"/>
      <c r="Y45" s="85"/>
    </row>
    <row r="46" spans="2:25" ht="12" customHeight="1" x14ac:dyDescent="0.2">
      <c r="B46" s="89"/>
      <c r="G46" s="85"/>
      <c r="H46" s="90"/>
      <c r="I46" s="662" t="s">
        <v>144</v>
      </c>
      <c r="J46" s="663"/>
      <c r="K46" s="663"/>
      <c r="L46" s="663"/>
      <c r="M46" s="663"/>
      <c r="N46" s="663"/>
      <c r="O46" s="663"/>
      <c r="P46" s="664"/>
      <c r="Q46" s="662"/>
      <c r="R46" s="663"/>
      <c r="S46" s="663"/>
      <c r="T46" s="663"/>
      <c r="U46" s="663"/>
      <c r="V46" s="663"/>
      <c r="W46" s="664"/>
      <c r="Y46" s="85"/>
    </row>
    <row r="47" spans="2:25" ht="12" customHeight="1" x14ac:dyDescent="0.2">
      <c r="B47" s="89"/>
      <c r="G47" s="85"/>
      <c r="H47" s="90"/>
      <c r="I47" s="668"/>
      <c r="J47" s="654"/>
      <c r="K47" s="654"/>
      <c r="L47" s="654"/>
      <c r="M47" s="654"/>
      <c r="N47" s="654"/>
      <c r="O47" s="654"/>
      <c r="P47" s="669"/>
      <c r="Q47" s="668"/>
      <c r="R47" s="654"/>
      <c r="S47" s="654"/>
      <c r="T47" s="654"/>
      <c r="U47" s="654"/>
      <c r="V47" s="654"/>
      <c r="W47" s="669"/>
      <c r="Y47" s="85"/>
    </row>
    <row r="48" spans="2:25" ht="12" customHeight="1" x14ac:dyDescent="0.2">
      <c r="B48" s="89"/>
      <c r="G48" s="85"/>
      <c r="H48" s="90"/>
      <c r="I48" s="668"/>
      <c r="J48" s="654"/>
      <c r="K48" s="654"/>
      <c r="L48" s="654"/>
      <c r="M48" s="654"/>
      <c r="N48" s="654"/>
      <c r="O48" s="654"/>
      <c r="P48" s="669"/>
      <c r="Q48" s="668"/>
      <c r="R48" s="654"/>
      <c r="S48" s="654"/>
      <c r="T48" s="654"/>
      <c r="U48" s="654"/>
      <c r="V48" s="654"/>
      <c r="W48" s="669"/>
      <c r="Y48" s="85"/>
    </row>
    <row r="49" spans="2:25" ht="12" customHeight="1" x14ac:dyDescent="0.2">
      <c r="B49" s="89"/>
      <c r="G49" s="85"/>
      <c r="H49" s="90"/>
      <c r="I49" s="665"/>
      <c r="J49" s="666"/>
      <c r="K49" s="666"/>
      <c r="L49" s="666"/>
      <c r="M49" s="666"/>
      <c r="N49" s="666"/>
      <c r="O49" s="666"/>
      <c r="P49" s="667"/>
      <c r="Q49" s="665"/>
      <c r="R49" s="666"/>
      <c r="S49" s="666"/>
      <c r="T49" s="666"/>
      <c r="U49" s="666"/>
      <c r="V49" s="666"/>
      <c r="W49" s="667"/>
      <c r="Y49" s="85"/>
    </row>
    <row r="50" spans="2:25" ht="12" customHeight="1" x14ac:dyDescent="0.2">
      <c r="B50" s="89"/>
      <c r="G50" s="85"/>
      <c r="H50" s="90"/>
      <c r="I50" s="661" t="s">
        <v>145</v>
      </c>
      <c r="J50" s="661"/>
      <c r="K50" s="661"/>
      <c r="L50" s="661"/>
      <c r="M50" s="661"/>
      <c r="N50" s="661"/>
      <c r="O50" s="661"/>
      <c r="P50" s="661"/>
      <c r="Q50" s="670"/>
      <c r="R50" s="671"/>
      <c r="S50" s="671"/>
      <c r="T50" s="671"/>
      <c r="U50" s="671"/>
      <c r="V50" s="671"/>
      <c r="W50" s="672"/>
      <c r="Y50" s="85"/>
    </row>
    <row r="51" spans="2:25" ht="12" customHeight="1" x14ac:dyDescent="0.2">
      <c r="B51" s="89"/>
      <c r="G51" s="85"/>
      <c r="H51" s="90"/>
      <c r="I51" s="661"/>
      <c r="J51" s="661"/>
      <c r="K51" s="661"/>
      <c r="L51" s="661"/>
      <c r="M51" s="661"/>
      <c r="N51" s="661"/>
      <c r="O51" s="661"/>
      <c r="P51" s="661"/>
      <c r="Q51" s="673"/>
      <c r="R51" s="674"/>
      <c r="S51" s="674"/>
      <c r="T51" s="674"/>
      <c r="U51" s="674"/>
      <c r="V51" s="674"/>
      <c r="W51" s="675"/>
      <c r="Y51" s="85"/>
    </row>
    <row r="52" spans="2:25" ht="12" customHeight="1" x14ac:dyDescent="0.2">
      <c r="B52" s="89"/>
      <c r="G52" s="85"/>
      <c r="H52" s="90"/>
      <c r="I52" s="661" t="s">
        <v>146</v>
      </c>
      <c r="J52" s="661"/>
      <c r="K52" s="661"/>
      <c r="L52" s="661"/>
      <c r="M52" s="661"/>
      <c r="N52" s="661"/>
      <c r="O52" s="661"/>
      <c r="P52" s="661"/>
      <c r="Q52" s="670" t="s">
        <v>147</v>
      </c>
      <c r="R52" s="671"/>
      <c r="S52" s="671"/>
      <c r="T52" s="671"/>
      <c r="U52" s="671"/>
      <c r="V52" s="671"/>
      <c r="W52" s="672"/>
      <c r="Y52" s="85"/>
    </row>
    <row r="53" spans="2:25" ht="12" customHeight="1" x14ac:dyDescent="0.2">
      <c r="B53" s="89"/>
      <c r="G53" s="85"/>
      <c r="H53" s="90"/>
      <c r="I53" s="661"/>
      <c r="J53" s="661"/>
      <c r="K53" s="661"/>
      <c r="L53" s="661"/>
      <c r="M53" s="661"/>
      <c r="N53" s="661"/>
      <c r="O53" s="661"/>
      <c r="P53" s="661"/>
      <c r="Q53" s="673"/>
      <c r="R53" s="674"/>
      <c r="S53" s="674"/>
      <c r="T53" s="674"/>
      <c r="U53" s="674"/>
      <c r="V53" s="674"/>
      <c r="W53" s="675"/>
      <c r="Y53" s="85"/>
    </row>
    <row r="54" spans="2:25" ht="12" customHeight="1" x14ac:dyDescent="0.2">
      <c r="B54" s="89"/>
      <c r="G54" s="85"/>
      <c r="H54" s="90"/>
      <c r="I54" s="661" t="s">
        <v>148</v>
      </c>
      <c r="J54" s="661"/>
      <c r="K54" s="661"/>
      <c r="L54" s="661"/>
      <c r="M54" s="661"/>
      <c r="N54" s="661"/>
      <c r="O54" s="661"/>
      <c r="P54" s="661"/>
      <c r="Q54" s="670"/>
      <c r="R54" s="671"/>
      <c r="S54" s="671"/>
      <c r="T54" s="671"/>
      <c r="U54" s="671"/>
      <c r="V54" s="671"/>
      <c r="W54" s="672"/>
      <c r="Y54" s="85"/>
    </row>
    <row r="55" spans="2:25" ht="12" customHeight="1" x14ac:dyDescent="0.2">
      <c r="B55" s="89"/>
      <c r="G55" s="85"/>
      <c r="H55" s="90"/>
      <c r="I55" s="661"/>
      <c r="J55" s="661"/>
      <c r="K55" s="661"/>
      <c r="L55" s="661"/>
      <c r="M55" s="661"/>
      <c r="N55" s="661"/>
      <c r="O55" s="661"/>
      <c r="P55" s="661"/>
      <c r="Q55" s="673"/>
      <c r="R55" s="674"/>
      <c r="S55" s="674"/>
      <c r="T55" s="674"/>
      <c r="U55" s="674"/>
      <c r="V55" s="674"/>
      <c r="W55" s="675"/>
      <c r="Y55" s="85"/>
    </row>
    <row r="56" spans="2:25" ht="15" customHeight="1" x14ac:dyDescent="0.2">
      <c r="B56" s="109"/>
      <c r="C56" s="59"/>
      <c r="D56" s="59"/>
      <c r="E56" s="59"/>
      <c r="F56" s="59"/>
      <c r="G56" s="60"/>
      <c r="H56" s="95"/>
      <c r="I56" s="59"/>
      <c r="J56" s="59"/>
      <c r="K56" s="59"/>
      <c r="L56" s="59"/>
      <c r="M56" s="59"/>
      <c r="N56" s="59"/>
      <c r="O56" s="59"/>
      <c r="P56" s="59"/>
      <c r="Q56" s="59"/>
      <c r="R56" s="59"/>
      <c r="S56" s="59"/>
      <c r="T56" s="59"/>
      <c r="U56" s="59"/>
      <c r="V56" s="59"/>
      <c r="W56" s="679"/>
      <c r="X56" s="679"/>
      <c r="Y56" s="680"/>
    </row>
    <row r="57" spans="2:25" ht="15" customHeight="1" x14ac:dyDescent="0.2">
      <c r="Y57" s="107"/>
    </row>
    <row r="58" spans="2:25" ht="38.4" customHeight="1" x14ac:dyDescent="0.2">
      <c r="B58" s="678" t="s">
        <v>151</v>
      </c>
      <c r="C58" s="678"/>
      <c r="D58" s="678"/>
      <c r="E58" s="678"/>
      <c r="F58" s="678"/>
      <c r="G58" s="678"/>
      <c r="H58" s="678"/>
      <c r="I58" s="678"/>
      <c r="J58" s="678"/>
      <c r="K58" s="678"/>
      <c r="L58" s="678"/>
      <c r="M58" s="678"/>
      <c r="N58" s="678"/>
      <c r="O58" s="678"/>
      <c r="P58" s="678"/>
      <c r="Q58" s="678"/>
      <c r="R58" s="678"/>
      <c r="S58" s="678"/>
      <c r="T58" s="678"/>
      <c r="U58" s="678"/>
      <c r="V58" s="678"/>
      <c r="W58" s="678"/>
      <c r="X58" s="678"/>
      <c r="Y58" s="678"/>
    </row>
    <row r="59" spans="2:25" ht="24" customHeight="1" x14ac:dyDescent="0.2">
      <c r="B59" s="678" t="s">
        <v>152</v>
      </c>
      <c r="C59" s="678"/>
      <c r="D59" s="678"/>
      <c r="E59" s="678"/>
      <c r="F59" s="678"/>
      <c r="G59" s="678"/>
      <c r="H59" s="678"/>
      <c r="I59" s="678"/>
      <c r="J59" s="678"/>
      <c r="K59" s="678"/>
      <c r="L59" s="678"/>
      <c r="M59" s="678"/>
      <c r="N59" s="678"/>
      <c r="O59" s="678"/>
      <c r="P59" s="678"/>
      <c r="Q59" s="678"/>
      <c r="R59" s="678"/>
      <c r="S59" s="678"/>
      <c r="T59" s="678"/>
      <c r="U59" s="678"/>
      <c r="V59" s="678"/>
      <c r="W59" s="678"/>
      <c r="X59" s="678"/>
      <c r="Y59" s="678"/>
    </row>
    <row r="60" spans="2:25" ht="24" customHeight="1" x14ac:dyDescent="0.2">
      <c r="B60" s="678" t="s">
        <v>153</v>
      </c>
      <c r="C60" s="678"/>
      <c r="D60" s="678"/>
      <c r="E60" s="678"/>
      <c r="F60" s="678"/>
      <c r="G60" s="678"/>
      <c r="H60" s="678"/>
      <c r="I60" s="678"/>
      <c r="J60" s="678"/>
      <c r="K60" s="678"/>
      <c r="L60" s="678"/>
      <c r="M60" s="678"/>
      <c r="N60" s="678"/>
      <c r="O60" s="678"/>
      <c r="P60" s="678"/>
      <c r="Q60" s="678"/>
      <c r="R60" s="678"/>
      <c r="S60" s="678"/>
      <c r="T60" s="678"/>
      <c r="U60" s="678"/>
      <c r="V60" s="678"/>
      <c r="W60" s="678"/>
      <c r="X60" s="678"/>
      <c r="Y60" s="678"/>
    </row>
    <row r="61" spans="2:25" x14ac:dyDescent="0.2">
      <c r="B61" s="96" t="s">
        <v>115</v>
      </c>
      <c r="D61" s="118"/>
      <c r="E61" s="118"/>
      <c r="F61" s="118"/>
      <c r="G61" s="118"/>
      <c r="H61" s="118"/>
      <c r="I61" s="118"/>
      <c r="J61" s="118"/>
      <c r="K61" s="118"/>
      <c r="L61" s="118"/>
      <c r="M61" s="118"/>
      <c r="N61" s="118"/>
      <c r="O61" s="118"/>
      <c r="P61" s="118"/>
      <c r="Q61" s="118"/>
      <c r="R61" s="118"/>
      <c r="S61" s="118"/>
      <c r="T61" s="118"/>
      <c r="U61" s="118"/>
      <c r="V61" s="118"/>
      <c r="W61" s="118"/>
      <c r="X61" s="118"/>
      <c r="Y61" s="118"/>
    </row>
    <row r="62" spans="2:25" x14ac:dyDescent="0.2">
      <c r="B62" s="96"/>
      <c r="D62" s="108"/>
      <c r="E62" s="108"/>
      <c r="F62" s="108"/>
      <c r="G62" s="108"/>
      <c r="H62" s="108"/>
      <c r="I62" s="108"/>
      <c r="J62" s="108"/>
      <c r="K62" s="108"/>
      <c r="L62" s="108"/>
      <c r="M62" s="108"/>
      <c r="N62" s="108"/>
      <c r="O62" s="108"/>
      <c r="P62" s="108"/>
      <c r="Q62" s="108"/>
      <c r="R62" s="108"/>
      <c r="S62" s="108"/>
      <c r="T62" s="108"/>
      <c r="U62" s="108"/>
      <c r="V62" s="108"/>
      <c r="W62" s="108"/>
      <c r="X62" s="108"/>
      <c r="Y62" s="108"/>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00000000-0002-0000-0B00-000000000000}">
      <formula1>"□,■"</formula1>
    </dataValidation>
  </dataValidations>
  <pageMargins left="0.70866141732283472" right="0.70866141732283472"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BCD3-E083-4ABC-A13A-9586EEE962E6}">
  <dimension ref="A2:AF123"/>
  <sheetViews>
    <sheetView view="pageBreakPreview" zoomScale="60" zoomScaleNormal="100" workbookViewId="0">
      <selection activeCell="O34" sqref="O34:AF34"/>
    </sheetView>
  </sheetViews>
  <sheetFormatPr defaultColWidth="4" defaultRowHeight="16.2" x14ac:dyDescent="0.2"/>
  <cols>
    <col min="1" max="12" width="3.21875" style="419" customWidth="1"/>
    <col min="13" max="13" width="13" style="419" customWidth="1"/>
    <col min="14" max="14" width="4.109375" style="419" bestFit="1" customWidth="1"/>
    <col min="15" max="36" width="3.21875" style="419" customWidth="1"/>
    <col min="37" max="16384" width="4" style="419"/>
  </cols>
  <sheetData>
    <row r="2" spans="1:32" x14ac:dyDescent="0.2">
      <c r="B2" s="420" t="s">
        <v>468</v>
      </c>
    </row>
    <row r="4" spans="1:32" x14ac:dyDescent="0.2">
      <c r="W4" s="421" t="s">
        <v>33</v>
      </c>
      <c r="X4" s="693"/>
      <c r="Y4" s="693"/>
      <c r="Z4" s="423" t="s">
        <v>34</v>
      </c>
      <c r="AA4" s="693"/>
      <c r="AB4" s="693"/>
      <c r="AC4" s="423" t="s">
        <v>35</v>
      </c>
      <c r="AD4" s="693"/>
      <c r="AE4" s="693"/>
      <c r="AF4" s="419" t="s">
        <v>104</v>
      </c>
    </row>
    <row r="5" spans="1:32" x14ac:dyDescent="0.2">
      <c r="B5" s="694" t="s">
        <v>469</v>
      </c>
      <c r="C5" s="694"/>
      <c r="D5" s="694"/>
      <c r="E5" s="694"/>
      <c r="F5" s="694"/>
      <c r="G5" s="694"/>
      <c r="H5" s="694"/>
      <c r="I5" s="694"/>
      <c r="J5" s="694"/>
      <c r="K5" s="419" t="s">
        <v>411</v>
      </c>
    </row>
    <row r="7" spans="1:32" x14ac:dyDescent="0.2">
      <c r="U7" s="421" t="s">
        <v>470</v>
      </c>
      <c r="V7" s="695"/>
      <c r="W7" s="695"/>
      <c r="X7" s="695"/>
      <c r="Y7" s="695"/>
      <c r="Z7" s="695"/>
      <c r="AA7" s="695"/>
      <c r="AB7" s="695"/>
      <c r="AC7" s="695"/>
      <c r="AD7" s="695"/>
      <c r="AE7" s="695"/>
      <c r="AF7" s="695"/>
    </row>
    <row r="8" spans="1:32" x14ac:dyDescent="0.2">
      <c r="V8" s="695"/>
      <c r="W8" s="695"/>
      <c r="X8" s="695"/>
      <c r="Y8" s="695"/>
      <c r="Z8" s="695"/>
      <c r="AA8" s="695"/>
      <c r="AB8" s="695"/>
      <c r="AC8" s="695"/>
      <c r="AD8" s="695"/>
      <c r="AE8" s="695"/>
      <c r="AF8" s="695"/>
    </row>
    <row r="9" spans="1:32" ht="20.25" customHeight="1" x14ac:dyDescent="0.2">
      <c r="B9" s="696" t="s">
        <v>471</v>
      </c>
      <c r="C9" s="696"/>
      <c r="D9" s="696"/>
      <c r="E9" s="696"/>
      <c r="F9" s="696"/>
      <c r="G9" s="696"/>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row>
    <row r="10" spans="1:32" ht="20.25" customHeight="1" x14ac:dyDescent="0.2">
      <c r="B10" s="696"/>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row>
    <row r="11" spans="1:32" x14ac:dyDescent="0.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row>
    <row r="12" spans="1:32" x14ac:dyDescent="0.2">
      <c r="A12" s="419" t="s">
        <v>386</v>
      </c>
    </row>
    <row r="14" spans="1:32" ht="36" customHeight="1" x14ac:dyDescent="0.2">
      <c r="R14" s="697" t="s">
        <v>105</v>
      </c>
      <c r="S14" s="698"/>
      <c r="T14" s="698"/>
      <c r="U14" s="698"/>
      <c r="V14" s="699"/>
      <c r="W14" s="424"/>
      <c r="X14" s="425"/>
      <c r="Y14" s="425"/>
      <c r="Z14" s="425"/>
      <c r="AA14" s="425"/>
      <c r="AB14" s="425"/>
      <c r="AC14" s="425"/>
      <c r="AD14" s="425"/>
      <c r="AE14" s="425"/>
      <c r="AF14" s="426"/>
    </row>
    <row r="15" spans="1:32" ht="13.5" customHeight="1" x14ac:dyDescent="0.2"/>
    <row r="16" spans="1:32" s="420" customFormat="1" ht="34.5" customHeight="1" x14ac:dyDescent="0.2">
      <c r="B16" s="697" t="s">
        <v>369</v>
      </c>
      <c r="C16" s="698"/>
      <c r="D16" s="698"/>
      <c r="E16" s="698"/>
      <c r="F16" s="698"/>
      <c r="G16" s="698"/>
      <c r="H16" s="698"/>
      <c r="I16" s="698"/>
      <c r="J16" s="698"/>
      <c r="K16" s="698"/>
      <c r="L16" s="699"/>
      <c r="M16" s="698" t="s">
        <v>387</v>
      </c>
      <c r="N16" s="699"/>
      <c r="O16" s="697" t="s">
        <v>368</v>
      </c>
      <c r="P16" s="698"/>
      <c r="Q16" s="698"/>
      <c r="R16" s="698"/>
      <c r="S16" s="698"/>
      <c r="T16" s="698"/>
      <c r="U16" s="698"/>
      <c r="V16" s="698"/>
      <c r="W16" s="698"/>
      <c r="X16" s="698"/>
      <c r="Y16" s="698"/>
      <c r="Z16" s="698"/>
      <c r="AA16" s="698"/>
      <c r="AB16" s="698"/>
      <c r="AC16" s="698"/>
      <c r="AD16" s="698"/>
      <c r="AE16" s="698"/>
      <c r="AF16" s="699"/>
    </row>
    <row r="17" spans="2:32" s="420" customFormat="1" ht="19.5" customHeight="1" x14ac:dyDescent="0.2">
      <c r="B17" s="681" t="s">
        <v>429</v>
      </c>
      <c r="C17" s="682"/>
      <c r="D17" s="682"/>
      <c r="E17" s="682"/>
      <c r="F17" s="682"/>
      <c r="G17" s="682"/>
      <c r="H17" s="682"/>
      <c r="I17" s="682"/>
      <c r="J17" s="682"/>
      <c r="K17" s="682"/>
      <c r="L17" s="683"/>
      <c r="M17" s="427"/>
      <c r="N17" s="428" t="s">
        <v>388</v>
      </c>
      <c r="O17" s="690"/>
      <c r="P17" s="691"/>
      <c r="Q17" s="691"/>
      <c r="R17" s="691"/>
      <c r="S17" s="691"/>
      <c r="T17" s="691"/>
      <c r="U17" s="691"/>
      <c r="V17" s="691"/>
      <c r="W17" s="691"/>
      <c r="X17" s="691"/>
      <c r="Y17" s="691"/>
      <c r="Z17" s="691"/>
      <c r="AA17" s="691"/>
      <c r="AB17" s="691"/>
      <c r="AC17" s="691"/>
      <c r="AD17" s="691"/>
      <c r="AE17" s="691"/>
      <c r="AF17" s="692"/>
    </row>
    <row r="18" spans="2:32" s="420" customFormat="1" ht="19.5" customHeight="1" x14ac:dyDescent="0.2">
      <c r="B18" s="684"/>
      <c r="C18" s="685"/>
      <c r="D18" s="685"/>
      <c r="E18" s="685"/>
      <c r="F18" s="685"/>
      <c r="G18" s="685"/>
      <c r="H18" s="685"/>
      <c r="I18" s="685"/>
      <c r="J18" s="685"/>
      <c r="K18" s="685"/>
      <c r="L18" s="686"/>
      <c r="M18" s="427"/>
      <c r="N18" s="428" t="s">
        <v>388</v>
      </c>
      <c r="O18" s="690"/>
      <c r="P18" s="691"/>
      <c r="Q18" s="691"/>
      <c r="R18" s="691"/>
      <c r="S18" s="691"/>
      <c r="T18" s="691"/>
      <c r="U18" s="691"/>
      <c r="V18" s="691"/>
      <c r="W18" s="691"/>
      <c r="X18" s="691"/>
      <c r="Y18" s="691"/>
      <c r="Z18" s="691"/>
      <c r="AA18" s="691"/>
      <c r="AB18" s="691"/>
      <c r="AC18" s="691"/>
      <c r="AD18" s="691"/>
      <c r="AE18" s="691"/>
      <c r="AF18" s="692"/>
    </row>
    <row r="19" spans="2:32" s="420" customFormat="1" ht="19.5" customHeight="1" x14ac:dyDescent="0.2">
      <c r="B19" s="687"/>
      <c r="C19" s="688"/>
      <c r="D19" s="688"/>
      <c r="E19" s="688"/>
      <c r="F19" s="688"/>
      <c r="G19" s="688"/>
      <c r="H19" s="688"/>
      <c r="I19" s="688"/>
      <c r="J19" s="688"/>
      <c r="K19" s="688"/>
      <c r="L19" s="689"/>
      <c r="N19" s="430" t="s">
        <v>388</v>
      </c>
      <c r="O19" s="690"/>
      <c r="P19" s="691"/>
      <c r="Q19" s="691"/>
      <c r="R19" s="691"/>
      <c r="S19" s="691"/>
      <c r="T19" s="691"/>
      <c r="U19" s="691"/>
      <c r="V19" s="691"/>
      <c r="W19" s="691"/>
      <c r="X19" s="691"/>
      <c r="Y19" s="691"/>
      <c r="Z19" s="691"/>
      <c r="AA19" s="691"/>
      <c r="AB19" s="691"/>
      <c r="AC19" s="691"/>
      <c r="AD19" s="691"/>
      <c r="AE19" s="691"/>
      <c r="AF19" s="692"/>
    </row>
    <row r="20" spans="2:32" s="420" customFormat="1" ht="19.5" customHeight="1" x14ac:dyDescent="0.2">
      <c r="B20" s="681" t="s">
        <v>472</v>
      </c>
      <c r="C20" s="682"/>
      <c r="D20" s="682"/>
      <c r="E20" s="682"/>
      <c r="F20" s="682"/>
      <c r="G20" s="682"/>
      <c r="H20" s="682"/>
      <c r="I20" s="682"/>
      <c r="J20" s="682"/>
      <c r="K20" s="682"/>
      <c r="L20" s="683"/>
      <c r="M20" s="427"/>
      <c r="N20" s="429" t="s">
        <v>388</v>
      </c>
      <c r="O20" s="690"/>
      <c r="P20" s="691"/>
      <c r="Q20" s="691"/>
      <c r="R20" s="691"/>
      <c r="S20" s="691"/>
      <c r="T20" s="691"/>
      <c r="U20" s="691"/>
      <c r="V20" s="691"/>
      <c r="W20" s="691"/>
      <c r="X20" s="691"/>
      <c r="Y20" s="691"/>
      <c r="Z20" s="691"/>
      <c r="AA20" s="691"/>
      <c r="AB20" s="691"/>
      <c r="AC20" s="691"/>
      <c r="AD20" s="691"/>
      <c r="AE20" s="691"/>
      <c r="AF20" s="692"/>
    </row>
    <row r="21" spans="2:32" s="420" customFormat="1" ht="19.5" customHeight="1" x14ac:dyDescent="0.2">
      <c r="B21" s="700"/>
      <c r="C21" s="701"/>
      <c r="D21" s="701"/>
      <c r="E21" s="701"/>
      <c r="F21" s="701"/>
      <c r="G21" s="701"/>
      <c r="H21" s="701"/>
      <c r="I21" s="701"/>
      <c r="J21" s="701"/>
      <c r="K21" s="701"/>
      <c r="L21" s="702"/>
      <c r="M21" s="427"/>
      <c r="N21" s="429" t="s">
        <v>388</v>
      </c>
      <c r="O21" s="690"/>
      <c r="P21" s="691"/>
      <c r="Q21" s="691"/>
      <c r="R21" s="691"/>
      <c r="S21" s="691"/>
      <c r="T21" s="691"/>
      <c r="U21" s="691"/>
      <c r="V21" s="691"/>
      <c r="W21" s="691"/>
      <c r="X21" s="691"/>
      <c r="Y21" s="691"/>
      <c r="Z21" s="691"/>
      <c r="AA21" s="691"/>
      <c r="AB21" s="691"/>
      <c r="AC21" s="691"/>
      <c r="AD21" s="691"/>
      <c r="AE21" s="691"/>
      <c r="AF21" s="692"/>
    </row>
    <row r="22" spans="2:32" s="420" customFormat="1" ht="19.5" customHeight="1" x14ac:dyDescent="0.2">
      <c r="B22" s="703"/>
      <c r="C22" s="704"/>
      <c r="D22" s="704"/>
      <c r="E22" s="704"/>
      <c r="F22" s="704"/>
      <c r="G22" s="704"/>
      <c r="H22" s="704"/>
      <c r="I22" s="704"/>
      <c r="J22" s="704"/>
      <c r="K22" s="704"/>
      <c r="L22" s="705"/>
      <c r="M22" s="427"/>
      <c r="N22" s="429" t="s">
        <v>388</v>
      </c>
      <c r="O22" s="690"/>
      <c r="P22" s="691"/>
      <c r="Q22" s="691"/>
      <c r="R22" s="691"/>
      <c r="S22" s="691"/>
      <c r="T22" s="691"/>
      <c r="U22" s="691"/>
      <c r="V22" s="691"/>
      <c r="W22" s="691"/>
      <c r="X22" s="691"/>
      <c r="Y22" s="691"/>
      <c r="Z22" s="691"/>
      <c r="AA22" s="691"/>
      <c r="AB22" s="691"/>
      <c r="AC22" s="691"/>
      <c r="AD22" s="691"/>
      <c r="AE22" s="691"/>
      <c r="AF22" s="692"/>
    </row>
    <row r="23" spans="2:32" s="420" customFormat="1" ht="19.5" customHeight="1" x14ac:dyDescent="0.2">
      <c r="B23" s="681" t="s">
        <v>473</v>
      </c>
      <c r="C23" s="682"/>
      <c r="D23" s="682"/>
      <c r="E23" s="682"/>
      <c r="F23" s="682"/>
      <c r="G23" s="682"/>
      <c r="H23" s="682"/>
      <c r="I23" s="682"/>
      <c r="J23" s="682"/>
      <c r="K23" s="682"/>
      <c r="L23" s="683"/>
      <c r="M23" s="431"/>
      <c r="N23" s="428" t="s">
        <v>388</v>
      </c>
      <c r="O23" s="690"/>
      <c r="P23" s="691"/>
      <c r="Q23" s="691"/>
      <c r="R23" s="691"/>
      <c r="S23" s="691"/>
      <c r="T23" s="691"/>
      <c r="U23" s="691"/>
      <c r="V23" s="691"/>
      <c r="W23" s="691"/>
      <c r="X23" s="691"/>
      <c r="Y23" s="691"/>
      <c r="Z23" s="691"/>
      <c r="AA23" s="691"/>
      <c r="AB23" s="691"/>
      <c r="AC23" s="691"/>
      <c r="AD23" s="691"/>
      <c r="AE23" s="691"/>
      <c r="AF23" s="692"/>
    </row>
    <row r="24" spans="2:32" s="420" customFormat="1" ht="19.5" customHeight="1" x14ac:dyDescent="0.2">
      <c r="B24" s="700"/>
      <c r="C24" s="701"/>
      <c r="D24" s="701"/>
      <c r="E24" s="701"/>
      <c r="F24" s="701"/>
      <c r="G24" s="701"/>
      <c r="H24" s="701"/>
      <c r="I24" s="701"/>
      <c r="J24" s="701"/>
      <c r="K24" s="701"/>
      <c r="L24" s="702"/>
      <c r="M24" s="431"/>
      <c r="N24" s="428" t="s">
        <v>388</v>
      </c>
      <c r="O24" s="690"/>
      <c r="P24" s="691"/>
      <c r="Q24" s="691"/>
      <c r="R24" s="691"/>
      <c r="S24" s="691"/>
      <c r="T24" s="691"/>
      <c r="U24" s="691"/>
      <c r="V24" s="691"/>
      <c r="W24" s="691"/>
      <c r="X24" s="691"/>
      <c r="Y24" s="691"/>
      <c r="Z24" s="691"/>
      <c r="AA24" s="691"/>
      <c r="AB24" s="691"/>
      <c r="AC24" s="691"/>
      <c r="AD24" s="691"/>
      <c r="AE24" s="691"/>
      <c r="AF24" s="692"/>
    </row>
    <row r="25" spans="2:32" s="420" customFormat="1" ht="19.5" customHeight="1" x14ac:dyDescent="0.2">
      <c r="B25" s="703"/>
      <c r="C25" s="704"/>
      <c r="D25" s="704"/>
      <c r="E25" s="704"/>
      <c r="F25" s="704"/>
      <c r="G25" s="704"/>
      <c r="H25" s="704"/>
      <c r="I25" s="704"/>
      <c r="J25" s="704"/>
      <c r="K25" s="704"/>
      <c r="L25" s="705"/>
      <c r="M25" s="427"/>
      <c r="N25" s="430" t="s">
        <v>388</v>
      </c>
      <c r="O25" s="690"/>
      <c r="P25" s="691"/>
      <c r="Q25" s="691"/>
      <c r="R25" s="691"/>
      <c r="S25" s="691"/>
      <c r="T25" s="691"/>
      <c r="U25" s="691"/>
      <c r="V25" s="691"/>
      <c r="W25" s="691"/>
      <c r="X25" s="691"/>
      <c r="Y25" s="691"/>
      <c r="Z25" s="691"/>
      <c r="AA25" s="691"/>
      <c r="AB25" s="691"/>
      <c r="AC25" s="691"/>
      <c r="AD25" s="691"/>
      <c r="AE25" s="691"/>
      <c r="AF25" s="692"/>
    </row>
    <row r="26" spans="2:32" s="420" customFormat="1" ht="19.5" customHeight="1" x14ac:dyDescent="0.2">
      <c r="B26" s="681" t="s">
        <v>474</v>
      </c>
      <c r="C26" s="682"/>
      <c r="D26" s="682"/>
      <c r="E26" s="682"/>
      <c r="F26" s="682"/>
      <c r="G26" s="682"/>
      <c r="H26" s="682"/>
      <c r="I26" s="682"/>
      <c r="J26" s="682"/>
      <c r="K26" s="682"/>
      <c r="L26" s="683"/>
      <c r="M26" s="431"/>
      <c r="N26" s="428" t="s">
        <v>388</v>
      </c>
      <c r="O26" s="690"/>
      <c r="P26" s="691"/>
      <c r="Q26" s="691"/>
      <c r="R26" s="691"/>
      <c r="S26" s="691"/>
      <c r="T26" s="691"/>
      <c r="U26" s="691"/>
      <c r="V26" s="691"/>
      <c r="W26" s="691"/>
      <c r="X26" s="691"/>
      <c r="Y26" s="691"/>
      <c r="Z26" s="691"/>
      <c r="AA26" s="691"/>
      <c r="AB26" s="691"/>
      <c r="AC26" s="691"/>
      <c r="AD26" s="691"/>
      <c r="AE26" s="691"/>
      <c r="AF26" s="692"/>
    </row>
    <row r="27" spans="2:32" s="420" customFormat="1" ht="19.5" customHeight="1" x14ac:dyDescent="0.2">
      <c r="B27" s="700"/>
      <c r="C27" s="701"/>
      <c r="D27" s="701"/>
      <c r="E27" s="701"/>
      <c r="F27" s="701"/>
      <c r="G27" s="701"/>
      <c r="H27" s="701"/>
      <c r="I27" s="701"/>
      <c r="J27" s="701"/>
      <c r="K27" s="701"/>
      <c r="L27" s="702"/>
      <c r="M27" s="431"/>
      <c r="N27" s="428" t="s">
        <v>388</v>
      </c>
      <c r="O27" s="690"/>
      <c r="P27" s="691"/>
      <c r="Q27" s="691"/>
      <c r="R27" s="691"/>
      <c r="S27" s="691"/>
      <c r="T27" s="691"/>
      <c r="U27" s="691"/>
      <c r="V27" s="691"/>
      <c r="W27" s="691"/>
      <c r="X27" s="691"/>
      <c r="Y27" s="691"/>
      <c r="Z27" s="691"/>
      <c r="AA27" s="691"/>
      <c r="AB27" s="691"/>
      <c r="AC27" s="691"/>
      <c r="AD27" s="691"/>
      <c r="AE27" s="691"/>
      <c r="AF27" s="692"/>
    </row>
    <row r="28" spans="2:32" s="420" customFormat="1" ht="19.5" customHeight="1" x14ac:dyDescent="0.2">
      <c r="B28" s="703"/>
      <c r="C28" s="704"/>
      <c r="D28" s="704"/>
      <c r="E28" s="704"/>
      <c r="F28" s="704"/>
      <c r="G28" s="704"/>
      <c r="H28" s="704"/>
      <c r="I28" s="704"/>
      <c r="J28" s="704"/>
      <c r="K28" s="704"/>
      <c r="L28" s="705"/>
      <c r="M28" s="427"/>
      <c r="N28" s="430" t="s">
        <v>388</v>
      </c>
      <c r="O28" s="690"/>
      <c r="P28" s="691"/>
      <c r="Q28" s="691"/>
      <c r="R28" s="691"/>
      <c r="S28" s="691"/>
      <c r="T28" s="691"/>
      <c r="U28" s="691"/>
      <c r="V28" s="691"/>
      <c r="W28" s="691"/>
      <c r="X28" s="691"/>
      <c r="Y28" s="691"/>
      <c r="Z28" s="691"/>
      <c r="AA28" s="691"/>
      <c r="AB28" s="691"/>
      <c r="AC28" s="691"/>
      <c r="AD28" s="691"/>
      <c r="AE28" s="691"/>
      <c r="AF28" s="692"/>
    </row>
    <row r="29" spans="2:32" s="420" customFormat="1" ht="19.5" customHeight="1" x14ac:dyDescent="0.2">
      <c r="B29" s="681" t="s">
        <v>475</v>
      </c>
      <c r="C29" s="682"/>
      <c r="D29" s="682"/>
      <c r="E29" s="682"/>
      <c r="F29" s="682"/>
      <c r="G29" s="682"/>
      <c r="H29" s="682"/>
      <c r="I29" s="682"/>
      <c r="J29" s="682"/>
      <c r="K29" s="682"/>
      <c r="L29" s="683"/>
      <c r="M29" s="431"/>
      <c r="N29" s="428" t="s">
        <v>388</v>
      </c>
      <c r="O29" s="690"/>
      <c r="P29" s="691"/>
      <c r="Q29" s="691"/>
      <c r="R29" s="691"/>
      <c r="S29" s="691"/>
      <c r="T29" s="691"/>
      <c r="U29" s="691"/>
      <c r="V29" s="691"/>
      <c r="W29" s="691"/>
      <c r="X29" s="691"/>
      <c r="Y29" s="691"/>
      <c r="Z29" s="691"/>
      <c r="AA29" s="691"/>
      <c r="AB29" s="691"/>
      <c r="AC29" s="691"/>
      <c r="AD29" s="691"/>
      <c r="AE29" s="691"/>
      <c r="AF29" s="692"/>
    </row>
    <row r="30" spans="2:32" s="420" customFormat="1" ht="19.5" customHeight="1" x14ac:dyDescent="0.2">
      <c r="B30" s="700"/>
      <c r="C30" s="701"/>
      <c r="D30" s="701"/>
      <c r="E30" s="701"/>
      <c r="F30" s="701"/>
      <c r="G30" s="701"/>
      <c r="H30" s="701"/>
      <c r="I30" s="701"/>
      <c r="J30" s="701"/>
      <c r="K30" s="701"/>
      <c r="L30" s="702"/>
      <c r="M30" s="431"/>
      <c r="N30" s="428" t="s">
        <v>388</v>
      </c>
      <c r="O30" s="690"/>
      <c r="P30" s="691"/>
      <c r="Q30" s="691"/>
      <c r="R30" s="691"/>
      <c r="S30" s="691"/>
      <c r="T30" s="691"/>
      <c r="U30" s="691"/>
      <c r="V30" s="691"/>
      <c r="W30" s="691"/>
      <c r="X30" s="691"/>
      <c r="Y30" s="691"/>
      <c r="Z30" s="691"/>
      <c r="AA30" s="691"/>
      <c r="AB30" s="691"/>
      <c r="AC30" s="691"/>
      <c r="AD30" s="691"/>
      <c r="AE30" s="691"/>
      <c r="AF30" s="692"/>
    </row>
    <row r="31" spans="2:32" s="420" customFormat="1" ht="19.5" customHeight="1" x14ac:dyDescent="0.2">
      <c r="B31" s="703"/>
      <c r="C31" s="704"/>
      <c r="D31" s="704"/>
      <c r="E31" s="704"/>
      <c r="F31" s="704"/>
      <c r="G31" s="704"/>
      <c r="H31" s="704"/>
      <c r="I31" s="704"/>
      <c r="J31" s="704"/>
      <c r="K31" s="704"/>
      <c r="L31" s="705"/>
      <c r="M31" s="427"/>
      <c r="N31" s="430" t="s">
        <v>388</v>
      </c>
      <c r="O31" s="690"/>
      <c r="P31" s="691"/>
      <c r="Q31" s="691"/>
      <c r="R31" s="691"/>
      <c r="S31" s="691"/>
      <c r="T31" s="691"/>
      <c r="U31" s="691"/>
      <c r="V31" s="691"/>
      <c r="W31" s="691"/>
      <c r="X31" s="691"/>
      <c r="Y31" s="691"/>
      <c r="Z31" s="691"/>
      <c r="AA31" s="691"/>
      <c r="AB31" s="691"/>
      <c r="AC31" s="691"/>
      <c r="AD31" s="691"/>
      <c r="AE31" s="691"/>
      <c r="AF31" s="692"/>
    </row>
    <row r="32" spans="2:32" s="420" customFormat="1" ht="19.5" customHeight="1" x14ac:dyDescent="0.2">
      <c r="B32" s="681" t="s">
        <v>476</v>
      </c>
      <c r="C32" s="682"/>
      <c r="D32" s="682"/>
      <c r="E32" s="682"/>
      <c r="F32" s="682"/>
      <c r="G32" s="682"/>
      <c r="H32" s="682"/>
      <c r="I32" s="682"/>
      <c r="J32" s="682"/>
      <c r="K32" s="682"/>
      <c r="L32" s="683"/>
      <c r="M32" s="431"/>
      <c r="N32" s="428" t="s">
        <v>388</v>
      </c>
      <c r="O32" s="690"/>
      <c r="P32" s="691"/>
      <c r="Q32" s="691"/>
      <c r="R32" s="691"/>
      <c r="S32" s="691"/>
      <c r="T32" s="691"/>
      <c r="U32" s="691"/>
      <c r="V32" s="691"/>
      <c r="W32" s="691"/>
      <c r="X32" s="691"/>
      <c r="Y32" s="691"/>
      <c r="Z32" s="691"/>
      <c r="AA32" s="691"/>
      <c r="AB32" s="691"/>
      <c r="AC32" s="691"/>
      <c r="AD32" s="691"/>
      <c r="AE32" s="691"/>
      <c r="AF32" s="692"/>
    </row>
    <row r="33" spans="1:32" s="420" customFormat="1" ht="19.5" customHeight="1" x14ac:dyDescent="0.2">
      <c r="B33" s="700"/>
      <c r="C33" s="701"/>
      <c r="D33" s="701"/>
      <c r="E33" s="701"/>
      <c r="F33" s="701"/>
      <c r="G33" s="701"/>
      <c r="H33" s="701"/>
      <c r="I33" s="701"/>
      <c r="J33" s="701"/>
      <c r="K33" s="701"/>
      <c r="L33" s="702"/>
      <c r="M33" s="431"/>
      <c r="N33" s="428" t="s">
        <v>388</v>
      </c>
      <c r="O33" s="690"/>
      <c r="P33" s="691"/>
      <c r="Q33" s="691"/>
      <c r="R33" s="691"/>
      <c r="S33" s="691"/>
      <c r="T33" s="691"/>
      <c r="U33" s="691"/>
      <c r="V33" s="691"/>
      <c r="W33" s="691"/>
      <c r="X33" s="691"/>
      <c r="Y33" s="691"/>
      <c r="Z33" s="691"/>
      <c r="AA33" s="691"/>
      <c r="AB33" s="691"/>
      <c r="AC33" s="691"/>
      <c r="AD33" s="691"/>
      <c r="AE33" s="691"/>
      <c r="AF33" s="692"/>
    </row>
    <row r="34" spans="1:32" s="420" customFormat="1" ht="19.5" customHeight="1" x14ac:dyDescent="0.2">
      <c r="B34" s="703"/>
      <c r="C34" s="704"/>
      <c r="D34" s="704"/>
      <c r="E34" s="704"/>
      <c r="F34" s="704"/>
      <c r="G34" s="704"/>
      <c r="H34" s="704"/>
      <c r="I34" s="704"/>
      <c r="J34" s="704"/>
      <c r="K34" s="704"/>
      <c r="L34" s="705"/>
      <c r="M34" s="427"/>
      <c r="N34" s="430" t="s">
        <v>388</v>
      </c>
      <c r="O34" s="690"/>
      <c r="P34" s="691"/>
      <c r="Q34" s="691"/>
      <c r="R34" s="691"/>
      <c r="S34" s="691"/>
      <c r="T34" s="691"/>
      <c r="U34" s="691"/>
      <c r="V34" s="691"/>
      <c r="W34" s="691"/>
      <c r="X34" s="691"/>
      <c r="Y34" s="691"/>
      <c r="Z34" s="691"/>
      <c r="AA34" s="691"/>
      <c r="AB34" s="691"/>
      <c r="AC34" s="691"/>
      <c r="AD34" s="691"/>
      <c r="AE34" s="691"/>
      <c r="AF34" s="692"/>
    </row>
    <row r="35" spans="1:32" s="420" customFormat="1" ht="19.5" customHeight="1" x14ac:dyDescent="0.2">
      <c r="B35" s="681" t="s">
        <v>477</v>
      </c>
      <c r="C35" s="682"/>
      <c r="D35" s="682"/>
      <c r="E35" s="682"/>
      <c r="F35" s="682"/>
      <c r="G35" s="682"/>
      <c r="H35" s="682"/>
      <c r="I35" s="682"/>
      <c r="J35" s="682"/>
      <c r="K35" s="682"/>
      <c r="L35" s="683"/>
      <c r="M35" s="427"/>
      <c r="N35" s="429" t="s">
        <v>388</v>
      </c>
      <c r="O35" s="690"/>
      <c r="P35" s="691"/>
      <c r="Q35" s="691"/>
      <c r="R35" s="691"/>
      <c r="S35" s="691"/>
      <c r="T35" s="691"/>
      <c r="U35" s="691"/>
      <c r="V35" s="691"/>
      <c r="W35" s="691"/>
      <c r="X35" s="691"/>
      <c r="Y35" s="691"/>
      <c r="Z35" s="691"/>
      <c r="AA35" s="691"/>
      <c r="AB35" s="691"/>
      <c r="AC35" s="691"/>
      <c r="AD35" s="691"/>
      <c r="AE35" s="691"/>
      <c r="AF35" s="692"/>
    </row>
    <row r="36" spans="1:32" s="420" customFormat="1" ht="19.5" customHeight="1" x14ac:dyDescent="0.2">
      <c r="B36" s="700"/>
      <c r="C36" s="701"/>
      <c r="D36" s="701"/>
      <c r="E36" s="701"/>
      <c r="F36" s="701"/>
      <c r="G36" s="701"/>
      <c r="H36" s="701"/>
      <c r="I36" s="701"/>
      <c r="J36" s="701"/>
      <c r="K36" s="701"/>
      <c r="L36" s="702"/>
      <c r="M36" s="427"/>
      <c r="N36" s="429" t="s">
        <v>388</v>
      </c>
      <c r="O36" s="690"/>
      <c r="P36" s="691"/>
      <c r="Q36" s="691"/>
      <c r="R36" s="691"/>
      <c r="S36" s="691"/>
      <c r="T36" s="691"/>
      <c r="U36" s="691"/>
      <c r="V36" s="691"/>
      <c r="W36" s="691"/>
      <c r="X36" s="691"/>
      <c r="Y36" s="691"/>
      <c r="Z36" s="691"/>
      <c r="AA36" s="691"/>
      <c r="AB36" s="691"/>
      <c r="AC36" s="691"/>
      <c r="AD36" s="691"/>
      <c r="AE36" s="691"/>
      <c r="AF36" s="692"/>
    </row>
    <row r="37" spans="1:32" s="420" customFormat="1" ht="19.5" customHeight="1" x14ac:dyDescent="0.2">
      <c r="B37" s="703"/>
      <c r="C37" s="704"/>
      <c r="D37" s="704"/>
      <c r="E37" s="704"/>
      <c r="F37" s="704"/>
      <c r="G37" s="704"/>
      <c r="H37" s="704"/>
      <c r="I37" s="704"/>
      <c r="J37" s="704"/>
      <c r="K37" s="704"/>
      <c r="L37" s="705"/>
      <c r="M37" s="427"/>
      <c r="N37" s="429" t="s">
        <v>388</v>
      </c>
      <c r="O37" s="690"/>
      <c r="P37" s="691"/>
      <c r="Q37" s="691"/>
      <c r="R37" s="691"/>
      <c r="S37" s="691"/>
      <c r="T37" s="691"/>
      <c r="U37" s="691"/>
      <c r="V37" s="691"/>
      <c r="W37" s="691"/>
      <c r="X37" s="691"/>
      <c r="Y37" s="691"/>
      <c r="Z37" s="691"/>
      <c r="AA37" s="691"/>
      <c r="AB37" s="691"/>
      <c r="AC37" s="691"/>
      <c r="AD37" s="691"/>
      <c r="AE37" s="691"/>
      <c r="AF37" s="692"/>
    </row>
    <row r="39" spans="1:32" x14ac:dyDescent="0.2">
      <c r="B39" s="419" t="s">
        <v>389</v>
      </c>
    </row>
    <row r="40" spans="1:32" x14ac:dyDescent="0.2">
      <c r="B40" s="419" t="s">
        <v>390</v>
      </c>
    </row>
    <row r="42" spans="1:32" x14ac:dyDescent="0.2">
      <c r="A42" s="419" t="s">
        <v>391</v>
      </c>
      <c r="J42" s="693"/>
      <c r="K42" s="693"/>
      <c r="L42" s="693"/>
      <c r="M42" s="432"/>
      <c r="N42" s="419" t="s">
        <v>34</v>
      </c>
      <c r="O42" s="706"/>
      <c r="P42" s="706"/>
      <c r="Q42" s="419" t="s">
        <v>103</v>
      </c>
      <c r="R42" s="706"/>
      <c r="S42" s="706"/>
      <c r="T42" s="419" t="s">
        <v>104</v>
      </c>
    </row>
    <row r="122" spans="3:7" x14ac:dyDescent="0.2">
      <c r="C122" s="433"/>
      <c r="D122" s="433"/>
      <c r="E122" s="433"/>
      <c r="F122" s="433"/>
      <c r="G122" s="433"/>
    </row>
    <row r="123" spans="3:7" x14ac:dyDescent="0.2">
      <c r="C123" s="43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26"/>
  <sheetViews>
    <sheetView view="pageBreakPreview" topLeftCell="A14" zoomScaleNormal="100" zoomScaleSheetLayoutView="100" workbookViewId="0">
      <selection activeCell="E16" sqref="E16:G16"/>
    </sheetView>
  </sheetViews>
  <sheetFormatPr defaultColWidth="3" defaultRowHeight="13.2" x14ac:dyDescent="0.2"/>
  <cols>
    <col min="1" max="24" width="4.44140625" style="277" customWidth="1"/>
    <col min="25" max="16384" width="3" style="277"/>
  </cols>
  <sheetData>
    <row r="1" spans="1:21" ht="16.5" customHeight="1" x14ac:dyDescent="0.2">
      <c r="U1" s="288"/>
    </row>
    <row r="2" spans="1:21" ht="16.5" customHeight="1" x14ac:dyDescent="0.2">
      <c r="U2" s="276"/>
    </row>
    <row r="3" spans="1:21" ht="16.5" customHeight="1" x14ac:dyDescent="0.2">
      <c r="U3" s="276"/>
    </row>
    <row r="4" spans="1:21" ht="16.5" customHeight="1" x14ac:dyDescent="0.2">
      <c r="A4" s="721" t="s">
        <v>381</v>
      </c>
      <c r="B4" s="721"/>
      <c r="C4" s="721"/>
      <c r="D4" s="721"/>
      <c r="E4" s="721"/>
      <c r="F4" s="721"/>
      <c r="G4" s="721"/>
      <c r="H4" s="721"/>
      <c r="I4" s="721"/>
      <c r="J4" s="721"/>
      <c r="K4" s="721"/>
      <c r="L4" s="721"/>
      <c r="M4" s="721"/>
      <c r="N4" s="721"/>
      <c r="O4" s="721"/>
      <c r="P4" s="721"/>
      <c r="Q4" s="721"/>
      <c r="R4" s="721"/>
      <c r="S4" s="721"/>
      <c r="T4" s="721"/>
      <c r="U4" s="721"/>
    </row>
    <row r="5" spans="1:21" ht="16.5" customHeight="1" x14ac:dyDescent="0.2">
      <c r="A5" s="721" t="s">
        <v>380</v>
      </c>
      <c r="B5" s="721"/>
      <c r="C5" s="721"/>
      <c r="D5" s="721"/>
      <c r="E5" s="721"/>
      <c r="F5" s="721"/>
      <c r="G5" s="721"/>
      <c r="H5" s="721"/>
      <c r="I5" s="721"/>
      <c r="J5" s="721"/>
      <c r="K5" s="721"/>
      <c r="L5" s="721"/>
      <c r="M5" s="721"/>
      <c r="N5" s="721"/>
      <c r="O5" s="721"/>
      <c r="P5" s="721"/>
      <c r="Q5" s="721"/>
      <c r="R5" s="721"/>
      <c r="S5" s="721"/>
      <c r="T5" s="721"/>
      <c r="U5" s="721"/>
    </row>
    <row r="6" spans="1:21" ht="16.5" customHeight="1" x14ac:dyDescent="0.2">
      <c r="A6" s="287"/>
      <c r="B6" s="287"/>
      <c r="C6" s="287"/>
      <c r="D6" s="287"/>
      <c r="E6" s="287"/>
      <c r="F6" s="287"/>
      <c r="G6" s="287"/>
      <c r="H6" s="287"/>
      <c r="I6" s="287"/>
      <c r="J6" s="287"/>
      <c r="K6" s="287"/>
      <c r="L6" s="287"/>
      <c r="M6" s="287"/>
      <c r="N6" s="287"/>
      <c r="O6" s="287"/>
      <c r="P6" s="287"/>
      <c r="Q6" s="287"/>
      <c r="R6" s="287"/>
      <c r="S6" s="287"/>
      <c r="T6" s="287"/>
      <c r="U6" s="287"/>
    </row>
    <row r="7" spans="1:21" s="278" customFormat="1" ht="22.5" customHeight="1" x14ac:dyDescent="0.2">
      <c r="A7" s="724" t="s">
        <v>105</v>
      </c>
      <c r="B7" s="724"/>
      <c r="C7" s="724"/>
      <c r="D7" s="725"/>
      <c r="E7" s="725"/>
      <c r="F7" s="725"/>
      <c r="G7" s="725"/>
      <c r="H7" s="725"/>
      <c r="I7" s="725"/>
      <c r="J7" s="725"/>
      <c r="L7" s="724" t="s">
        <v>112</v>
      </c>
      <c r="M7" s="724"/>
      <c r="N7" s="724"/>
      <c r="O7" s="724"/>
      <c r="P7" s="724"/>
      <c r="Q7" s="724"/>
      <c r="R7" s="724"/>
      <c r="S7" s="724"/>
      <c r="T7" s="724"/>
      <c r="U7" s="724"/>
    </row>
    <row r="8" spans="1:21" ht="16.5" customHeight="1" x14ac:dyDescent="0.2">
      <c r="A8" s="287"/>
      <c r="B8" s="287"/>
      <c r="C8" s="287"/>
      <c r="D8" s="287"/>
      <c r="E8" s="287"/>
      <c r="F8" s="287"/>
      <c r="G8" s="287"/>
      <c r="H8" s="287"/>
      <c r="I8" s="287"/>
      <c r="J8" s="287"/>
      <c r="K8" s="287"/>
      <c r="L8" s="287"/>
      <c r="M8" s="287"/>
      <c r="N8" s="287"/>
      <c r="O8" s="287"/>
      <c r="P8" s="287"/>
      <c r="Q8" s="287"/>
      <c r="R8" s="287"/>
      <c r="S8" s="287"/>
      <c r="T8" s="287"/>
      <c r="U8" s="287"/>
    </row>
    <row r="9" spans="1:21" ht="16.5" customHeight="1" x14ac:dyDescent="0.2">
      <c r="A9" s="281" t="s">
        <v>379</v>
      </c>
      <c r="B9" s="281"/>
      <c r="C9" s="281"/>
      <c r="D9" s="281"/>
      <c r="E9" s="281"/>
      <c r="F9" s="281"/>
      <c r="G9" s="281"/>
      <c r="H9" s="281"/>
      <c r="I9" s="281"/>
      <c r="J9" s="281"/>
      <c r="K9" s="281"/>
      <c r="L9" s="281"/>
      <c r="M9" s="281"/>
      <c r="N9" s="281"/>
      <c r="O9" s="281"/>
      <c r="P9" s="281"/>
      <c r="Q9" s="281"/>
      <c r="R9" s="281"/>
      <c r="S9" s="281"/>
      <c r="T9" s="281"/>
      <c r="U9" s="281"/>
    </row>
    <row r="10" spans="1:21" ht="16.5" customHeight="1" x14ac:dyDescent="0.2">
      <c r="A10" s="281"/>
      <c r="B10" s="281"/>
      <c r="C10" s="281"/>
      <c r="D10" s="281"/>
      <c r="E10" s="281"/>
      <c r="F10" s="281"/>
      <c r="G10" s="281"/>
      <c r="H10" s="281"/>
      <c r="I10" s="281"/>
      <c r="J10" s="281"/>
      <c r="K10" s="281"/>
      <c r="T10" s="281"/>
      <c r="U10" s="281"/>
    </row>
    <row r="11" spans="1:21" ht="16.5" customHeight="1" x14ac:dyDescent="0.2">
      <c r="A11" s="281" t="s">
        <v>378</v>
      </c>
      <c r="B11" s="281"/>
      <c r="C11" s="281"/>
      <c r="D11" s="281"/>
      <c r="E11" s="281"/>
      <c r="F11" s="287"/>
      <c r="G11" s="287"/>
      <c r="H11" s="287"/>
      <c r="I11" s="287"/>
      <c r="J11" s="281"/>
      <c r="K11" s="281"/>
      <c r="L11" s="281"/>
      <c r="U11" s="280"/>
    </row>
    <row r="12" spans="1:21" ht="22.5" customHeight="1" thickBot="1" x14ac:dyDescent="0.25">
      <c r="B12" s="716" t="s">
        <v>377</v>
      </c>
      <c r="C12" s="717"/>
      <c r="D12" s="718"/>
      <c r="E12" s="716" t="s">
        <v>376</v>
      </c>
      <c r="F12" s="717"/>
      <c r="G12" s="717"/>
      <c r="H12" s="718"/>
    </row>
    <row r="13" spans="1:21" ht="22.5" customHeight="1" thickTop="1" x14ac:dyDescent="0.2">
      <c r="B13" s="719"/>
      <c r="C13" s="720"/>
      <c r="D13" s="286" t="s">
        <v>373</v>
      </c>
      <c r="E13" s="722"/>
      <c r="F13" s="723"/>
      <c r="G13" s="723"/>
      <c r="H13" s="285" t="s">
        <v>372</v>
      </c>
      <c r="I13" s="280"/>
      <c r="J13" s="280"/>
      <c r="K13" s="280"/>
      <c r="L13" s="280"/>
    </row>
    <row r="14" spans="1:21" ht="22.5" customHeight="1" x14ac:dyDescent="0.2">
      <c r="B14" s="707"/>
      <c r="C14" s="708"/>
      <c r="D14" s="284" t="s">
        <v>373</v>
      </c>
      <c r="E14" s="714"/>
      <c r="F14" s="715"/>
      <c r="G14" s="715"/>
      <c r="H14" s="283" t="s">
        <v>372</v>
      </c>
      <c r="I14" s="280"/>
      <c r="J14" s="280"/>
      <c r="K14" s="280"/>
      <c r="L14" s="280"/>
    </row>
    <row r="15" spans="1:21" ht="22.5" customHeight="1" x14ac:dyDescent="0.2">
      <c r="B15" s="707"/>
      <c r="C15" s="708"/>
      <c r="D15" s="284" t="s">
        <v>373</v>
      </c>
      <c r="E15" s="714"/>
      <c r="F15" s="715"/>
      <c r="G15" s="715"/>
      <c r="H15" s="283" t="s">
        <v>372</v>
      </c>
      <c r="I15" s="280"/>
      <c r="J15" s="280"/>
      <c r="K15" s="280"/>
      <c r="L15" s="280"/>
    </row>
    <row r="16" spans="1:21" ht="22.5" customHeight="1" x14ac:dyDescent="0.2">
      <c r="B16" s="707"/>
      <c r="C16" s="708"/>
      <c r="D16" s="284" t="s">
        <v>373</v>
      </c>
      <c r="E16" s="714"/>
      <c r="F16" s="715"/>
      <c r="G16" s="715"/>
      <c r="H16" s="283" t="s">
        <v>372</v>
      </c>
      <c r="I16" s="280"/>
      <c r="J16" s="280"/>
      <c r="K16" s="280"/>
      <c r="L16" s="280"/>
    </row>
    <row r="17" spans="1:22" ht="22.5" customHeight="1" x14ac:dyDescent="0.2">
      <c r="B17" s="707"/>
      <c r="C17" s="708"/>
      <c r="D17" s="284" t="s">
        <v>373</v>
      </c>
      <c r="E17" s="714"/>
      <c r="F17" s="715"/>
      <c r="G17" s="715"/>
      <c r="H17" s="283" t="s">
        <v>372</v>
      </c>
      <c r="I17" s="280"/>
      <c r="J17" s="280"/>
      <c r="K17" s="280"/>
      <c r="L17" s="280"/>
      <c r="S17" s="279"/>
    </row>
    <row r="18" spans="1:22" ht="22.5" customHeight="1" x14ac:dyDescent="0.2">
      <c r="B18" s="707"/>
      <c r="C18" s="708"/>
      <c r="D18" s="284" t="s">
        <v>373</v>
      </c>
      <c r="E18" s="714"/>
      <c r="F18" s="715"/>
      <c r="G18" s="715"/>
      <c r="H18" s="283" t="s">
        <v>372</v>
      </c>
      <c r="I18" s="280"/>
      <c r="J18" s="280"/>
      <c r="K18" s="280"/>
      <c r="L18" s="280"/>
    </row>
    <row r="19" spans="1:22" ht="22.5" customHeight="1" x14ac:dyDescent="0.2">
      <c r="B19" s="707"/>
      <c r="C19" s="708"/>
      <c r="D19" s="284" t="s">
        <v>373</v>
      </c>
      <c r="E19" s="714"/>
      <c r="F19" s="715"/>
      <c r="G19" s="715"/>
      <c r="H19" s="283" t="s">
        <v>372</v>
      </c>
      <c r="I19" s="280"/>
      <c r="J19" s="280"/>
      <c r="K19" s="280"/>
      <c r="L19" s="280"/>
    </row>
    <row r="20" spans="1:22" ht="22.5" customHeight="1" x14ac:dyDescent="0.2">
      <c r="B20" s="707"/>
      <c r="C20" s="708"/>
      <c r="D20" s="284" t="s">
        <v>373</v>
      </c>
      <c r="E20" s="714"/>
      <c r="F20" s="715"/>
      <c r="G20" s="715"/>
      <c r="H20" s="283" t="s">
        <v>372</v>
      </c>
      <c r="I20" s="280"/>
      <c r="J20" s="280"/>
      <c r="K20" s="280"/>
      <c r="L20" s="280"/>
    </row>
    <row r="21" spans="1:22" ht="22.5" customHeight="1" thickBot="1" x14ac:dyDescent="0.25">
      <c r="B21" s="707"/>
      <c r="C21" s="708"/>
      <c r="D21" s="284" t="s">
        <v>373</v>
      </c>
      <c r="E21" s="714"/>
      <c r="F21" s="715"/>
      <c r="G21" s="715"/>
      <c r="H21" s="283" t="s">
        <v>372</v>
      </c>
      <c r="I21" s="280"/>
      <c r="J21" s="280"/>
      <c r="K21" s="280"/>
      <c r="L21" s="280"/>
    </row>
    <row r="22" spans="1:22" ht="22.5" customHeight="1" thickBot="1" x14ac:dyDescent="0.25">
      <c r="B22" s="707"/>
      <c r="C22" s="708"/>
      <c r="D22" s="284" t="s">
        <v>373</v>
      </c>
      <c r="E22" s="714"/>
      <c r="F22" s="715"/>
      <c r="G22" s="715"/>
      <c r="H22" s="283" t="s">
        <v>372</v>
      </c>
      <c r="I22" s="711" t="s">
        <v>375</v>
      </c>
      <c r="J22" s="712"/>
      <c r="K22" s="712"/>
      <c r="L22" s="713"/>
      <c r="N22" s="277" t="s">
        <v>374</v>
      </c>
    </row>
    <row r="23" spans="1:22" ht="22.5" customHeight="1" thickTop="1" thickBot="1" x14ac:dyDescent="0.25">
      <c r="B23" s="707"/>
      <c r="C23" s="708"/>
      <c r="D23" s="284" t="s">
        <v>373</v>
      </c>
      <c r="E23" s="714"/>
      <c r="F23" s="715"/>
      <c r="G23" s="715"/>
      <c r="H23" s="283" t="s">
        <v>372</v>
      </c>
      <c r="I23" s="709"/>
      <c r="J23" s="710"/>
      <c r="K23" s="710"/>
      <c r="L23" s="282" t="s">
        <v>372</v>
      </c>
      <c r="M23" s="275" t="s">
        <v>371</v>
      </c>
      <c r="N23" s="277" t="s">
        <v>370</v>
      </c>
    </row>
    <row r="24" spans="1:22" ht="16.5" customHeight="1" x14ac:dyDescent="0.2">
      <c r="A24" s="281"/>
      <c r="B24" s="281"/>
      <c r="C24" s="281"/>
      <c r="D24" s="281"/>
      <c r="E24" s="281"/>
      <c r="F24" s="281"/>
      <c r="G24" s="281"/>
      <c r="H24" s="281"/>
      <c r="I24" s="281"/>
      <c r="J24" s="281"/>
      <c r="K24" s="281"/>
      <c r="L24" s="281"/>
      <c r="U24" s="281"/>
      <c r="V24" s="274"/>
    </row>
    <row r="25" spans="1:22" ht="16.5" customHeight="1" x14ac:dyDescent="0.2">
      <c r="A25" s="281"/>
      <c r="B25" s="281"/>
      <c r="C25" s="281"/>
      <c r="D25" s="281"/>
      <c r="E25" s="281"/>
      <c r="F25" s="281"/>
      <c r="G25" s="281"/>
      <c r="H25" s="281"/>
      <c r="I25" s="281"/>
      <c r="J25" s="281"/>
      <c r="K25" s="281"/>
    </row>
    <row r="26" spans="1:22" ht="16.5" customHeight="1" x14ac:dyDescent="0.2">
      <c r="A26" s="281"/>
      <c r="B26" s="280"/>
      <c r="C26" s="280"/>
      <c r="D26" s="280"/>
      <c r="E26" s="280"/>
      <c r="F26" s="280"/>
      <c r="G26" s="280"/>
    </row>
  </sheetData>
  <mergeCells count="32">
    <mergeCell ref="A4:U4"/>
    <mergeCell ref="E18:G18"/>
    <mergeCell ref="E19:G19"/>
    <mergeCell ref="B14:C14"/>
    <mergeCell ref="E13:G13"/>
    <mergeCell ref="E14:G14"/>
    <mergeCell ref="B12:D12"/>
    <mergeCell ref="O7:U7"/>
    <mergeCell ref="B17:C17"/>
    <mergeCell ref="A5:U5"/>
    <mergeCell ref="B15:C15"/>
    <mergeCell ref="A7:C7"/>
    <mergeCell ref="D7:J7"/>
    <mergeCell ref="L7:N7"/>
    <mergeCell ref="B16:C16"/>
    <mergeCell ref="E15:G15"/>
    <mergeCell ref="E16:G16"/>
    <mergeCell ref="E12:H12"/>
    <mergeCell ref="B13:C13"/>
    <mergeCell ref="B18:C18"/>
    <mergeCell ref="E17:G17"/>
    <mergeCell ref="B19:C19"/>
    <mergeCell ref="I23:K23"/>
    <mergeCell ref="I22:L22"/>
    <mergeCell ref="B20:C20"/>
    <mergeCell ref="B21:C21"/>
    <mergeCell ref="B22:C22"/>
    <mergeCell ref="B23:C23"/>
    <mergeCell ref="E20:G20"/>
    <mergeCell ref="E21:G21"/>
    <mergeCell ref="E22:G22"/>
    <mergeCell ref="E23:G23"/>
  </mergeCells>
  <phoneticPr fontId="3"/>
  <printOptions horizontalCentered="1"/>
  <pageMargins left="0.39370078740157483" right="0.39370078740157483" top="0.59055118110236227" bottom="0.39370078740157483" header="0.27559055118110237" footer="0.43307086614173229"/>
  <pageSetup paperSize="9" scale="94"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44"/>
  <sheetViews>
    <sheetView view="pageBreakPreview" zoomScale="95" zoomScaleNormal="100" zoomScaleSheetLayoutView="95" workbookViewId="0">
      <selection activeCell="B1" sqref="B1"/>
    </sheetView>
  </sheetViews>
  <sheetFormatPr defaultRowHeight="13.2" x14ac:dyDescent="0.2"/>
  <cols>
    <col min="1" max="1" width="0.33203125" customWidth="1"/>
    <col min="2" max="21" width="4.33203125" customWidth="1"/>
    <col min="22" max="256" width="9"/>
    <col min="257" max="257" width="0.33203125" customWidth="1"/>
    <col min="258" max="277" width="4.33203125" customWidth="1"/>
    <col min="278" max="512" width="9"/>
    <col min="513" max="513" width="0.33203125" customWidth="1"/>
    <col min="514" max="533" width="4.33203125" customWidth="1"/>
    <col min="534" max="768" width="9"/>
    <col min="769" max="769" width="0.33203125" customWidth="1"/>
    <col min="770" max="789" width="4.33203125" customWidth="1"/>
    <col min="790" max="1024" width="9"/>
    <col min="1025" max="1025" width="0.33203125" customWidth="1"/>
    <col min="1026" max="1045" width="4.33203125" customWidth="1"/>
    <col min="1046" max="1280" width="9"/>
    <col min="1281" max="1281" width="0.33203125" customWidth="1"/>
    <col min="1282" max="1301" width="4.33203125" customWidth="1"/>
    <col min="1302" max="1536" width="9"/>
    <col min="1537" max="1537" width="0.33203125" customWidth="1"/>
    <col min="1538" max="1557" width="4.33203125" customWidth="1"/>
    <col min="1558" max="1792" width="9"/>
    <col min="1793" max="1793" width="0.33203125" customWidth="1"/>
    <col min="1794" max="1813" width="4.33203125" customWidth="1"/>
    <col min="1814" max="2048" width="9"/>
    <col min="2049" max="2049" width="0.33203125" customWidth="1"/>
    <col min="2050" max="2069" width="4.33203125" customWidth="1"/>
    <col min="2070" max="2304" width="9"/>
    <col min="2305" max="2305" width="0.33203125" customWidth="1"/>
    <col min="2306" max="2325" width="4.33203125" customWidth="1"/>
    <col min="2326" max="2560" width="9"/>
    <col min="2561" max="2561" width="0.33203125" customWidth="1"/>
    <col min="2562" max="2581" width="4.33203125" customWidth="1"/>
    <col min="2582" max="2816" width="9"/>
    <col min="2817" max="2817" width="0.33203125" customWidth="1"/>
    <col min="2818" max="2837" width="4.33203125" customWidth="1"/>
    <col min="2838" max="3072" width="9"/>
    <col min="3073" max="3073" width="0.33203125" customWidth="1"/>
    <col min="3074" max="3093" width="4.33203125" customWidth="1"/>
    <col min="3094" max="3328" width="9"/>
    <col min="3329" max="3329" width="0.33203125" customWidth="1"/>
    <col min="3330" max="3349" width="4.33203125" customWidth="1"/>
    <col min="3350" max="3584" width="9"/>
    <col min="3585" max="3585" width="0.33203125" customWidth="1"/>
    <col min="3586" max="3605" width="4.33203125" customWidth="1"/>
    <col min="3606" max="3840" width="9"/>
    <col min="3841" max="3841" width="0.33203125" customWidth="1"/>
    <col min="3842" max="3861" width="4.33203125" customWidth="1"/>
    <col min="3862" max="4096" width="9"/>
    <col min="4097" max="4097" width="0.33203125" customWidth="1"/>
    <col min="4098" max="4117" width="4.33203125" customWidth="1"/>
    <col min="4118" max="4352" width="9"/>
    <col min="4353" max="4353" width="0.33203125" customWidth="1"/>
    <col min="4354" max="4373" width="4.33203125" customWidth="1"/>
    <col min="4374" max="4608" width="9"/>
    <col min="4609" max="4609" width="0.33203125" customWidth="1"/>
    <col min="4610" max="4629" width="4.33203125" customWidth="1"/>
    <col min="4630" max="4864" width="9"/>
    <col min="4865" max="4865" width="0.33203125" customWidth="1"/>
    <col min="4866" max="4885" width="4.33203125" customWidth="1"/>
    <col min="4886" max="5120" width="9"/>
    <col min="5121" max="5121" width="0.33203125" customWidth="1"/>
    <col min="5122" max="5141" width="4.33203125" customWidth="1"/>
    <col min="5142" max="5376" width="9"/>
    <col min="5377" max="5377" width="0.33203125" customWidth="1"/>
    <col min="5378" max="5397" width="4.33203125" customWidth="1"/>
    <col min="5398" max="5632" width="9"/>
    <col min="5633" max="5633" width="0.33203125" customWidth="1"/>
    <col min="5634" max="5653" width="4.33203125" customWidth="1"/>
    <col min="5654" max="5888" width="9"/>
    <col min="5889" max="5889" width="0.33203125" customWidth="1"/>
    <col min="5890" max="5909" width="4.33203125" customWidth="1"/>
    <col min="5910" max="6144" width="9"/>
    <col min="6145" max="6145" width="0.33203125" customWidth="1"/>
    <col min="6146" max="6165" width="4.33203125" customWidth="1"/>
    <col min="6166" max="6400" width="9"/>
    <col min="6401" max="6401" width="0.33203125" customWidth="1"/>
    <col min="6402" max="6421" width="4.33203125" customWidth="1"/>
    <col min="6422" max="6656" width="9"/>
    <col min="6657" max="6657" width="0.33203125" customWidth="1"/>
    <col min="6658" max="6677" width="4.33203125" customWidth="1"/>
    <col min="6678" max="6912" width="9"/>
    <col min="6913" max="6913" width="0.33203125" customWidth="1"/>
    <col min="6914" max="6933" width="4.33203125" customWidth="1"/>
    <col min="6934" max="7168" width="9"/>
    <col min="7169" max="7169" width="0.33203125" customWidth="1"/>
    <col min="7170" max="7189" width="4.33203125" customWidth="1"/>
    <col min="7190" max="7424" width="9"/>
    <col min="7425" max="7425" width="0.33203125" customWidth="1"/>
    <col min="7426" max="7445" width="4.33203125" customWidth="1"/>
    <col min="7446" max="7680" width="9"/>
    <col min="7681" max="7681" width="0.33203125" customWidth="1"/>
    <col min="7682" max="7701" width="4.33203125" customWidth="1"/>
    <col min="7702" max="7936" width="9"/>
    <col min="7937" max="7937" width="0.33203125" customWidth="1"/>
    <col min="7938" max="7957" width="4.33203125" customWidth="1"/>
    <col min="7958" max="8192" width="9"/>
    <col min="8193" max="8193" width="0.33203125" customWidth="1"/>
    <col min="8194" max="8213" width="4.33203125" customWidth="1"/>
    <col min="8214" max="8448" width="9"/>
    <col min="8449" max="8449" width="0.33203125" customWidth="1"/>
    <col min="8450" max="8469" width="4.33203125" customWidth="1"/>
    <col min="8470" max="8704" width="9"/>
    <col min="8705" max="8705" width="0.33203125" customWidth="1"/>
    <col min="8706" max="8725" width="4.33203125" customWidth="1"/>
    <col min="8726" max="8960" width="9"/>
    <col min="8961" max="8961" width="0.33203125" customWidth="1"/>
    <col min="8962" max="8981" width="4.33203125" customWidth="1"/>
    <col min="8982" max="9216" width="9"/>
    <col min="9217" max="9217" width="0.33203125" customWidth="1"/>
    <col min="9218" max="9237" width="4.33203125" customWidth="1"/>
    <col min="9238" max="9472" width="9"/>
    <col min="9473" max="9473" width="0.33203125" customWidth="1"/>
    <col min="9474" max="9493" width="4.33203125" customWidth="1"/>
    <col min="9494" max="9728" width="9"/>
    <col min="9729" max="9729" width="0.33203125" customWidth="1"/>
    <col min="9730" max="9749" width="4.33203125" customWidth="1"/>
    <col min="9750" max="9984" width="9"/>
    <col min="9985" max="9985" width="0.33203125" customWidth="1"/>
    <col min="9986" max="10005" width="4.33203125" customWidth="1"/>
    <col min="10006" max="10240" width="9"/>
    <col min="10241" max="10241" width="0.33203125" customWidth="1"/>
    <col min="10242" max="10261" width="4.33203125" customWidth="1"/>
    <col min="10262" max="10496" width="9"/>
    <col min="10497" max="10497" width="0.33203125" customWidth="1"/>
    <col min="10498" max="10517" width="4.33203125" customWidth="1"/>
    <col min="10518" max="10752" width="9"/>
    <col min="10753" max="10753" width="0.33203125" customWidth="1"/>
    <col min="10754" max="10773" width="4.33203125" customWidth="1"/>
    <col min="10774" max="11008" width="9"/>
    <col min="11009" max="11009" width="0.33203125" customWidth="1"/>
    <col min="11010" max="11029" width="4.33203125" customWidth="1"/>
    <col min="11030" max="11264" width="9"/>
    <col min="11265" max="11265" width="0.33203125" customWidth="1"/>
    <col min="11266" max="11285" width="4.33203125" customWidth="1"/>
    <col min="11286" max="11520" width="9"/>
    <col min="11521" max="11521" width="0.33203125" customWidth="1"/>
    <col min="11522" max="11541" width="4.33203125" customWidth="1"/>
    <col min="11542" max="11776" width="9"/>
    <col min="11777" max="11777" width="0.33203125" customWidth="1"/>
    <col min="11778" max="11797" width="4.33203125" customWidth="1"/>
    <col min="11798" max="12032" width="9"/>
    <col min="12033" max="12033" width="0.33203125" customWidth="1"/>
    <col min="12034" max="12053" width="4.33203125" customWidth="1"/>
    <col min="12054" max="12288" width="9"/>
    <col min="12289" max="12289" width="0.33203125" customWidth="1"/>
    <col min="12290" max="12309" width="4.33203125" customWidth="1"/>
    <col min="12310" max="12544" width="9"/>
    <col min="12545" max="12545" width="0.33203125" customWidth="1"/>
    <col min="12546" max="12565" width="4.33203125" customWidth="1"/>
    <col min="12566" max="12800" width="9"/>
    <col min="12801" max="12801" width="0.33203125" customWidth="1"/>
    <col min="12802" max="12821" width="4.33203125" customWidth="1"/>
    <col min="12822" max="13056" width="9"/>
    <col min="13057" max="13057" width="0.33203125" customWidth="1"/>
    <col min="13058" max="13077" width="4.33203125" customWidth="1"/>
    <col min="13078" max="13312" width="9"/>
    <col min="13313" max="13313" width="0.33203125" customWidth="1"/>
    <col min="13314" max="13333" width="4.33203125" customWidth="1"/>
    <col min="13334" max="13568" width="9"/>
    <col min="13569" max="13569" width="0.33203125" customWidth="1"/>
    <col min="13570" max="13589" width="4.33203125" customWidth="1"/>
    <col min="13590" max="13824" width="9"/>
    <col min="13825" max="13825" width="0.33203125" customWidth="1"/>
    <col min="13826" max="13845" width="4.33203125" customWidth="1"/>
    <col min="13846" max="14080" width="9"/>
    <col min="14081" max="14081" width="0.33203125" customWidth="1"/>
    <col min="14082" max="14101" width="4.33203125" customWidth="1"/>
    <col min="14102" max="14336" width="9"/>
    <col min="14337" max="14337" width="0.33203125" customWidth="1"/>
    <col min="14338" max="14357" width="4.33203125" customWidth="1"/>
    <col min="14358" max="14592" width="9"/>
    <col min="14593" max="14593" width="0.33203125" customWidth="1"/>
    <col min="14594" max="14613" width="4.33203125" customWidth="1"/>
    <col min="14614" max="14848" width="9"/>
    <col min="14849" max="14849" width="0.33203125" customWidth="1"/>
    <col min="14850" max="14869" width="4.33203125" customWidth="1"/>
    <col min="14870" max="15104" width="9"/>
    <col min="15105" max="15105" width="0.33203125" customWidth="1"/>
    <col min="15106" max="15125" width="4.33203125" customWidth="1"/>
    <col min="15126" max="15360" width="9"/>
    <col min="15361" max="15361" width="0.33203125" customWidth="1"/>
    <col min="15362" max="15381" width="4.33203125" customWidth="1"/>
    <col min="15382" max="15616" width="9"/>
    <col min="15617" max="15617" width="0.33203125" customWidth="1"/>
    <col min="15618" max="15637" width="4.33203125" customWidth="1"/>
    <col min="15638" max="15872" width="9"/>
    <col min="15873" max="15873" width="0.33203125" customWidth="1"/>
    <col min="15874" max="15893" width="4.33203125" customWidth="1"/>
    <col min="15894" max="16128" width="9"/>
    <col min="16129" max="16129" width="0.33203125" customWidth="1"/>
    <col min="16130" max="16149" width="4.33203125" customWidth="1"/>
    <col min="16150" max="16384" width="9"/>
  </cols>
  <sheetData>
    <row r="1" spans="1:21" x14ac:dyDescent="0.2">
      <c r="A1" s="322"/>
      <c r="B1" s="323"/>
      <c r="C1" s="324"/>
      <c r="D1" s="324"/>
      <c r="E1" s="324"/>
      <c r="F1" s="324"/>
      <c r="G1" s="324"/>
      <c r="H1" s="324"/>
      <c r="I1" s="324"/>
      <c r="J1" s="324"/>
      <c r="K1" s="324"/>
      <c r="L1" s="324"/>
      <c r="M1" s="324"/>
      <c r="N1" s="324"/>
      <c r="O1" s="324"/>
      <c r="P1" s="324"/>
      <c r="Q1" s="324"/>
      <c r="R1" s="324"/>
      <c r="S1" s="324"/>
      <c r="T1" s="324"/>
      <c r="U1" s="324"/>
    </row>
    <row r="2" spans="1:21" ht="15" thickBot="1" x14ac:dyDescent="0.25">
      <c r="A2" s="322"/>
      <c r="B2" s="325"/>
      <c r="C2" s="325"/>
      <c r="D2" s="325"/>
      <c r="E2" s="325"/>
      <c r="F2" s="772" t="s">
        <v>407</v>
      </c>
      <c r="G2" s="772"/>
      <c r="H2" s="772"/>
      <c r="I2" s="772"/>
      <c r="J2" s="772"/>
      <c r="K2" s="772"/>
      <c r="L2" s="772"/>
      <c r="M2" s="772"/>
      <c r="N2" s="772"/>
      <c r="O2" s="772"/>
      <c r="P2" s="772"/>
      <c r="Q2" s="325"/>
      <c r="R2" s="325"/>
      <c r="S2" s="325"/>
      <c r="T2" s="325"/>
      <c r="U2" s="325"/>
    </row>
    <row r="3" spans="1:21" ht="15.75" customHeight="1" x14ac:dyDescent="0.2">
      <c r="A3" s="322"/>
      <c r="B3" s="729" t="s">
        <v>393</v>
      </c>
      <c r="C3" s="730"/>
      <c r="D3" s="730"/>
      <c r="E3" s="730"/>
      <c r="F3" s="730"/>
      <c r="G3" s="730"/>
      <c r="H3" s="731"/>
      <c r="I3" s="732"/>
      <c r="J3" s="730"/>
      <c r="K3" s="730"/>
      <c r="L3" s="730"/>
      <c r="M3" s="730"/>
      <c r="N3" s="730"/>
      <c r="O3" s="730"/>
      <c r="P3" s="730"/>
      <c r="Q3" s="730"/>
      <c r="R3" s="730"/>
      <c r="S3" s="730"/>
      <c r="T3" s="730"/>
      <c r="U3" s="733"/>
    </row>
    <row r="4" spans="1:21" ht="15.75" customHeight="1" x14ac:dyDescent="0.2">
      <c r="A4" s="322"/>
      <c r="B4" s="734" t="s">
        <v>394</v>
      </c>
      <c r="C4" s="735"/>
      <c r="D4" s="736"/>
      <c r="E4" s="737"/>
      <c r="F4" s="737"/>
      <c r="G4" s="737"/>
      <c r="H4" s="737"/>
      <c r="I4" s="737"/>
      <c r="J4" s="737"/>
      <c r="K4" s="738"/>
      <c r="L4" s="739" t="s">
        <v>395</v>
      </c>
      <c r="M4" s="740"/>
      <c r="N4" s="741"/>
      <c r="O4" s="739"/>
      <c r="P4" s="740"/>
      <c r="Q4" s="740" t="s">
        <v>34</v>
      </c>
      <c r="R4" s="740"/>
      <c r="S4" s="740" t="s">
        <v>103</v>
      </c>
      <c r="T4" s="740"/>
      <c r="U4" s="745" t="s">
        <v>104</v>
      </c>
    </row>
    <row r="5" spans="1:21" ht="15.75" customHeight="1" x14ac:dyDescent="0.2">
      <c r="A5" s="322"/>
      <c r="B5" s="747" t="s">
        <v>396</v>
      </c>
      <c r="C5" s="748"/>
      <c r="D5" s="749"/>
      <c r="E5" s="750"/>
      <c r="F5" s="750"/>
      <c r="G5" s="750"/>
      <c r="H5" s="750"/>
      <c r="I5" s="750"/>
      <c r="J5" s="750"/>
      <c r="K5" s="751"/>
      <c r="L5" s="742"/>
      <c r="M5" s="743"/>
      <c r="N5" s="744"/>
      <c r="O5" s="742"/>
      <c r="P5" s="743"/>
      <c r="Q5" s="743"/>
      <c r="R5" s="743"/>
      <c r="S5" s="743"/>
      <c r="T5" s="743"/>
      <c r="U5" s="746"/>
    </row>
    <row r="6" spans="1:21" ht="15.75" customHeight="1" x14ac:dyDescent="0.2">
      <c r="A6" s="322"/>
      <c r="B6" s="726" t="s">
        <v>397</v>
      </c>
      <c r="C6" s="727"/>
      <c r="D6" s="727"/>
      <c r="E6" s="727"/>
      <c r="F6" s="727"/>
      <c r="G6" s="727"/>
      <c r="H6" s="727"/>
      <c r="I6" s="727"/>
      <c r="J6" s="727"/>
      <c r="K6" s="727"/>
      <c r="L6" s="727"/>
      <c r="M6" s="727"/>
      <c r="N6" s="727"/>
      <c r="O6" s="727"/>
      <c r="P6" s="727"/>
      <c r="Q6" s="727"/>
      <c r="R6" s="727"/>
      <c r="S6" s="727"/>
      <c r="T6" s="727"/>
      <c r="U6" s="728"/>
    </row>
    <row r="7" spans="1:21" ht="15.75" customHeight="1" x14ac:dyDescent="0.2">
      <c r="A7" s="322"/>
      <c r="B7" s="752" t="s">
        <v>398</v>
      </c>
      <c r="C7" s="753"/>
      <c r="D7" s="753"/>
      <c r="E7" s="326" t="s">
        <v>119</v>
      </c>
      <c r="F7" s="753" t="s">
        <v>398</v>
      </c>
      <c r="G7" s="753"/>
      <c r="H7" s="753"/>
      <c r="I7" s="727" t="s">
        <v>399</v>
      </c>
      <c r="J7" s="727"/>
      <c r="K7" s="727"/>
      <c r="L7" s="727"/>
      <c r="M7" s="727"/>
      <c r="N7" s="727"/>
      <c r="O7" s="727"/>
      <c r="P7" s="727" t="s">
        <v>400</v>
      </c>
      <c r="Q7" s="727"/>
      <c r="R7" s="727"/>
      <c r="S7" s="727"/>
      <c r="T7" s="727"/>
      <c r="U7" s="728"/>
    </row>
    <row r="8" spans="1:21" ht="15.75" customHeight="1" x14ac:dyDescent="0.2">
      <c r="A8" s="322"/>
      <c r="B8" s="754"/>
      <c r="C8" s="737"/>
      <c r="D8" s="737"/>
      <c r="E8" s="327"/>
      <c r="F8" s="737"/>
      <c r="G8" s="737"/>
      <c r="H8" s="738"/>
      <c r="I8" s="755"/>
      <c r="J8" s="755"/>
      <c r="K8" s="755"/>
      <c r="L8" s="755"/>
      <c r="M8" s="755"/>
      <c r="N8" s="755"/>
      <c r="O8" s="755"/>
      <c r="P8" s="756"/>
      <c r="Q8" s="756"/>
      <c r="R8" s="756"/>
      <c r="S8" s="756"/>
      <c r="T8" s="756"/>
      <c r="U8" s="757"/>
    </row>
    <row r="9" spans="1:21" ht="15.75" customHeight="1" x14ac:dyDescent="0.2">
      <c r="A9" s="322"/>
      <c r="B9" s="758"/>
      <c r="C9" s="759"/>
      <c r="D9" s="759"/>
      <c r="E9" s="328"/>
      <c r="F9" s="759"/>
      <c r="G9" s="759"/>
      <c r="H9" s="760"/>
      <c r="I9" s="761"/>
      <c r="J9" s="761"/>
      <c r="K9" s="761"/>
      <c r="L9" s="761"/>
      <c r="M9" s="761"/>
      <c r="N9" s="761"/>
      <c r="O9" s="761"/>
      <c r="P9" s="762"/>
      <c r="Q9" s="762"/>
      <c r="R9" s="762"/>
      <c r="S9" s="762"/>
      <c r="T9" s="762"/>
      <c r="U9" s="763"/>
    </row>
    <row r="10" spans="1:21" ht="15.75" customHeight="1" x14ac:dyDescent="0.2">
      <c r="A10" s="322"/>
      <c r="B10" s="758"/>
      <c r="C10" s="759"/>
      <c r="D10" s="759"/>
      <c r="E10" s="328"/>
      <c r="F10" s="759"/>
      <c r="G10" s="759"/>
      <c r="H10" s="760"/>
      <c r="I10" s="761"/>
      <c r="J10" s="761"/>
      <c r="K10" s="761"/>
      <c r="L10" s="761"/>
      <c r="M10" s="761"/>
      <c r="N10" s="761"/>
      <c r="O10" s="761"/>
      <c r="P10" s="762"/>
      <c r="Q10" s="762"/>
      <c r="R10" s="762"/>
      <c r="S10" s="762"/>
      <c r="T10" s="762"/>
      <c r="U10" s="763"/>
    </row>
    <row r="11" spans="1:21" ht="15.75" customHeight="1" x14ac:dyDescent="0.2">
      <c r="A11" s="322"/>
      <c r="B11" s="758"/>
      <c r="C11" s="759"/>
      <c r="D11" s="759"/>
      <c r="E11" s="328"/>
      <c r="F11" s="759"/>
      <c r="G11" s="759"/>
      <c r="H11" s="760"/>
      <c r="I11" s="761"/>
      <c r="J11" s="761"/>
      <c r="K11" s="761"/>
      <c r="L11" s="761"/>
      <c r="M11" s="761"/>
      <c r="N11" s="761"/>
      <c r="O11" s="761"/>
      <c r="P11" s="762"/>
      <c r="Q11" s="762"/>
      <c r="R11" s="762"/>
      <c r="S11" s="762"/>
      <c r="T11" s="762"/>
      <c r="U11" s="763"/>
    </row>
    <row r="12" spans="1:21" ht="15.75" customHeight="1" x14ac:dyDescent="0.2">
      <c r="A12" s="322"/>
      <c r="B12" s="758"/>
      <c r="C12" s="759"/>
      <c r="D12" s="759"/>
      <c r="E12" s="328"/>
      <c r="F12" s="759"/>
      <c r="G12" s="759"/>
      <c r="H12" s="760"/>
      <c r="I12" s="761"/>
      <c r="J12" s="761"/>
      <c r="K12" s="761"/>
      <c r="L12" s="761"/>
      <c r="M12" s="761"/>
      <c r="N12" s="761"/>
      <c r="O12" s="761"/>
      <c r="P12" s="762"/>
      <c r="Q12" s="762"/>
      <c r="R12" s="762"/>
      <c r="S12" s="762"/>
      <c r="T12" s="762"/>
      <c r="U12" s="763"/>
    </row>
    <row r="13" spans="1:21" ht="15.75" customHeight="1" x14ac:dyDescent="0.2">
      <c r="A13" s="322"/>
      <c r="B13" s="758"/>
      <c r="C13" s="759"/>
      <c r="D13" s="759"/>
      <c r="E13" s="328"/>
      <c r="F13" s="759"/>
      <c r="G13" s="759"/>
      <c r="H13" s="760"/>
      <c r="I13" s="761"/>
      <c r="J13" s="761"/>
      <c r="K13" s="761"/>
      <c r="L13" s="761"/>
      <c r="M13" s="761"/>
      <c r="N13" s="761"/>
      <c r="O13" s="761"/>
      <c r="P13" s="762"/>
      <c r="Q13" s="762"/>
      <c r="R13" s="762"/>
      <c r="S13" s="762"/>
      <c r="T13" s="762"/>
      <c r="U13" s="763"/>
    </row>
    <row r="14" spans="1:21" ht="15.75" customHeight="1" x14ac:dyDescent="0.2">
      <c r="A14" s="322"/>
      <c r="B14" s="758"/>
      <c r="C14" s="759"/>
      <c r="D14" s="759"/>
      <c r="E14" s="328"/>
      <c r="F14" s="759"/>
      <c r="G14" s="759"/>
      <c r="H14" s="760"/>
      <c r="I14" s="761"/>
      <c r="J14" s="761"/>
      <c r="K14" s="761"/>
      <c r="L14" s="761"/>
      <c r="M14" s="761"/>
      <c r="N14" s="761"/>
      <c r="O14" s="761"/>
      <c r="P14" s="762"/>
      <c r="Q14" s="762"/>
      <c r="R14" s="762"/>
      <c r="S14" s="762"/>
      <c r="T14" s="762"/>
      <c r="U14" s="763"/>
    </row>
    <row r="15" spans="1:21" ht="15.75" customHeight="1" x14ac:dyDescent="0.2">
      <c r="A15" s="322"/>
      <c r="B15" s="758"/>
      <c r="C15" s="759"/>
      <c r="D15" s="759"/>
      <c r="E15" s="328"/>
      <c r="F15" s="759"/>
      <c r="G15" s="759"/>
      <c r="H15" s="760"/>
      <c r="I15" s="761"/>
      <c r="J15" s="761"/>
      <c r="K15" s="761"/>
      <c r="L15" s="761"/>
      <c r="M15" s="761"/>
      <c r="N15" s="761"/>
      <c r="O15" s="761"/>
      <c r="P15" s="762"/>
      <c r="Q15" s="762"/>
      <c r="R15" s="762"/>
      <c r="S15" s="762"/>
      <c r="T15" s="762"/>
      <c r="U15" s="763"/>
    </row>
    <row r="16" spans="1:21" ht="15.75" customHeight="1" x14ac:dyDescent="0.2">
      <c r="A16" s="322"/>
      <c r="B16" s="758"/>
      <c r="C16" s="759"/>
      <c r="D16" s="759"/>
      <c r="E16" s="328"/>
      <c r="F16" s="759"/>
      <c r="G16" s="759"/>
      <c r="H16" s="760"/>
      <c r="I16" s="761"/>
      <c r="J16" s="761"/>
      <c r="K16" s="761"/>
      <c r="L16" s="761"/>
      <c r="M16" s="761"/>
      <c r="N16" s="761"/>
      <c r="O16" s="761"/>
      <c r="P16" s="762"/>
      <c r="Q16" s="762"/>
      <c r="R16" s="762"/>
      <c r="S16" s="762"/>
      <c r="T16" s="762"/>
      <c r="U16" s="763"/>
    </row>
    <row r="17" spans="1:21" ht="15.75" customHeight="1" x14ac:dyDescent="0.2">
      <c r="A17" s="322"/>
      <c r="B17" s="758"/>
      <c r="C17" s="759"/>
      <c r="D17" s="759"/>
      <c r="E17" s="328"/>
      <c r="F17" s="759"/>
      <c r="G17" s="759"/>
      <c r="H17" s="760"/>
      <c r="I17" s="761"/>
      <c r="J17" s="761"/>
      <c r="K17" s="761"/>
      <c r="L17" s="761"/>
      <c r="M17" s="761"/>
      <c r="N17" s="761"/>
      <c r="O17" s="761"/>
      <c r="P17" s="762"/>
      <c r="Q17" s="762"/>
      <c r="R17" s="762"/>
      <c r="S17" s="762"/>
      <c r="T17" s="762"/>
      <c r="U17" s="763"/>
    </row>
    <row r="18" spans="1:21" ht="15.75" customHeight="1" x14ac:dyDescent="0.2">
      <c r="A18" s="322"/>
      <c r="B18" s="758"/>
      <c r="C18" s="759"/>
      <c r="D18" s="759"/>
      <c r="E18" s="328"/>
      <c r="F18" s="759"/>
      <c r="G18" s="759"/>
      <c r="H18" s="760"/>
      <c r="I18" s="761"/>
      <c r="J18" s="761"/>
      <c r="K18" s="761"/>
      <c r="L18" s="761"/>
      <c r="M18" s="761"/>
      <c r="N18" s="761"/>
      <c r="O18" s="761"/>
      <c r="P18" s="762"/>
      <c r="Q18" s="762"/>
      <c r="R18" s="762"/>
      <c r="S18" s="762"/>
      <c r="T18" s="762"/>
      <c r="U18" s="763"/>
    </row>
    <row r="19" spans="1:21" ht="15.75" customHeight="1" x14ac:dyDescent="0.2">
      <c r="A19" s="322"/>
      <c r="B19" s="758"/>
      <c r="C19" s="759"/>
      <c r="D19" s="759"/>
      <c r="E19" s="328"/>
      <c r="F19" s="759"/>
      <c r="G19" s="759"/>
      <c r="H19" s="760"/>
      <c r="I19" s="761"/>
      <c r="J19" s="761"/>
      <c r="K19" s="761"/>
      <c r="L19" s="761"/>
      <c r="M19" s="761"/>
      <c r="N19" s="761"/>
      <c r="O19" s="761"/>
      <c r="P19" s="762"/>
      <c r="Q19" s="762"/>
      <c r="R19" s="762"/>
      <c r="S19" s="762"/>
      <c r="T19" s="762"/>
      <c r="U19" s="763"/>
    </row>
    <row r="20" spans="1:21" ht="15.75" customHeight="1" x14ac:dyDescent="0.2">
      <c r="A20" s="322"/>
      <c r="B20" s="758"/>
      <c r="C20" s="759"/>
      <c r="D20" s="759"/>
      <c r="E20" s="328"/>
      <c r="F20" s="759"/>
      <c r="G20" s="759"/>
      <c r="H20" s="760"/>
      <c r="I20" s="761"/>
      <c r="J20" s="761"/>
      <c r="K20" s="761"/>
      <c r="L20" s="761"/>
      <c r="M20" s="761"/>
      <c r="N20" s="761"/>
      <c r="O20" s="761"/>
      <c r="P20" s="762"/>
      <c r="Q20" s="762"/>
      <c r="R20" s="762"/>
      <c r="S20" s="762"/>
      <c r="T20" s="762"/>
      <c r="U20" s="763"/>
    </row>
    <row r="21" spans="1:21" ht="15.75" customHeight="1" thickBot="1" x14ac:dyDescent="0.25">
      <c r="A21" s="322"/>
      <c r="B21" s="773"/>
      <c r="C21" s="774"/>
      <c r="D21" s="774"/>
      <c r="E21" s="329"/>
      <c r="F21" s="774"/>
      <c r="G21" s="774"/>
      <c r="H21" s="775"/>
      <c r="I21" s="776"/>
      <c r="J21" s="776"/>
      <c r="K21" s="776"/>
      <c r="L21" s="776"/>
      <c r="M21" s="776"/>
      <c r="N21" s="776"/>
      <c r="O21" s="776"/>
      <c r="P21" s="777"/>
      <c r="Q21" s="777"/>
      <c r="R21" s="777"/>
      <c r="S21" s="777"/>
      <c r="T21" s="777"/>
      <c r="U21" s="778"/>
    </row>
    <row r="22" spans="1:21" ht="15.75" customHeight="1" x14ac:dyDescent="0.2">
      <c r="A22" s="322"/>
      <c r="B22" s="764" t="s">
        <v>401</v>
      </c>
      <c r="C22" s="765"/>
      <c r="D22" s="765"/>
      <c r="E22" s="765"/>
      <c r="F22" s="765"/>
      <c r="G22" s="765"/>
      <c r="H22" s="765"/>
      <c r="I22" s="765"/>
      <c r="J22" s="765"/>
      <c r="K22" s="765"/>
      <c r="L22" s="765"/>
      <c r="M22" s="765"/>
      <c r="N22" s="765"/>
      <c r="O22" s="765"/>
      <c r="P22" s="765"/>
      <c r="Q22" s="765"/>
      <c r="R22" s="765"/>
      <c r="S22" s="765"/>
      <c r="T22" s="765"/>
      <c r="U22" s="766"/>
    </row>
    <row r="23" spans="1:21" ht="15.75" customHeight="1" x14ac:dyDescent="0.2">
      <c r="A23" s="322"/>
      <c r="B23" s="767" t="s">
        <v>402</v>
      </c>
      <c r="C23" s="768"/>
      <c r="D23" s="768"/>
      <c r="E23" s="768"/>
      <c r="F23" s="768"/>
      <c r="G23" s="768"/>
      <c r="H23" s="768"/>
      <c r="I23" s="768"/>
      <c r="J23" s="768"/>
      <c r="K23" s="769"/>
      <c r="L23" s="770" t="s">
        <v>403</v>
      </c>
      <c r="M23" s="768"/>
      <c r="N23" s="768"/>
      <c r="O23" s="768"/>
      <c r="P23" s="768"/>
      <c r="Q23" s="768"/>
      <c r="R23" s="768"/>
      <c r="S23" s="768"/>
      <c r="T23" s="768"/>
      <c r="U23" s="771"/>
    </row>
    <row r="24" spans="1:21" ht="15.75" customHeight="1" x14ac:dyDescent="0.2">
      <c r="A24" s="322"/>
      <c r="B24" s="330"/>
      <c r="C24" s="331"/>
      <c r="D24" s="331"/>
      <c r="E24" s="331"/>
      <c r="F24" s="331"/>
      <c r="G24" s="331"/>
      <c r="H24" s="331"/>
      <c r="I24" s="331"/>
      <c r="J24" s="331"/>
      <c r="K24" s="332"/>
      <c r="L24" s="333"/>
      <c r="M24" s="334"/>
      <c r="N24" s="334"/>
      <c r="O24" s="334"/>
      <c r="P24" s="334"/>
      <c r="Q24" s="334"/>
      <c r="R24" s="334"/>
      <c r="S24" s="334"/>
      <c r="T24" s="334"/>
      <c r="U24" s="335"/>
    </row>
    <row r="25" spans="1:21" ht="15.75" customHeight="1" x14ac:dyDescent="0.2">
      <c r="A25" s="322"/>
      <c r="B25" s="330"/>
      <c r="C25" s="331"/>
      <c r="D25" s="331"/>
      <c r="E25" s="331"/>
      <c r="F25" s="331"/>
      <c r="G25" s="331"/>
      <c r="H25" s="331"/>
      <c r="I25" s="331"/>
      <c r="J25" s="331"/>
      <c r="K25" s="332"/>
      <c r="L25" s="333"/>
      <c r="M25" s="334"/>
      <c r="N25" s="334"/>
      <c r="O25" s="334"/>
      <c r="P25" s="334"/>
      <c r="Q25" s="334"/>
      <c r="R25" s="334"/>
      <c r="S25" s="334"/>
      <c r="T25" s="334"/>
      <c r="U25" s="335"/>
    </row>
    <row r="26" spans="1:21" ht="15.75" customHeight="1" x14ac:dyDescent="0.2">
      <c r="A26" s="322"/>
      <c r="B26" s="330"/>
      <c r="C26" s="331"/>
      <c r="D26" s="331"/>
      <c r="E26" s="331"/>
      <c r="F26" s="331"/>
      <c r="G26" s="331"/>
      <c r="H26" s="331"/>
      <c r="I26" s="331"/>
      <c r="J26" s="331"/>
      <c r="K26" s="332"/>
      <c r="L26" s="333"/>
      <c r="M26" s="334"/>
      <c r="N26" s="334"/>
      <c r="O26" s="334"/>
      <c r="P26" s="334"/>
      <c r="Q26" s="334"/>
      <c r="R26" s="334"/>
      <c r="S26" s="334"/>
      <c r="T26" s="334"/>
      <c r="U26" s="335"/>
    </row>
    <row r="27" spans="1:21" ht="15.75" customHeight="1" x14ac:dyDescent="0.2">
      <c r="A27" s="322"/>
      <c r="B27" s="336"/>
      <c r="C27" s="322"/>
      <c r="D27" s="322"/>
      <c r="E27" s="322"/>
      <c r="F27" s="322"/>
      <c r="G27" s="322"/>
      <c r="H27" s="322"/>
      <c r="I27" s="322"/>
      <c r="J27" s="322"/>
      <c r="K27" s="337"/>
      <c r="L27" s="338"/>
      <c r="M27" s="339"/>
      <c r="N27" s="339"/>
      <c r="O27" s="339"/>
      <c r="P27" s="339"/>
      <c r="Q27" s="339"/>
      <c r="R27" s="339"/>
      <c r="S27" s="339"/>
      <c r="T27" s="339"/>
      <c r="U27" s="340"/>
    </row>
    <row r="28" spans="1:21" ht="15.75" customHeight="1" x14ac:dyDescent="0.2">
      <c r="A28" s="322"/>
      <c r="B28" s="341"/>
      <c r="C28" s="342"/>
      <c r="D28" s="342"/>
      <c r="E28" s="342"/>
      <c r="F28" s="342"/>
      <c r="G28" s="342"/>
      <c r="H28" s="342"/>
      <c r="I28" s="342"/>
      <c r="J28" s="342"/>
      <c r="K28" s="343"/>
      <c r="L28" s="344"/>
      <c r="M28" s="345"/>
      <c r="N28" s="345"/>
      <c r="O28" s="345"/>
      <c r="P28" s="345"/>
      <c r="Q28" s="345"/>
      <c r="R28" s="345"/>
      <c r="S28" s="345"/>
      <c r="T28" s="345"/>
      <c r="U28" s="346"/>
    </row>
    <row r="29" spans="1:21" ht="15.75" customHeight="1" x14ac:dyDescent="0.2">
      <c r="A29" s="104"/>
      <c r="B29" s="347" t="s">
        <v>116</v>
      </c>
      <c r="C29" s="348" t="s">
        <v>404</v>
      </c>
      <c r="D29" s="348"/>
      <c r="E29" s="348"/>
      <c r="F29" s="348"/>
      <c r="G29" s="348"/>
      <c r="H29" s="348"/>
      <c r="I29" s="348"/>
      <c r="J29" s="348"/>
      <c r="K29" s="348"/>
      <c r="L29" s="348"/>
      <c r="M29" s="348"/>
      <c r="N29" s="348"/>
      <c r="O29" s="348"/>
      <c r="P29" s="348"/>
      <c r="Q29" s="348"/>
      <c r="R29" s="348"/>
      <c r="S29" s="348"/>
      <c r="T29" s="348"/>
      <c r="U29" s="349"/>
    </row>
    <row r="30" spans="1:21" ht="15.75" customHeight="1" x14ac:dyDescent="0.2">
      <c r="A30" s="104"/>
      <c r="B30" s="330"/>
      <c r="C30" s="350"/>
      <c r="D30" s="350"/>
      <c r="E30" s="350"/>
      <c r="F30" s="350"/>
      <c r="G30" s="350"/>
      <c r="H30" s="350"/>
      <c r="I30" s="350"/>
      <c r="J30" s="350"/>
      <c r="K30" s="350"/>
      <c r="L30" s="350"/>
      <c r="M30" s="350"/>
      <c r="N30" s="350"/>
      <c r="O30" s="350"/>
      <c r="P30" s="350"/>
      <c r="Q30" s="350"/>
      <c r="R30" s="350"/>
      <c r="S30" s="350"/>
      <c r="T30" s="350"/>
      <c r="U30" s="351"/>
    </row>
    <row r="31" spans="1:21" ht="15.75" customHeight="1" x14ac:dyDescent="0.2">
      <c r="A31" s="104"/>
      <c r="B31" s="330"/>
      <c r="C31" s="350"/>
      <c r="D31" s="350"/>
      <c r="E31" s="350"/>
      <c r="F31" s="350"/>
      <c r="G31" s="350"/>
      <c r="H31" s="350"/>
      <c r="I31" s="350"/>
      <c r="J31" s="350"/>
      <c r="K31" s="350"/>
      <c r="L31" s="350"/>
      <c r="M31" s="350"/>
      <c r="N31" s="350"/>
      <c r="O31" s="350"/>
      <c r="P31" s="350"/>
      <c r="Q31" s="350"/>
      <c r="R31" s="350"/>
      <c r="S31" s="350"/>
      <c r="T31" s="350"/>
      <c r="U31" s="351"/>
    </row>
    <row r="32" spans="1:21" ht="15.75" customHeight="1" thickBot="1" x14ac:dyDescent="0.25">
      <c r="A32" s="104"/>
      <c r="B32" s="352"/>
      <c r="C32" s="353"/>
      <c r="D32" s="353"/>
      <c r="E32" s="353"/>
      <c r="F32" s="353"/>
      <c r="G32" s="353"/>
      <c r="H32" s="353"/>
      <c r="I32" s="353"/>
      <c r="J32" s="353"/>
      <c r="K32" s="353"/>
      <c r="L32" s="353"/>
      <c r="M32" s="353"/>
      <c r="N32" s="353"/>
      <c r="O32" s="353"/>
      <c r="P32" s="353"/>
      <c r="Q32" s="353"/>
      <c r="R32" s="353"/>
      <c r="S32" s="353"/>
      <c r="T32" s="353"/>
      <c r="U32" s="354"/>
    </row>
    <row r="33" spans="1:21" ht="15.75" customHeight="1" x14ac:dyDescent="0.2">
      <c r="A33" s="104"/>
      <c r="B33" s="355" t="s">
        <v>116</v>
      </c>
      <c r="C33" s="356">
        <v>1</v>
      </c>
      <c r="D33" s="356" t="s">
        <v>405</v>
      </c>
      <c r="E33" s="104"/>
      <c r="F33" s="104"/>
      <c r="G33" s="104"/>
      <c r="H33" s="104"/>
      <c r="I33" s="104"/>
      <c r="J33" s="104"/>
      <c r="K33" s="104"/>
      <c r="L33" s="104"/>
      <c r="M33" s="104"/>
      <c r="N33" s="104"/>
      <c r="O33" s="104"/>
      <c r="P33" s="104"/>
      <c r="Q33" s="104"/>
      <c r="R33" s="104"/>
      <c r="S33" s="104"/>
      <c r="T33" s="104"/>
      <c r="U33" s="104"/>
    </row>
    <row r="34" spans="1:21" ht="15.75" customHeight="1" x14ac:dyDescent="0.2">
      <c r="A34" s="104"/>
      <c r="B34" s="356"/>
      <c r="C34" s="356">
        <v>2</v>
      </c>
      <c r="D34" s="356" t="s">
        <v>406</v>
      </c>
      <c r="E34" s="104"/>
      <c r="F34" s="104"/>
      <c r="G34" s="104"/>
      <c r="H34" s="104"/>
      <c r="I34" s="104"/>
      <c r="J34" s="104"/>
      <c r="K34" s="104"/>
      <c r="L34" s="104"/>
      <c r="M34" s="104"/>
      <c r="N34" s="104"/>
      <c r="O34" s="104"/>
      <c r="P34" s="104"/>
      <c r="Q34" s="104"/>
      <c r="R34" s="104"/>
      <c r="S34" s="104"/>
      <c r="T34" s="104"/>
      <c r="U34" s="104"/>
    </row>
    <row r="35" spans="1:21" ht="18.75" customHeight="1" x14ac:dyDescent="0.2"/>
    <row r="36" spans="1:21" ht="18.75" customHeight="1" x14ac:dyDescent="0.2"/>
    <row r="37" spans="1:21" ht="18.75" customHeight="1" x14ac:dyDescent="0.2"/>
    <row r="38" spans="1:21" ht="18.75" customHeight="1" x14ac:dyDescent="0.2"/>
    <row r="39" spans="1:21" ht="18.75" customHeight="1" x14ac:dyDescent="0.2"/>
    <row r="40" spans="1:21" ht="18.75" customHeight="1" x14ac:dyDescent="0.2"/>
    <row r="41" spans="1:21" ht="18.75" customHeight="1" x14ac:dyDescent="0.2"/>
    <row r="42" spans="1:21" ht="18.75" customHeight="1" x14ac:dyDescent="0.2"/>
    <row r="43" spans="1:21" ht="18.75" customHeight="1" x14ac:dyDescent="0.2"/>
    <row r="44" spans="1:21" ht="18.75" customHeight="1" x14ac:dyDescent="0.2"/>
  </sheetData>
  <mergeCells count="79">
    <mergeCell ref="F2:P2"/>
    <mergeCell ref="B21:D21"/>
    <mergeCell ref="F21:H21"/>
    <mergeCell ref="I21:O21"/>
    <mergeCell ref="P21:U21"/>
    <mergeCell ref="B17:D17"/>
    <mergeCell ref="F17:H17"/>
    <mergeCell ref="I17:O17"/>
    <mergeCell ref="P17:U17"/>
    <mergeCell ref="B18:D18"/>
    <mergeCell ref="F18:H18"/>
    <mergeCell ref="I18:O18"/>
    <mergeCell ref="P18:U18"/>
    <mergeCell ref="B15:D15"/>
    <mergeCell ref="F15:H15"/>
    <mergeCell ref="I15:O15"/>
    <mergeCell ref="B22:U22"/>
    <mergeCell ref="B23:K23"/>
    <mergeCell ref="L23:U23"/>
    <mergeCell ref="B19:D19"/>
    <mergeCell ref="F19:H19"/>
    <mergeCell ref="I19:O19"/>
    <mergeCell ref="P19:U19"/>
    <mergeCell ref="B20:D20"/>
    <mergeCell ref="F20:H20"/>
    <mergeCell ref="I20:O20"/>
    <mergeCell ref="P20:U20"/>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3"/>
  <pageMargins left="0.7" right="0.7" top="0.75" bottom="0.75" header="0.3" footer="0.3"/>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pageSetUpPr fitToPage="1"/>
  </sheetPr>
  <dimension ref="B1:BF56"/>
  <sheetViews>
    <sheetView showGridLines="0" view="pageBreakPreview" zoomScale="40" zoomScaleNormal="55" zoomScaleSheetLayoutView="40" workbookViewId="0">
      <selection activeCell="AM2" sqref="AM2:BA2"/>
    </sheetView>
  </sheetViews>
  <sheetFormatPr defaultColWidth="5" defaultRowHeight="20.25" customHeight="1" x14ac:dyDescent="0.2"/>
  <cols>
    <col min="1" max="1" width="1.44140625" style="126" customWidth="1"/>
    <col min="2" max="56" width="6.21875" style="126" customWidth="1"/>
    <col min="57" max="16384" width="5" style="126"/>
  </cols>
  <sheetData>
    <row r="1" spans="2:57" s="178" customFormat="1" ht="20.25" customHeight="1" x14ac:dyDescent="0.2">
      <c r="C1" s="200" t="s">
        <v>259</v>
      </c>
      <c r="D1" s="200"/>
      <c r="G1" s="199" t="s">
        <v>258</v>
      </c>
      <c r="J1" s="200"/>
      <c r="K1" s="200"/>
      <c r="L1" s="200"/>
      <c r="M1" s="200"/>
      <c r="AK1" s="177" t="s">
        <v>257</v>
      </c>
      <c r="AL1" s="177" t="s">
        <v>250</v>
      </c>
      <c r="AM1" s="903" t="s">
        <v>256</v>
      </c>
      <c r="AN1" s="903"/>
      <c r="AO1" s="903"/>
      <c r="AP1" s="903"/>
      <c r="AQ1" s="903"/>
      <c r="AR1" s="903"/>
      <c r="AS1" s="903"/>
      <c r="AT1" s="903"/>
      <c r="AU1" s="903"/>
      <c r="AV1" s="903"/>
      <c r="AW1" s="903"/>
      <c r="AX1" s="903"/>
      <c r="AY1" s="903"/>
      <c r="AZ1" s="903"/>
      <c r="BA1" s="903"/>
      <c r="BB1" s="194" t="s">
        <v>249</v>
      </c>
    </row>
    <row r="2" spans="2:57" s="176" customFormat="1" ht="20.25" customHeight="1" x14ac:dyDescent="0.2">
      <c r="D2" s="199"/>
      <c r="H2" s="199"/>
      <c r="I2" s="177"/>
      <c r="J2" s="177"/>
      <c r="K2" s="177"/>
      <c r="L2" s="177"/>
      <c r="M2" s="177"/>
      <c r="T2" s="177" t="s">
        <v>255</v>
      </c>
      <c r="U2" s="904">
        <v>6</v>
      </c>
      <c r="V2" s="904"/>
      <c r="W2" s="177" t="s">
        <v>250</v>
      </c>
      <c r="X2" s="905">
        <f>IF(U2=0,"",YEAR(DATE(2018+U2,1,1)))</f>
        <v>2024</v>
      </c>
      <c r="Y2" s="905"/>
      <c r="Z2" s="176" t="s">
        <v>254</v>
      </c>
      <c r="AA2" s="176" t="s">
        <v>253</v>
      </c>
      <c r="AB2" s="904">
        <v>4</v>
      </c>
      <c r="AC2" s="904"/>
      <c r="AD2" s="176" t="s">
        <v>252</v>
      </c>
      <c r="AJ2" s="194"/>
      <c r="AK2" s="177" t="s">
        <v>251</v>
      </c>
      <c r="AL2" s="177" t="s">
        <v>250</v>
      </c>
      <c r="AM2" s="904"/>
      <c r="AN2" s="904"/>
      <c r="AO2" s="904"/>
      <c r="AP2" s="904"/>
      <c r="AQ2" s="904"/>
      <c r="AR2" s="904"/>
      <c r="AS2" s="904"/>
      <c r="AT2" s="904"/>
      <c r="AU2" s="904"/>
      <c r="AV2" s="904"/>
      <c r="AW2" s="904"/>
      <c r="AX2" s="904"/>
      <c r="AY2" s="904"/>
      <c r="AZ2" s="904"/>
      <c r="BA2" s="904"/>
      <c r="BB2" s="194" t="s">
        <v>249</v>
      </c>
      <c r="BC2" s="177"/>
      <c r="BD2" s="177"/>
      <c r="BE2" s="177"/>
    </row>
    <row r="3" spans="2:57" s="176" customFormat="1" ht="20.25" customHeight="1" x14ac:dyDescent="0.2">
      <c r="D3" s="199"/>
      <c r="H3" s="199"/>
      <c r="I3" s="177"/>
      <c r="J3" s="177"/>
      <c r="K3" s="177"/>
      <c r="L3" s="177"/>
      <c r="M3" s="177"/>
      <c r="T3" s="198"/>
      <c r="U3" s="181"/>
      <c r="V3" s="181"/>
      <c r="W3" s="197"/>
      <c r="X3" s="181"/>
      <c r="Y3" s="181"/>
      <c r="Z3" s="182"/>
      <c r="AA3" s="182"/>
      <c r="AB3" s="181"/>
      <c r="AC3" s="181"/>
      <c r="AD3" s="145"/>
      <c r="AJ3" s="194"/>
      <c r="AK3" s="177"/>
      <c r="AL3" s="177"/>
      <c r="AM3" s="193"/>
      <c r="AN3" s="193"/>
      <c r="AO3" s="193"/>
      <c r="AP3" s="193"/>
      <c r="AQ3" s="193"/>
      <c r="AR3" s="193"/>
      <c r="AS3" s="193"/>
      <c r="AT3" s="193"/>
      <c r="AU3" s="193"/>
      <c r="AV3" s="193"/>
      <c r="AW3" s="193"/>
      <c r="AX3" s="193"/>
      <c r="AY3" s="192" t="s">
        <v>248</v>
      </c>
      <c r="AZ3" s="906" t="s">
        <v>247</v>
      </c>
      <c r="BA3" s="906"/>
      <c r="BB3" s="906"/>
      <c r="BC3" s="906"/>
      <c r="BD3" s="177"/>
      <c r="BE3" s="177"/>
    </row>
    <row r="4" spans="2:57" s="176" customFormat="1" ht="20.25" customHeight="1" x14ac:dyDescent="0.2">
      <c r="B4" s="188"/>
      <c r="C4" s="188"/>
      <c r="D4" s="188"/>
      <c r="E4" s="188"/>
      <c r="F4" s="188"/>
      <c r="G4" s="188"/>
      <c r="H4" s="188"/>
      <c r="I4" s="188"/>
      <c r="J4" s="196"/>
      <c r="K4" s="191"/>
      <c r="L4" s="191"/>
      <c r="M4" s="191"/>
      <c r="N4" s="191"/>
      <c r="O4" s="191"/>
      <c r="P4" s="195"/>
      <c r="Q4" s="191"/>
      <c r="R4" s="191"/>
      <c r="Z4" s="182"/>
      <c r="AA4" s="182"/>
      <c r="AB4" s="181"/>
      <c r="AC4" s="181"/>
      <c r="AD4" s="145"/>
      <c r="AJ4" s="194"/>
      <c r="AK4" s="177"/>
      <c r="AL4" s="177"/>
      <c r="AM4" s="193"/>
      <c r="AN4" s="193"/>
      <c r="AO4" s="193"/>
      <c r="AP4" s="193"/>
      <c r="AQ4" s="193"/>
      <c r="AR4" s="193"/>
      <c r="AS4" s="193"/>
      <c r="AT4" s="193"/>
      <c r="AU4" s="193"/>
      <c r="AV4" s="193"/>
      <c r="AW4" s="193"/>
      <c r="AX4" s="193"/>
      <c r="AY4" s="192" t="s">
        <v>246</v>
      </c>
      <c r="AZ4" s="906" t="s">
        <v>245</v>
      </c>
      <c r="BA4" s="906"/>
      <c r="BB4" s="906"/>
      <c r="BC4" s="906"/>
      <c r="BD4" s="177"/>
      <c r="BE4" s="177"/>
    </row>
    <row r="5" spans="2:57" s="176" customFormat="1" ht="20.25" customHeight="1" x14ac:dyDescent="0.2">
      <c r="B5" s="186"/>
      <c r="C5" s="186"/>
      <c r="D5" s="186"/>
      <c r="E5" s="186"/>
      <c r="F5" s="186"/>
      <c r="G5" s="186"/>
      <c r="H5" s="186"/>
      <c r="I5" s="186"/>
      <c r="J5" s="191"/>
      <c r="K5" s="190"/>
      <c r="L5" s="189"/>
      <c r="M5" s="189"/>
      <c r="N5" s="189"/>
      <c r="O5" s="189"/>
      <c r="P5" s="186"/>
      <c r="Q5" s="188"/>
      <c r="R5" s="188"/>
      <c r="S5" s="178"/>
      <c r="Z5" s="182"/>
      <c r="AA5" s="182"/>
      <c r="AB5" s="181"/>
      <c r="AC5" s="181"/>
      <c r="AD5" s="178"/>
      <c r="AE5" s="178"/>
      <c r="AF5" s="178"/>
      <c r="AG5" s="178"/>
      <c r="AJ5" s="178" t="s">
        <v>244</v>
      </c>
      <c r="AK5" s="178"/>
      <c r="AL5" s="178"/>
      <c r="AM5" s="178"/>
      <c r="AN5" s="178"/>
      <c r="AO5" s="178"/>
      <c r="AP5" s="178"/>
      <c r="AQ5" s="178"/>
      <c r="AR5" s="188"/>
      <c r="AS5" s="188"/>
      <c r="AT5" s="130"/>
      <c r="AU5" s="178"/>
      <c r="AV5" s="920">
        <v>40</v>
      </c>
      <c r="AW5" s="921"/>
      <c r="AX5" s="130" t="s">
        <v>243</v>
      </c>
      <c r="AY5" s="178"/>
      <c r="AZ5" s="920">
        <v>160</v>
      </c>
      <c r="BA5" s="921"/>
      <c r="BB5" s="130" t="s">
        <v>242</v>
      </c>
      <c r="BC5" s="178"/>
      <c r="BE5" s="177"/>
    </row>
    <row r="6" spans="2:57" s="176" customFormat="1" ht="20.25" customHeight="1" x14ac:dyDescent="0.2">
      <c r="B6" s="186"/>
      <c r="C6" s="186"/>
      <c r="D6" s="186"/>
      <c r="E6" s="186"/>
      <c r="F6" s="186"/>
      <c r="G6" s="186"/>
      <c r="H6" s="186"/>
      <c r="I6" s="186"/>
      <c r="J6" s="186"/>
      <c r="K6" s="187"/>
      <c r="L6" s="187"/>
      <c r="M6" s="187"/>
      <c r="N6" s="186"/>
      <c r="O6" s="185"/>
      <c r="P6" s="184"/>
      <c r="Q6" s="184"/>
      <c r="R6" s="183"/>
      <c r="S6" s="179"/>
      <c r="Z6" s="182"/>
      <c r="AA6" s="182"/>
      <c r="AB6" s="181"/>
      <c r="AC6" s="181"/>
      <c r="AD6" s="130"/>
      <c r="AE6" s="178"/>
      <c r="AF6" s="178"/>
      <c r="AG6" s="178"/>
      <c r="AL6" s="178"/>
      <c r="AM6" s="178"/>
      <c r="AN6" s="133"/>
      <c r="AO6" s="180"/>
      <c r="AP6" s="180"/>
      <c r="AQ6" s="179"/>
      <c r="AR6" s="179"/>
      <c r="AS6" s="179"/>
      <c r="AT6" s="179"/>
      <c r="AU6" s="179"/>
      <c r="AV6" s="179"/>
      <c r="AW6" s="178" t="s">
        <v>241</v>
      </c>
      <c r="AX6" s="178"/>
      <c r="AY6" s="178"/>
      <c r="AZ6" s="922">
        <f>DAY(EOMONTH(DATE(X2,AB2,1),0))</f>
        <v>30</v>
      </c>
      <c r="BA6" s="923"/>
      <c r="BB6" s="130" t="s">
        <v>240</v>
      </c>
      <c r="BE6" s="177"/>
    </row>
    <row r="7" spans="2:57" ht="20.25" customHeight="1" thickBot="1" x14ac:dyDescent="0.25">
      <c r="C7" s="129"/>
      <c r="D7" s="129"/>
      <c r="S7" s="129"/>
      <c r="AJ7" s="129"/>
      <c r="BC7" s="175"/>
      <c r="BD7" s="175"/>
      <c r="BE7" s="175"/>
    </row>
    <row r="8" spans="2:57" ht="20.25" customHeight="1" thickBot="1" x14ac:dyDescent="0.25">
      <c r="B8" s="886" t="s">
        <v>239</v>
      </c>
      <c r="C8" s="889" t="s">
        <v>238</v>
      </c>
      <c r="D8" s="890"/>
      <c r="E8" s="895" t="s">
        <v>237</v>
      </c>
      <c r="F8" s="890"/>
      <c r="G8" s="895" t="s">
        <v>236</v>
      </c>
      <c r="H8" s="889"/>
      <c r="I8" s="889"/>
      <c r="J8" s="889"/>
      <c r="K8" s="890"/>
      <c r="L8" s="895" t="s">
        <v>235</v>
      </c>
      <c r="M8" s="889"/>
      <c r="N8" s="889"/>
      <c r="O8" s="898"/>
      <c r="P8" s="901" t="s">
        <v>234</v>
      </c>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7" t="str">
        <f>IF(AZ3="４週","(9)1～4週目の勤務時間数合計","(9)1か月の勤務時間数合計")</f>
        <v>(9)1～4週目の勤務時間数合計</v>
      </c>
      <c r="AV8" s="908"/>
      <c r="AW8" s="907" t="s">
        <v>233</v>
      </c>
      <c r="AX8" s="908"/>
      <c r="AY8" s="915" t="s">
        <v>232</v>
      </c>
      <c r="AZ8" s="915"/>
      <c r="BA8" s="915"/>
      <c r="BB8" s="915"/>
      <c r="BC8" s="915"/>
      <c r="BD8" s="915"/>
    </row>
    <row r="9" spans="2:57" ht="20.25" customHeight="1" thickBot="1" x14ac:dyDescent="0.25">
      <c r="B9" s="887"/>
      <c r="C9" s="891"/>
      <c r="D9" s="892"/>
      <c r="E9" s="896"/>
      <c r="F9" s="892"/>
      <c r="G9" s="896"/>
      <c r="H9" s="891"/>
      <c r="I9" s="891"/>
      <c r="J9" s="891"/>
      <c r="K9" s="892"/>
      <c r="L9" s="896"/>
      <c r="M9" s="891"/>
      <c r="N9" s="891"/>
      <c r="O9" s="899"/>
      <c r="P9" s="917" t="s">
        <v>231</v>
      </c>
      <c r="Q9" s="918"/>
      <c r="R9" s="918"/>
      <c r="S9" s="918"/>
      <c r="T9" s="918"/>
      <c r="U9" s="918"/>
      <c r="V9" s="919"/>
      <c r="W9" s="917" t="s">
        <v>230</v>
      </c>
      <c r="X9" s="918"/>
      <c r="Y9" s="918"/>
      <c r="Z9" s="918"/>
      <c r="AA9" s="918"/>
      <c r="AB9" s="918"/>
      <c r="AC9" s="919"/>
      <c r="AD9" s="917" t="s">
        <v>229</v>
      </c>
      <c r="AE9" s="918"/>
      <c r="AF9" s="918"/>
      <c r="AG9" s="918"/>
      <c r="AH9" s="918"/>
      <c r="AI9" s="918"/>
      <c r="AJ9" s="919"/>
      <c r="AK9" s="917" t="s">
        <v>228</v>
      </c>
      <c r="AL9" s="918"/>
      <c r="AM9" s="918"/>
      <c r="AN9" s="918"/>
      <c r="AO9" s="918"/>
      <c r="AP9" s="918"/>
      <c r="AQ9" s="919"/>
      <c r="AR9" s="917" t="s">
        <v>227</v>
      </c>
      <c r="AS9" s="918"/>
      <c r="AT9" s="919"/>
      <c r="AU9" s="909"/>
      <c r="AV9" s="910"/>
      <c r="AW9" s="909"/>
      <c r="AX9" s="910"/>
      <c r="AY9" s="915"/>
      <c r="AZ9" s="915"/>
      <c r="BA9" s="915"/>
      <c r="BB9" s="915"/>
      <c r="BC9" s="915"/>
      <c r="BD9" s="915"/>
    </row>
    <row r="10" spans="2:57" ht="20.25" customHeight="1" thickBot="1" x14ac:dyDescent="0.25">
      <c r="B10" s="887"/>
      <c r="C10" s="891"/>
      <c r="D10" s="892"/>
      <c r="E10" s="896"/>
      <c r="F10" s="892"/>
      <c r="G10" s="896"/>
      <c r="H10" s="891"/>
      <c r="I10" s="891"/>
      <c r="J10" s="891"/>
      <c r="K10" s="892"/>
      <c r="L10" s="896"/>
      <c r="M10" s="891"/>
      <c r="N10" s="891"/>
      <c r="O10" s="899"/>
      <c r="P10" s="174">
        <f>DAY(DATE($X$2,$AB$2,1))</f>
        <v>1</v>
      </c>
      <c r="Q10" s="154">
        <f>DAY(DATE($X$2,$AB$2,2))</f>
        <v>2</v>
      </c>
      <c r="R10" s="154">
        <f>DAY(DATE($X$2,$AB$2,3))</f>
        <v>3</v>
      </c>
      <c r="S10" s="154">
        <f>DAY(DATE($X$2,$AB$2,4))</f>
        <v>4</v>
      </c>
      <c r="T10" s="154">
        <f>DAY(DATE($X$2,$AB$2,5))</f>
        <v>5</v>
      </c>
      <c r="U10" s="154">
        <f>DAY(DATE($X$2,$AB$2,6))</f>
        <v>6</v>
      </c>
      <c r="V10" s="173">
        <f>DAY(DATE($X$2,$AB$2,7))</f>
        <v>7</v>
      </c>
      <c r="W10" s="174">
        <f>DAY(DATE($X$2,$AB$2,8))</f>
        <v>8</v>
      </c>
      <c r="X10" s="154">
        <f>DAY(DATE($X$2,$AB$2,9))</f>
        <v>9</v>
      </c>
      <c r="Y10" s="154">
        <f>DAY(DATE($X$2,$AB$2,10))</f>
        <v>10</v>
      </c>
      <c r="Z10" s="154">
        <f>DAY(DATE($X$2,$AB$2,11))</f>
        <v>11</v>
      </c>
      <c r="AA10" s="154">
        <f>DAY(DATE($X$2,$AB$2,12))</f>
        <v>12</v>
      </c>
      <c r="AB10" s="154">
        <f>DAY(DATE($X$2,$AB$2,13))</f>
        <v>13</v>
      </c>
      <c r="AC10" s="173">
        <f>DAY(DATE($X$2,$AB$2,14))</f>
        <v>14</v>
      </c>
      <c r="AD10" s="174">
        <f>DAY(DATE($X$2,$AB$2,15))</f>
        <v>15</v>
      </c>
      <c r="AE10" s="154">
        <f>DAY(DATE($X$2,$AB$2,16))</f>
        <v>16</v>
      </c>
      <c r="AF10" s="154">
        <f>DAY(DATE($X$2,$AB$2,17))</f>
        <v>17</v>
      </c>
      <c r="AG10" s="154">
        <f>DAY(DATE($X$2,$AB$2,18))</f>
        <v>18</v>
      </c>
      <c r="AH10" s="154">
        <f>DAY(DATE($X$2,$AB$2,19))</f>
        <v>19</v>
      </c>
      <c r="AI10" s="154">
        <f>DAY(DATE($X$2,$AB$2,20))</f>
        <v>20</v>
      </c>
      <c r="AJ10" s="173">
        <f>DAY(DATE($X$2,$AB$2,21))</f>
        <v>21</v>
      </c>
      <c r="AK10" s="174">
        <f>DAY(DATE($X$2,$AB$2,22))</f>
        <v>22</v>
      </c>
      <c r="AL10" s="154">
        <f>DAY(DATE($X$2,$AB$2,23))</f>
        <v>23</v>
      </c>
      <c r="AM10" s="154">
        <f>DAY(DATE($X$2,$AB$2,24))</f>
        <v>24</v>
      </c>
      <c r="AN10" s="154">
        <f>DAY(DATE($X$2,$AB$2,25))</f>
        <v>25</v>
      </c>
      <c r="AO10" s="154">
        <f>DAY(DATE($X$2,$AB$2,26))</f>
        <v>26</v>
      </c>
      <c r="AP10" s="154">
        <f>DAY(DATE($X$2,$AB$2,27))</f>
        <v>27</v>
      </c>
      <c r="AQ10" s="173">
        <f>DAY(DATE($X$2,$AB$2,28))</f>
        <v>28</v>
      </c>
      <c r="AR10" s="174" t="str">
        <f>IF(AZ3="暦月",IF(DAY(DATE($X$2,$AB$2,29))=29,29,""),"")</f>
        <v/>
      </c>
      <c r="AS10" s="154" t="str">
        <f>IF(AZ3="暦月",IF(DAY(DATE($X$2,$AB$2,30))=30,30,""),"")</f>
        <v/>
      </c>
      <c r="AT10" s="201" t="str">
        <f>IF(AZ3="暦月",IF(DAY(DATE($X$2,$AB$2,31))=31,31,""),"")</f>
        <v/>
      </c>
      <c r="AU10" s="909"/>
      <c r="AV10" s="910"/>
      <c r="AW10" s="909"/>
      <c r="AX10" s="910"/>
      <c r="AY10" s="915"/>
      <c r="AZ10" s="915"/>
      <c r="BA10" s="915"/>
      <c r="BB10" s="915"/>
      <c r="BC10" s="915"/>
      <c r="BD10" s="915"/>
    </row>
    <row r="11" spans="2:57" ht="20.25" hidden="1" customHeight="1" thickBot="1" x14ac:dyDescent="0.25">
      <c r="B11" s="887"/>
      <c r="C11" s="891"/>
      <c r="D11" s="892"/>
      <c r="E11" s="896"/>
      <c r="F11" s="892"/>
      <c r="G11" s="896"/>
      <c r="H11" s="891"/>
      <c r="I11" s="891"/>
      <c r="J11" s="891"/>
      <c r="K11" s="892"/>
      <c r="L11" s="896"/>
      <c r="M11" s="891"/>
      <c r="N11" s="891"/>
      <c r="O11" s="899"/>
      <c r="P11" s="174">
        <f>WEEKDAY(DATE($X$2,$AB$2,1))</f>
        <v>2</v>
      </c>
      <c r="Q11" s="154">
        <f>WEEKDAY(DATE($X$2,$AB$2,2))</f>
        <v>3</v>
      </c>
      <c r="R11" s="154">
        <f>WEEKDAY(DATE($X$2,$AB$2,3))</f>
        <v>4</v>
      </c>
      <c r="S11" s="154">
        <f>WEEKDAY(DATE($X$2,$AB$2,4))</f>
        <v>5</v>
      </c>
      <c r="T11" s="154">
        <f>WEEKDAY(DATE($X$2,$AB$2,5))</f>
        <v>6</v>
      </c>
      <c r="U11" s="154">
        <f>WEEKDAY(DATE($X$2,$AB$2,6))</f>
        <v>7</v>
      </c>
      <c r="V11" s="173">
        <f>WEEKDAY(DATE($X$2,$AB$2,7))</f>
        <v>1</v>
      </c>
      <c r="W11" s="174">
        <f>WEEKDAY(DATE($X$2,$AB$2,8))</f>
        <v>2</v>
      </c>
      <c r="X11" s="154">
        <f>WEEKDAY(DATE($X$2,$AB$2,9))</f>
        <v>3</v>
      </c>
      <c r="Y11" s="154">
        <f>WEEKDAY(DATE($X$2,$AB$2,10))</f>
        <v>4</v>
      </c>
      <c r="Z11" s="154">
        <f>WEEKDAY(DATE($X$2,$AB$2,11))</f>
        <v>5</v>
      </c>
      <c r="AA11" s="154">
        <f>WEEKDAY(DATE($X$2,$AB$2,12))</f>
        <v>6</v>
      </c>
      <c r="AB11" s="154">
        <f>WEEKDAY(DATE($X$2,$AB$2,13))</f>
        <v>7</v>
      </c>
      <c r="AC11" s="173">
        <f>WEEKDAY(DATE($X$2,$AB$2,14))</f>
        <v>1</v>
      </c>
      <c r="AD11" s="174">
        <f>WEEKDAY(DATE($X$2,$AB$2,15))</f>
        <v>2</v>
      </c>
      <c r="AE11" s="154">
        <f>WEEKDAY(DATE($X$2,$AB$2,16))</f>
        <v>3</v>
      </c>
      <c r="AF11" s="154">
        <f>WEEKDAY(DATE($X$2,$AB$2,17))</f>
        <v>4</v>
      </c>
      <c r="AG11" s="154">
        <f>WEEKDAY(DATE($X$2,$AB$2,18))</f>
        <v>5</v>
      </c>
      <c r="AH11" s="154">
        <f>WEEKDAY(DATE($X$2,$AB$2,19))</f>
        <v>6</v>
      </c>
      <c r="AI11" s="154">
        <f>WEEKDAY(DATE($X$2,$AB$2,20))</f>
        <v>7</v>
      </c>
      <c r="AJ11" s="173">
        <f>WEEKDAY(DATE($X$2,$AB$2,21))</f>
        <v>1</v>
      </c>
      <c r="AK11" s="174">
        <f>WEEKDAY(DATE($X$2,$AB$2,22))</f>
        <v>2</v>
      </c>
      <c r="AL11" s="154">
        <f>WEEKDAY(DATE($X$2,$AB$2,23))</f>
        <v>3</v>
      </c>
      <c r="AM11" s="154">
        <f>WEEKDAY(DATE($X$2,$AB$2,24))</f>
        <v>4</v>
      </c>
      <c r="AN11" s="154">
        <f>WEEKDAY(DATE($X$2,$AB$2,25))</f>
        <v>5</v>
      </c>
      <c r="AO11" s="154">
        <f>WEEKDAY(DATE($X$2,$AB$2,26))</f>
        <v>6</v>
      </c>
      <c r="AP11" s="154">
        <f>WEEKDAY(DATE($X$2,$AB$2,27))</f>
        <v>7</v>
      </c>
      <c r="AQ11" s="173">
        <f>WEEKDAY(DATE($X$2,$AB$2,28))</f>
        <v>1</v>
      </c>
      <c r="AR11" s="174">
        <f>IF(AR10=29,WEEKDAY(DATE($X$2,$AB$2,29)),0)</f>
        <v>0</v>
      </c>
      <c r="AS11" s="154">
        <f>IF(AS10=30,WEEKDAY(DATE($X$2,$AB$2,30)),0)</f>
        <v>0</v>
      </c>
      <c r="AT11" s="201">
        <f>IF(AT10=31,WEEKDAY(DATE($X$2,$AB$2,31)),0)</f>
        <v>0</v>
      </c>
      <c r="AU11" s="911"/>
      <c r="AV11" s="912"/>
      <c r="AW11" s="911"/>
      <c r="AX11" s="912"/>
      <c r="AY11" s="916"/>
      <c r="AZ11" s="916"/>
      <c r="BA11" s="916"/>
      <c r="BB11" s="916"/>
      <c r="BC11" s="916"/>
      <c r="BD11" s="916"/>
    </row>
    <row r="12" spans="2:57" ht="20.25" customHeight="1" thickBot="1" x14ac:dyDescent="0.25">
      <c r="B12" s="888"/>
      <c r="C12" s="893"/>
      <c r="D12" s="894"/>
      <c r="E12" s="897"/>
      <c r="F12" s="894"/>
      <c r="G12" s="897"/>
      <c r="H12" s="893"/>
      <c r="I12" s="893"/>
      <c r="J12" s="893"/>
      <c r="K12" s="894"/>
      <c r="L12" s="897"/>
      <c r="M12" s="893"/>
      <c r="N12" s="893"/>
      <c r="O12" s="900"/>
      <c r="P12" s="172" t="str">
        <f>IF(P11=1,"日",IF(P11=2,"月",IF(P11=3,"火",IF(P11=4,"水",IF(P11=5,"木",IF(P11=6,"金","土"))))))</f>
        <v>月</v>
      </c>
      <c r="Q12" s="170" t="str">
        <f t="shared" ref="Q12:AQ12" si="0">IF(Q11=1,"日",IF(Q11=2,"月",IF(Q11=3,"火",IF(Q11=4,"水",IF(Q11=5,"木",IF(Q11=6,"金","土"))))))</f>
        <v>火</v>
      </c>
      <c r="R12" s="170" t="str">
        <f t="shared" si="0"/>
        <v>水</v>
      </c>
      <c r="S12" s="170" t="str">
        <f t="shared" si="0"/>
        <v>木</v>
      </c>
      <c r="T12" s="170" t="str">
        <f t="shared" si="0"/>
        <v>金</v>
      </c>
      <c r="U12" s="170" t="str">
        <f t="shared" si="0"/>
        <v>土</v>
      </c>
      <c r="V12" s="171" t="str">
        <f t="shared" si="0"/>
        <v>日</v>
      </c>
      <c r="W12" s="172" t="str">
        <f t="shared" si="0"/>
        <v>月</v>
      </c>
      <c r="X12" s="170" t="str">
        <f t="shared" si="0"/>
        <v>火</v>
      </c>
      <c r="Y12" s="170" t="str">
        <f t="shared" si="0"/>
        <v>水</v>
      </c>
      <c r="Z12" s="170" t="str">
        <f t="shared" si="0"/>
        <v>木</v>
      </c>
      <c r="AA12" s="170" t="str">
        <f t="shared" si="0"/>
        <v>金</v>
      </c>
      <c r="AB12" s="170" t="str">
        <f t="shared" si="0"/>
        <v>土</v>
      </c>
      <c r="AC12" s="171" t="str">
        <f t="shared" si="0"/>
        <v>日</v>
      </c>
      <c r="AD12" s="172" t="str">
        <f t="shared" si="0"/>
        <v>月</v>
      </c>
      <c r="AE12" s="170" t="str">
        <f t="shared" si="0"/>
        <v>火</v>
      </c>
      <c r="AF12" s="170" t="str">
        <f t="shared" si="0"/>
        <v>水</v>
      </c>
      <c r="AG12" s="170" t="str">
        <f t="shared" si="0"/>
        <v>木</v>
      </c>
      <c r="AH12" s="170" t="str">
        <f t="shared" si="0"/>
        <v>金</v>
      </c>
      <c r="AI12" s="170" t="str">
        <f t="shared" si="0"/>
        <v>土</v>
      </c>
      <c r="AJ12" s="171" t="str">
        <f t="shared" si="0"/>
        <v>日</v>
      </c>
      <c r="AK12" s="172" t="str">
        <f t="shared" si="0"/>
        <v>月</v>
      </c>
      <c r="AL12" s="170" t="str">
        <f t="shared" si="0"/>
        <v>火</v>
      </c>
      <c r="AM12" s="170" t="str">
        <f t="shared" si="0"/>
        <v>水</v>
      </c>
      <c r="AN12" s="170" t="str">
        <f t="shared" si="0"/>
        <v>木</v>
      </c>
      <c r="AO12" s="170" t="str">
        <f t="shared" si="0"/>
        <v>金</v>
      </c>
      <c r="AP12" s="170" t="str">
        <f t="shared" si="0"/>
        <v>土</v>
      </c>
      <c r="AQ12" s="171" t="str">
        <f t="shared" si="0"/>
        <v>日</v>
      </c>
      <c r="AR12" s="170" t="str">
        <f>IF(AR11=1,"日",IF(AR11=2,"月",IF(AR11=3,"火",IF(AR11=4,"水",IF(AR11=5,"木",IF(AR11=6,"金",IF(AR11=0,"","土")))))))</f>
        <v/>
      </c>
      <c r="AS12" s="170" t="str">
        <f>IF(AS11=1,"日",IF(AS11=2,"月",IF(AS11=3,"火",IF(AS11=4,"水",IF(AS11=5,"木",IF(AS11=6,"金",IF(AS11=0,"","土")))))))</f>
        <v/>
      </c>
      <c r="AT12" s="202" t="str">
        <f>IF(AT11=1,"日",IF(AT11=2,"月",IF(AT11=3,"火",IF(AT11=4,"水",IF(AT11=5,"木",IF(AT11=6,"金",IF(AT11=0,"","土")))))))</f>
        <v/>
      </c>
      <c r="AU12" s="913"/>
      <c r="AV12" s="914"/>
      <c r="AW12" s="913"/>
      <c r="AX12" s="914"/>
      <c r="AY12" s="916"/>
      <c r="AZ12" s="916"/>
      <c r="BA12" s="916"/>
      <c r="BB12" s="916"/>
      <c r="BC12" s="916"/>
      <c r="BD12" s="916"/>
    </row>
    <row r="13" spans="2:57" ht="39.9" customHeight="1" x14ac:dyDescent="0.2">
      <c r="B13" s="203">
        <v>1</v>
      </c>
      <c r="C13" s="872"/>
      <c r="D13" s="873"/>
      <c r="E13" s="874"/>
      <c r="F13" s="875"/>
      <c r="G13" s="876"/>
      <c r="H13" s="877"/>
      <c r="I13" s="877"/>
      <c r="J13" s="877"/>
      <c r="K13" s="878"/>
      <c r="L13" s="879"/>
      <c r="M13" s="880"/>
      <c r="N13" s="880"/>
      <c r="O13" s="881"/>
      <c r="P13" s="168"/>
      <c r="Q13" s="167"/>
      <c r="R13" s="167"/>
      <c r="S13" s="167"/>
      <c r="T13" s="167"/>
      <c r="U13" s="167"/>
      <c r="V13" s="166"/>
      <c r="W13" s="168"/>
      <c r="X13" s="167"/>
      <c r="Y13" s="167"/>
      <c r="Z13" s="167"/>
      <c r="AA13" s="167"/>
      <c r="AB13" s="167"/>
      <c r="AC13" s="166"/>
      <c r="AD13" s="168"/>
      <c r="AE13" s="167"/>
      <c r="AF13" s="167"/>
      <c r="AG13" s="167"/>
      <c r="AH13" s="167"/>
      <c r="AI13" s="167"/>
      <c r="AJ13" s="166"/>
      <c r="AK13" s="168"/>
      <c r="AL13" s="167"/>
      <c r="AM13" s="167"/>
      <c r="AN13" s="167"/>
      <c r="AO13" s="167"/>
      <c r="AP13" s="167"/>
      <c r="AQ13" s="166"/>
      <c r="AR13" s="168"/>
      <c r="AS13" s="167"/>
      <c r="AT13" s="166"/>
      <c r="AU13" s="882">
        <f>IF($AZ$3="４週",SUM(P13:AQ13),IF($AZ$3="暦月",SUM(P13:AT13),""))</f>
        <v>0</v>
      </c>
      <c r="AV13" s="883"/>
      <c r="AW13" s="884">
        <f t="shared" ref="AW13:AW30" si="1">IF($AZ$3="４週",AU13/4,IF($AZ$3="暦月",AU13/($AZ$6/7),""))</f>
        <v>0</v>
      </c>
      <c r="AX13" s="885"/>
      <c r="AY13" s="869"/>
      <c r="AZ13" s="870"/>
      <c r="BA13" s="870"/>
      <c r="BB13" s="870"/>
      <c r="BC13" s="870"/>
      <c r="BD13" s="871"/>
    </row>
    <row r="14" spans="2:57" ht="39.9" customHeight="1" x14ac:dyDescent="0.2">
      <c r="B14" s="162">
        <f t="shared" ref="B14:B30" si="2">B13+1</f>
        <v>2</v>
      </c>
      <c r="C14" s="855"/>
      <c r="D14" s="856"/>
      <c r="E14" s="857"/>
      <c r="F14" s="858"/>
      <c r="G14" s="859"/>
      <c r="H14" s="860"/>
      <c r="I14" s="860"/>
      <c r="J14" s="860"/>
      <c r="K14" s="861"/>
      <c r="L14" s="862"/>
      <c r="M14" s="863"/>
      <c r="N14" s="863"/>
      <c r="O14" s="864"/>
      <c r="P14" s="161"/>
      <c r="Q14" s="160"/>
      <c r="R14" s="160"/>
      <c r="S14" s="160"/>
      <c r="T14" s="160"/>
      <c r="U14" s="160"/>
      <c r="V14" s="159"/>
      <c r="W14" s="161"/>
      <c r="X14" s="160"/>
      <c r="Y14" s="160"/>
      <c r="Z14" s="160"/>
      <c r="AA14" s="160"/>
      <c r="AB14" s="160"/>
      <c r="AC14" s="159"/>
      <c r="AD14" s="161"/>
      <c r="AE14" s="160"/>
      <c r="AF14" s="160"/>
      <c r="AG14" s="160"/>
      <c r="AH14" s="160"/>
      <c r="AI14" s="160"/>
      <c r="AJ14" s="159"/>
      <c r="AK14" s="161"/>
      <c r="AL14" s="160"/>
      <c r="AM14" s="160"/>
      <c r="AN14" s="160"/>
      <c r="AO14" s="160"/>
      <c r="AP14" s="160"/>
      <c r="AQ14" s="159"/>
      <c r="AR14" s="161"/>
      <c r="AS14" s="160"/>
      <c r="AT14" s="159"/>
      <c r="AU14" s="865">
        <f>IF($AZ$3="４週",SUM(P14:AQ14),IF($AZ$3="暦月",SUM(P14:AT14),""))</f>
        <v>0</v>
      </c>
      <c r="AV14" s="866"/>
      <c r="AW14" s="867">
        <f t="shared" si="1"/>
        <v>0</v>
      </c>
      <c r="AX14" s="868"/>
      <c r="AY14" s="835"/>
      <c r="AZ14" s="836"/>
      <c r="BA14" s="836"/>
      <c r="BB14" s="836"/>
      <c r="BC14" s="836"/>
      <c r="BD14" s="837"/>
    </row>
    <row r="15" spans="2:57" ht="39.9" customHeight="1" x14ac:dyDescent="0.2">
      <c r="B15" s="162">
        <f t="shared" si="2"/>
        <v>3</v>
      </c>
      <c r="C15" s="855"/>
      <c r="D15" s="856"/>
      <c r="E15" s="857"/>
      <c r="F15" s="858"/>
      <c r="G15" s="859"/>
      <c r="H15" s="860"/>
      <c r="I15" s="860"/>
      <c r="J15" s="860"/>
      <c r="K15" s="861"/>
      <c r="L15" s="862"/>
      <c r="M15" s="863"/>
      <c r="N15" s="863"/>
      <c r="O15" s="864"/>
      <c r="P15" s="161"/>
      <c r="Q15" s="160"/>
      <c r="R15" s="160"/>
      <c r="S15" s="160"/>
      <c r="T15" s="160"/>
      <c r="U15" s="160"/>
      <c r="V15" s="159"/>
      <c r="W15" s="161"/>
      <c r="X15" s="160"/>
      <c r="Y15" s="160"/>
      <c r="Z15" s="160"/>
      <c r="AA15" s="160"/>
      <c r="AB15" s="160"/>
      <c r="AC15" s="159"/>
      <c r="AD15" s="161"/>
      <c r="AE15" s="160"/>
      <c r="AF15" s="160"/>
      <c r="AG15" s="160"/>
      <c r="AH15" s="160"/>
      <c r="AI15" s="160"/>
      <c r="AJ15" s="159"/>
      <c r="AK15" s="161"/>
      <c r="AL15" s="160"/>
      <c r="AM15" s="160"/>
      <c r="AN15" s="160"/>
      <c r="AO15" s="160"/>
      <c r="AP15" s="160"/>
      <c r="AQ15" s="159"/>
      <c r="AR15" s="161"/>
      <c r="AS15" s="160"/>
      <c r="AT15" s="159"/>
      <c r="AU15" s="865">
        <f>IF($AZ$3="４週",SUM(P15:AQ15),IF($AZ$3="暦月",SUM(P15:AT15),""))</f>
        <v>0</v>
      </c>
      <c r="AV15" s="866"/>
      <c r="AW15" s="867">
        <f t="shared" si="1"/>
        <v>0</v>
      </c>
      <c r="AX15" s="868"/>
      <c r="AY15" s="835"/>
      <c r="AZ15" s="836"/>
      <c r="BA15" s="836"/>
      <c r="BB15" s="836"/>
      <c r="BC15" s="836"/>
      <c r="BD15" s="837"/>
    </row>
    <row r="16" spans="2:57" ht="39.9" customHeight="1" x14ac:dyDescent="0.2">
      <c r="B16" s="162">
        <f t="shared" si="2"/>
        <v>4</v>
      </c>
      <c r="C16" s="855"/>
      <c r="D16" s="856"/>
      <c r="E16" s="857"/>
      <c r="F16" s="858"/>
      <c r="G16" s="859"/>
      <c r="H16" s="860"/>
      <c r="I16" s="860"/>
      <c r="J16" s="860"/>
      <c r="K16" s="861"/>
      <c r="L16" s="862"/>
      <c r="M16" s="863"/>
      <c r="N16" s="863"/>
      <c r="O16" s="864"/>
      <c r="P16" s="161"/>
      <c r="Q16" s="160"/>
      <c r="R16" s="160"/>
      <c r="S16" s="160"/>
      <c r="T16" s="160"/>
      <c r="U16" s="160"/>
      <c r="V16" s="159"/>
      <c r="W16" s="161"/>
      <c r="X16" s="160"/>
      <c r="Y16" s="160"/>
      <c r="Z16" s="160"/>
      <c r="AA16" s="160"/>
      <c r="AB16" s="160"/>
      <c r="AC16" s="159"/>
      <c r="AD16" s="161"/>
      <c r="AE16" s="160"/>
      <c r="AF16" s="160"/>
      <c r="AG16" s="160"/>
      <c r="AH16" s="160"/>
      <c r="AI16" s="160"/>
      <c r="AJ16" s="159"/>
      <c r="AK16" s="161"/>
      <c r="AL16" s="160"/>
      <c r="AM16" s="160"/>
      <c r="AN16" s="160"/>
      <c r="AO16" s="160"/>
      <c r="AP16" s="160"/>
      <c r="AQ16" s="159"/>
      <c r="AR16" s="161"/>
      <c r="AS16" s="160"/>
      <c r="AT16" s="159"/>
      <c r="AU16" s="865">
        <f>IF($AZ$3="４週",SUM(P16:AQ16),IF($AZ$3="暦月",SUM(P16:AT16),""))</f>
        <v>0</v>
      </c>
      <c r="AV16" s="866"/>
      <c r="AW16" s="867">
        <f t="shared" si="1"/>
        <v>0</v>
      </c>
      <c r="AX16" s="868"/>
      <c r="AY16" s="835"/>
      <c r="AZ16" s="836"/>
      <c r="BA16" s="836"/>
      <c r="BB16" s="836"/>
      <c r="BC16" s="836"/>
      <c r="BD16" s="837"/>
    </row>
    <row r="17" spans="2:56" ht="39.9" customHeight="1" x14ac:dyDescent="0.2">
      <c r="B17" s="162">
        <f t="shared" si="2"/>
        <v>5</v>
      </c>
      <c r="C17" s="855"/>
      <c r="D17" s="856"/>
      <c r="E17" s="857"/>
      <c r="F17" s="858"/>
      <c r="G17" s="859"/>
      <c r="H17" s="860"/>
      <c r="I17" s="860"/>
      <c r="J17" s="860"/>
      <c r="K17" s="861"/>
      <c r="L17" s="862"/>
      <c r="M17" s="863"/>
      <c r="N17" s="863"/>
      <c r="O17" s="864"/>
      <c r="P17" s="161"/>
      <c r="Q17" s="160"/>
      <c r="R17" s="160"/>
      <c r="S17" s="160"/>
      <c r="T17" s="160"/>
      <c r="U17" s="160"/>
      <c r="V17" s="159"/>
      <c r="W17" s="161"/>
      <c r="X17" s="160"/>
      <c r="Y17" s="160"/>
      <c r="Z17" s="160"/>
      <c r="AA17" s="160"/>
      <c r="AB17" s="160"/>
      <c r="AC17" s="159"/>
      <c r="AD17" s="161"/>
      <c r="AE17" s="160"/>
      <c r="AF17" s="160"/>
      <c r="AG17" s="160"/>
      <c r="AH17" s="160"/>
      <c r="AI17" s="160"/>
      <c r="AJ17" s="159"/>
      <c r="AK17" s="161"/>
      <c r="AL17" s="160"/>
      <c r="AM17" s="160"/>
      <c r="AN17" s="160"/>
      <c r="AO17" s="160"/>
      <c r="AP17" s="160"/>
      <c r="AQ17" s="159"/>
      <c r="AR17" s="161"/>
      <c r="AS17" s="160"/>
      <c r="AT17" s="159"/>
      <c r="AU17" s="865">
        <f t="shared" ref="AU17:AU30" si="3">IF($AZ$3="４週",SUM(P17:AQ17),IF($AZ$3="暦月",SUM(P17:AT17),""))</f>
        <v>0</v>
      </c>
      <c r="AV17" s="866"/>
      <c r="AW17" s="867">
        <f t="shared" si="1"/>
        <v>0</v>
      </c>
      <c r="AX17" s="868"/>
      <c r="AY17" s="835"/>
      <c r="AZ17" s="836"/>
      <c r="BA17" s="836"/>
      <c r="BB17" s="836"/>
      <c r="BC17" s="836"/>
      <c r="BD17" s="837"/>
    </row>
    <row r="18" spans="2:56" ht="39.9" customHeight="1" x14ac:dyDescent="0.2">
      <c r="B18" s="162">
        <f t="shared" si="2"/>
        <v>6</v>
      </c>
      <c r="C18" s="855"/>
      <c r="D18" s="856"/>
      <c r="E18" s="857"/>
      <c r="F18" s="858"/>
      <c r="G18" s="859"/>
      <c r="H18" s="860"/>
      <c r="I18" s="860"/>
      <c r="J18" s="860"/>
      <c r="K18" s="861"/>
      <c r="L18" s="862"/>
      <c r="M18" s="863"/>
      <c r="N18" s="863"/>
      <c r="O18" s="864"/>
      <c r="P18" s="161"/>
      <c r="Q18" s="160"/>
      <c r="R18" s="160"/>
      <c r="S18" s="160"/>
      <c r="T18" s="160"/>
      <c r="U18" s="160"/>
      <c r="V18" s="159"/>
      <c r="W18" s="161"/>
      <c r="X18" s="160"/>
      <c r="Y18" s="160"/>
      <c r="Z18" s="160"/>
      <c r="AA18" s="160"/>
      <c r="AB18" s="160"/>
      <c r="AC18" s="159"/>
      <c r="AD18" s="161"/>
      <c r="AE18" s="160"/>
      <c r="AF18" s="160"/>
      <c r="AG18" s="160"/>
      <c r="AH18" s="160"/>
      <c r="AI18" s="160"/>
      <c r="AJ18" s="159"/>
      <c r="AK18" s="161"/>
      <c r="AL18" s="160"/>
      <c r="AM18" s="160"/>
      <c r="AN18" s="160"/>
      <c r="AO18" s="160"/>
      <c r="AP18" s="160"/>
      <c r="AQ18" s="159"/>
      <c r="AR18" s="161"/>
      <c r="AS18" s="160"/>
      <c r="AT18" s="159"/>
      <c r="AU18" s="865">
        <f t="shared" si="3"/>
        <v>0</v>
      </c>
      <c r="AV18" s="866"/>
      <c r="AW18" s="867">
        <f t="shared" si="1"/>
        <v>0</v>
      </c>
      <c r="AX18" s="868"/>
      <c r="AY18" s="835"/>
      <c r="AZ18" s="836"/>
      <c r="BA18" s="836"/>
      <c r="BB18" s="836"/>
      <c r="BC18" s="836"/>
      <c r="BD18" s="837"/>
    </row>
    <row r="19" spans="2:56" ht="39.9" customHeight="1" x14ac:dyDescent="0.2">
      <c r="B19" s="162">
        <f t="shared" si="2"/>
        <v>7</v>
      </c>
      <c r="C19" s="855"/>
      <c r="D19" s="856"/>
      <c r="E19" s="857"/>
      <c r="F19" s="858"/>
      <c r="G19" s="859"/>
      <c r="H19" s="860"/>
      <c r="I19" s="860"/>
      <c r="J19" s="860"/>
      <c r="K19" s="861"/>
      <c r="L19" s="862"/>
      <c r="M19" s="863"/>
      <c r="N19" s="863"/>
      <c r="O19" s="864"/>
      <c r="P19" s="161"/>
      <c r="Q19" s="160"/>
      <c r="R19" s="160"/>
      <c r="S19" s="160"/>
      <c r="T19" s="160"/>
      <c r="U19" s="160"/>
      <c r="V19" s="159"/>
      <c r="W19" s="161"/>
      <c r="X19" s="160"/>
      <c r="Y19" s="160"/>
      <c r="Z19" s="160"/>
      <c r="AA19" s="160"/>
      <c r="AB19" s="160"/>
      <c r="AC19" s="159"/>
      <c r="AD19" s="161"/>
      <c r="AE19" s="160"/>
      <c r="AF19" s="160"/>
      <c r="AG19" s="160"/>
      <c r="AH19" s="160"/>
      <c r="AI19" s="160"/>
      <c r="AJ19" s="159"/>
      <c r="AK19" s="161"/>
      <c r="AL19" s="160"/>
      <c r="AM19" s="160"/>
      <c r="AN19" s="160"/>
      <c r="AO19" s="160"/>
      <c r="AP19" s="160"/>
      <c r="AQ19" s="159"/>
      <c r="AR19" s="161"/>
      <c r="AS19" s="160"/>
      <c r="AT19" s="159"/>
      <c r="AU19" s="865">
        <f>IF($AZ$3="４週",SUM(P19:AQ19),IF($AZ$3="暦月",SUM(P19:AT19),""))</f>
        <v>0</v>
      </c>
      <c r="AV19" s="866"/>
      <c r="AW19" s="867">
        <f t="shared" si="1"/>
        <v>0</v>
      </c>
      <c r="AX19" s="868"/>
      <c r="AY19" s="835"/>
      <c r="AZ19" s="836"/>
      <c r="BA19" s="836"/>
      <c r="BB19" s="836"/>
      <c r="BC19" s="836"/>
      <c r="BD19" s="837"/>
    </row>
    <row r="20" spans="2:56" ht="39.9" customHeight="1" x14ac:dyDescent="0.2">
      <c r="B20" s="162">
        <f t="shared" si="2"/>
        <v>8</v>
      </c>
      <c r="C20" s="855"/>
      <c r="D20" s="856"/>
      <c r="E20" s="857"/>
      <c r="F20" s="858"/>
      <c r="G20" s="859"/>
      <c r="H20" s="860"/>
      <c r="I20" s="860"/>
      <c r="J20" s="860"/>
      <c r="K20" s="861"/>
      <c r="L20" s="862"/>
      <c r="M20" s="863"/>
      <c r="N20" s="863"/>
      <c r="O20" s="864"/>
      <c r="P20" s="161"/>
      <c r="Q20" s="160"/>
      <c r="R20" s="160"/>
      <c r="S20" s="160"/>
      <c r="T20" s="160"/>
      <c r="U20" s="160"/>
      <c r="V20" s="159"/>
      <c r="W20" s="161"/>
      <c r="X20" s="160"/>
      <c r="Y20" s="160"/>
      <c r="Z20" s="160"/>
      <c r="AA20" s="160"/>
      <c r="AB20" s="160"/>
      <c r="AC20" s="159"/>
      <c r="AD20" s="161"/>
      <c r="AE20" s="160"/>
      <c r="AF20" s="160"/>
      <c r="AG20" s="160"/>
      <c r="AH20" s="160"/>
      <c r="AI20" s="160"/>
      <c r="AJ20" s="159"/>
      <c r="AK20" s="161"/>
      <c r="AL20" s="160"/>
      <c r="AM20" s="160"/>
      <c r="AN20" s="160"/>
      <c r="AO20" s="160"/>
      <c r="AP20" s="160"/>
      <c r="AQ20" s="159"/>
      <c r="AR20" s="161"/>
      <c r="AS20" s="160"/>
      <c r="AT20" s="159"/>
      <c r="AU20" s="865">
        <f t="shared" si="3"/>
        <v>0</v>
      </c>
      <c r="AV20" s="866"/>
      <c r="AW20" s="867">
        <f t="shared" si="1"/>
        <v>0</v>
      </c>
      <c r="AX20" s="868"/>
      <c r="AY20" s="835"/>
      <c r="AZ20" s="836"/>
      <c r="BA20" s="836"/>
      <c r="BB20" s="836"/>
      <c r="BC20" s="836"/>
      <c r="BD20" s="837"/>
    </row>
    <row r="21" spans="2:56" ht="39.9" customHeight="1" x14ac:dyDescent="0.2">
      <c r="B21" s="162">
        <f t="shared" si="2"/>
        <v>9</v>
      </c>
      <c r="C21" s="855"/>
      <c r="D21" s="856"/>
      <c r="E21" s="857"/>
      <c r="F21" s="858"/>
      <c r="G21" s="859"/>
      <c r="H21" s="860"/>
      <c r="I21" s="860"/>
      <c r="J21" s="860"/>
      <c r="K21" s="861"/>
      <c r="L21" s="862"/>
      <c r="M21" s="863"/>
      <c r="N21" s="863"/>
      <c r="O21" s="864"/>
      <c r="P21" s="161"/>
      <c r="Q21" s="160"/>
      <c r="R21" s="160"/>
      <c r="S21" s="160"/>
      <c r="T21" s="160"/>
      <c r="U21" s="160"/>
      <c r="V21" s="159"/>
      <c r="W21" s="161"/>
      <c r="X21" s="160"/>
      <c r="Y21" s="160"/>
      <c r="Z21" s="160"/>
      <c r="AA21" s="160"/>
      <c r="AB21" s="160"/>
      <c r="AC21" s="159"/>
      <c r="AD21" s="161"/>
      <c r="AE21" s="160"/>
      <c r="AF21" s="160"/>
      <c r="AG21" s="160"/>
      <c r="AH21" s="160"/>
      <c r="AI21" s="160"/>
      <c r="AJ21" s="159"/>
      <c r="AK21" s="161"/>
      <c r="AL21" s="160"/>
      <c r="AM21" s="160"/>
      <c r="AN21" s="160"/>
      <c r="AO21" s="160"/>
      <c r="AP21" s="160"/>
      <c r="AQ21" s="159"/>
      <c r="AR21" s="161"/>
      <c r="AS21" s="160"/>
      <c r="AT21" s="159"/>
      <c r="AU21" s="865">
        <f t="shared" si="3"/>
        <v>0</v>
      </c>
      <c r="AV21" s="866"/>
      <c r="AW21" s="867">
        <f t="shared" si="1"/>
        <v>0</v>
      </c>
      <c r="AX21" s="868"/>
      <c r="AY21" s="835"/>
      <c r="AZ21" s="836"/>
      <c r="BA21" s="836"/>
      <c r="BB21" s="836"/>
      <c r="BC21" s="836"/>
      <c r="BD21" s="837"/>
    </row>
    <row r="22" spans="2:56" ht="39.9" customHeight="1" x14ac:dyDescent="0.2">
      <c r="B22" s="162">
        <f t="shared" si="2"/>
        <v>10</v>
      </c>
      <c r="C22" s="855"/>
      <c r="D22" s="856"/>
      <c r="E22" s="857"/>
      <c r="F22" s="858"/>
      <c r="G22" s="859"/>
      <c r="H22" s="860"/>
      <c r="I22" s="860"/>
      <c r="J22" s="860"/>
      <c r="K22" s="861"/>
      <c r="L22" s="862"/>
      <c r="M22" s="863"/>
      <c r="N22" s="863"/>
      <c r="O22" s="864"/>
      <c r="P22" s="161"/>
      <c r="Q22" s="160"/>
      <c r="R22" s="160"/>
      <c r="S22" s="160"/>
      <c r="T22" s="160"/>
      <c r="U22" s="160"/>
      <c r="V22" s="159"/>
      <c r="W22" s="161"/>
      <c r="X22" s="160"/>
      <c r="Y22" s="160"/>
      <c r="Z22" s="160"/>
      <c r="AA22" s="160"/>
      <c r="AB22" s="160"/>
      <c r="AC22" s="159"/>
      <c r="AD22" s="161"/>
      <c r="AE22" s="160"/>
      <c r="AF22" s="160"/>
      <c r="AG22" s="160"/>
      <c r="AH22" s="160"/>
      <c r="AI22" s="160"/>
      <c r="AJ22" s="159"/>
      <c r="AK22" s="161"/>
      <c r="AL22" s="160"/>
      <c r="AM22" s="160"/>
      <c r="AN22" s="160"/>
      <c r="AO22" s="160"/>
      <c r="AP22" s="160"/>
      <c r="AQ22" s="159"/>
      <c r="AR22" s="161"/>
      <c r="AS22" s="160"/>
      <c r="AT22" s="159"/>
      <c r="AU22" s="865">
        <f t="shared" si="3"/>
        <v>0</v>
      </c>
      <c r="AV22" s="866"/>
      <c r="AW22" s="867">
        <f t="shared" si="1"/>
        <v>0</v>
      </c>
      <c r="AX22" s="868"/>
      <c r="AY22" s="835"/>
      <c r="AZ22" s="836"/>
      <c r="BA22" s="836"/>
      <c r="BB22" s="836"/>
      <c r="BC22" s="836"/>
      <c r="BD22" s="837"/>
    </row>
    <row r="23" spans="2:56" ht="39.9" customHeight="1" x14ac:dyDescent="0.2">
      <c r="B23" s="162">
        <f t="shared" si="2"/>
        <v>11</v>
      </c>
      <c r="C23" s="855"/>
      <c r="D23" s="856"/>
      <c r="E23" s="857"/>
      <c r="F23" s="858"/>
      <c r="G23" s="859"/>
      <c r="H23" s="860"/>
      <c r="I23" s="860"/>
      <c r="J23" s="860"/>
      <c r="K23" s="861"/>
      <c r="L23" s="862"/>
      <c r="M23" s="863"/>
      <c r="N23" s="863"/>
      <c r="O23" s="864"/>
      <c r="P23" s="161"/>
      <c r="Q23" s="160"/>
      <c r="R23" s="160"/>
      <c r="S23" s="160"/>
      <c r="T23" s="160"/>
      <c r="U23" s="160"/>
      <c r="V23" s="159"/>
      <c r="W23" s="161"/>
      <c r="X23" s="160"/>
      <c r="Y23" s="160"/>
      <c r="Z23" s="160"/>
      <c r="AA23" s="160"/>
      <c r="AB23" s="160"/>
      <c r="AC23" s="159"/>
      <c r="AD23" s="161"/>
      <c r="AE23" s="160"/>
      <c r="AF23" s="160"/>
      <c r="AG23" s="160"/>
      <c r="AH23" s="160"/>
      <c r="AI23" s="160"/>
      <c r="AJ23" s="159"/>
      <c r="AK23" s="161"/>
      <c r="AL23" s="160"/>
      <c r="AM23" s="160"/>
      <c r="AN23" s="160"/>
      <c r="AO23" s="160"/>
      <c r="AP23" s="160"/>
      <c r="AQ23" s="159"/>
      <c r="AR23" s="161"/>
      <c r="AS23" s="160"/>
      <c r="AT23" s="159"/>
      <c r="AU23" s="865">
        <f t="shared" si="3"/>
        <v>0</v>
      </c>
      <c r="AV23" s="866"/>
      <c r="AW23" s="867">
        <f t="shared" si="1"/>
        <v>0</v>
      </c>
      <c r="AX23" s="868"/>
      <c r="AY23" s="835"/>
      <c r="AZ23" s="836"/>
      <c r="BA23" s="836"/>
      <c r="BB23" s="836"/>
      <c r="BC23" s="836"/>
      <c r="BD23" s="837"/>
    </row>
    <row r="24" spans="2:56" ht="39.9" customHeight="1" x14ac:dyDescent="0.2">
      <c r="B24" s="162">
        <f t="shared" si="2"/>
        <v>12</v>
      </c>
      <c r="C24" s="855"/>
      <c r="D24" s="856"/>
      <c r="E24" s="857"/>
      <c r="F24" s="858"/>
      <c r="G24" s="859"/>
      <c r="H24" s="860"/>
      <c r="I24" s="860"/>
      <c r="J24" s="860"/>
      <c r="K24" s="861"/>
      <c r="L24" s="862"/>
      <c r="M24" s="863"/>
      <c r="N24" s="863"/>
      <c r="O24" s="864"/>
      <c r="P24" s="161"/>
      <c r="Q24" s="160"/>
      <c r="R24" s="160"/>
      <c r="S24" s="160"/>
      <c r="T24" s="160"/>
      <c r="U24" s="160"/>
      <c r="V24" s="159"/>
      <c r="W24" s="161"/>
      <c r="X24" s="160"/>
      <c r="Y24" s="160"/>
      <c r="Z24" s="160"/>
      <c r="AA24" s="160"/>
      <c r="AB24" s="160"/>
      <c r="AC24" s="159"/>
      <c r="AD24" s="161"/>
      <c r="AE24" s="160"/>
      <c r="AF24" s="160"/>
      <c r="AG24" s="160"/>
      <c r="AH24" s="160"/>
      <c r="AI24" s="160"/>
      <c r="AJ24" s="159"/>
      <c r="AK24" s="161"/>
      <c r="AL24" s="160"/>
      <c r="AM24" s="160"/>
      <c r="AN24" s="160"/>
      <c r="AO24" s="160"/>
      <c r="AP24" s="160"/>
      <c r="AQ24" s="159"/>
      <c r="AR24" s="161"/>
      <c r="AS24" s="160"/>
      <c r="AT24" s="159"/>
      <c r="AU24" s="865">
        <f t="shared" si="3"/>
        <v>0</v>
      </c>
      <c r="AV24" s="866"/>
      <c r="AW24" s="867">
        <f t="shared" si="1"/>
        <v>0</v>
      </c>
      <c r="AX24" s="868"/>
      <c r="AY24" s="835"/>
      <c r="AZ24" s="836"/>
      <c r="BA24" s="836"/>
      <c r="BB24" s="836"/>
      <c r="BC24" s="836"/>
      <c r="BD24" s="837"/>
    </row>
    <row r="25" spans="2:56" ht="39.9" customHeight="1" x14ac:dyDescent="0.2">
      <c r="B25" s="162">
        <f t="shared" si="2"/>
        <v>13</v>
      </c>
      <c r="C25" s="855"/>
      <c r="D25" s="856"/>
      <c r="E25" s="857"/>
      <c r="F25" s="858"/>
      <c r="G25" s="859"/>
      <c r="H25" s="860"/>
      <c r="I25" s="860"/>
      <c r="J25" s="860"/>
      <c r="K25" s="861"/>
      <c r="L25" s="862"/>
      <c r="M25" s="863"/>
      <c r="N25" s="863"/>
      <c r="O25" s="864"/>
      <c r="P25" s="161"/>
      <c r="Q25" s="160"/>
      <c r="R25" s="160"/>
      <c r="S25" s="160"/>
      <c r="T25" s="160"/>
      <c r="U25" s="160"/>
      <c r="V25" s="159"/>
      <c r="W25" s="161"/>
      <c r="X25" s="160"/>
      <c r="Y25" s="160"/>
      <c r="Z25" s="160"/>
      <c r="AA25" s="160"/>
      <c r="AB25" s="160"/>
      <c r="AC25" s="159"/>
      <c r="AD25" s="161"/>
      <c r="AE25" s="160"/>
      <c r="AF25" s="160"/>
      <c r="AG25" s="160"/>
      <c r="AH25" s="160"/>
      <c r="AI25" s="160"/>
      <c r="AJ25" s="159"/>
      <c r="AK25" s="161"/>
      <c r="AL25" s="160"/>
      <c r="AM25" s="160"/>
      <c r="AN25" s="160"/>
      <c r="AO25" s="160"/>
      <c r="AP25" s="160"/>
      <c r="AQ25" s="159"/>
      <c r="AR25" s="161"/>
      <c r="AS25" s="160"/>
      <c r="AT25" s="159"/>
      <c r="AU25" s="865">
        <f t="shared" si="3"/>
        <v>0</v>
      </c>
      <c r="AV25" s="866"/>
      <c r="AW25" s="867">
        <f t="shared" si="1"/>
        <v>0</v>
      </c>
      <c r="AX25" s="868"/>
      <c r="AY25" s="835"/>
      <c r="AZ25" s="836"/>
      <c r="BA25" s="836"/>
      <c r="BB25" s="836"/>
      <c r="BC25" s="836"/>
      <c r="BD25" s="837"/>
    </row>
    <row r="26" spans="2:56" ht="39.9" customHeight="1" x14ac:dyDescent="0.2">
      <c r="B26" s="162">
        <f t="shared" si="2"/>
        <v>14</v>
      </c>
      <c r="C26" s="855"/>
      <c r="D26" s="856"/>
      <c r="E26" s="857"/>
      <c r="F26" s="858"/>
      <c r="G26" s="859"/>
      <c r="H26" s="860"/>
      <c r="I26" s="860"/>
      <c r="J26" s="860"/>
      <c r="K26" s="861"/>
      <c r="L26" s="862"/>
      <c r="M26" s="863"/>
      <c r="N26" s="863"/>
      <c r="O26" s="864"/>
      <c r="P26" s="161"/>
      <c r="Q26" s="160"/>
      <c r="R26" s="160"/>
      <c r="S26" s="160"/>
      <c r="T26" s="160"/>
      <c r="U26" s="160"/>
      <c r="V26" s="159"/>
      <c r="W26" s="161"/>
      <c r="X26" s="160"/>
      <c r="Y26" s="160"/>
      <c r="Z26" s="160"/>
      <c r="AA26" s="160"/>
      <c r="AB26" s="160"/>
      <c r="AC26" s="159"/>
      <c r="AD26" s="161"/>
      <c r="AE26" s="160"/>
      <c r="AF26" s="160"/>
      <c r="AG26" s="160"/>
      <c r="AH26" s="160"/>
      <c r="AI26" s="160"/>
      <c r="AJ26" s="159"/>
      <c r="AK26" s="161"/>
      <c r="AL26" s="160"/>
      <c r="AM26" s="160"/>
      <c r="AN26" s="160"/>
      <c r="AO26" s="160"/>
      <c r="AP26" s="160"/>
      <c r="AQ26" s="159"/>
      <c r="AR26" s="161"/>
      <c r="AS26" s="160"/>
      <c r="AT26" s="159"/>
      <c r="AU26" s="865">
        <f t="shared" si="3"/>
        <v>0</v>
      </c>
      <c r="AV26" s="866"/>
      <c r="AW26" s="867">
        <f t="shared" si="1"/>
        <v>0</v>
      </c>
      <c r="AX26" s="868"/>
      <c r="AY26" s="835"/>
      <c r="AZ26" s="836"/>
      <c r="BA26" s="836"/>
      <c r="BB26" s="836"/>
      <c r="BC26" s="836"/>
      <c r="BD26" s="837"/>
    </row>
    <row r="27" spans="2:56" ht="39.9" customHeight="1" x14ac:dyDescent="0.2">
      <c r="B27" s="162">
        <f t="shared" si="2"/>
        <v>15</v>
      </c>
      <c r="C27" s="855"/>
      <c r="D27" s="856"/>
      <c r="E27" s="857"/>
      <c r="F27" s="858"/>
      <c r="G27" s="859"/>
      <c r="H27" s="860"/>
      <c r="I27" s="860"/>
      <c r="J27" s="860"/>
      <c r="K27" s="861"/>
      <c r="L27" s="862"/>
      <c r="M27" s="863"/>
      <c r="N27" s="863"/>
      <c r="O27" s="864"/>
      <c r="P27" s="161"/>
      <c r="Q27" s="160"/>
      <c r="R27" s="160"/>
      <c r="S27" s="160"/>
      <c r="T27" s="160"/>
      <c r="U27" s="160"/>
      <c r="V27" s="159"/>
      <c r="W27" s="161"/>
      <c r="X27" s="160"/>
      <c r="Y27" s="160"/>
      <c r="Z27" s="160"/>
      <c r="AA27" s="160"/>
      <c r="AB27" s="160"/>
      <c r="AC27" s="159"/>
      <c r="AD27" s="161"/>
      <c r="AE27" s="160"/>
      <c r="AF27" s="160"/>
      <c r="AG27" s="160"/>
      <c r="AH27" s="160"/>
      <c r="AI27" s="160"/>
      <c r="AJ27" s="159"/>
      <c r="AK27" s="161"/>
      <c r="AL27" s="160"/>
      <c r="AM27" s="160"/>
      <c r="AN27" s="160"/>
      <c r="AO27" s="160"/>
      <c r="AP27" s="160"/>
      <c r="AQ27" s="159"/>
      <c r="AR27" s="161"/>
      <c r="AS27" s="160"/>
      <c r="AT27" s="159"/>
      <c r="AU27" s="865">
        <f t="shared" si="3"/>
        <v>0</v>
      </c>
      <c r="AV27" s="866"/>
      <c r="AW27" s="867">
        <f t="shared" si="1"/>
        <v>0</v>
      </c>
      <c r="AX27" s="868"/>
      <c r="AY27" s="835"/>
      <c r="AZ27" s="836"/>
      <c r="BA27" s="836"/>
      <c r="BB27" s="836"/>
      <c r="BC27" s="836"/>
      <c r="BD27" s="837"/>
    </row>
    <row r="28" spans="2:56" ht="39.9" customHeight="1" x14ac:dyDescent="0.2">
      <c r="B28" s="162">
        <f t="shared" si="2"/>
        <v>16</v>
      </c>
      <c r="C28" s="855"/>
      <c r="D28" s="856"/>
      <c r="E28" s="857"/>
      <c r="F28" s="858"/>
      <c r="G28" s="859"/>
      <c r="H28" s="860"/>
      <c r="I28" s="860"/>
      <c r="J28" s="860"/>
      <c r="K28" s="861"/>
      <c r="L28" s="862"/>
      <c r="M28" s="863"/>
      <c r="N28" s="863"/>
      <c r="O28" s="864"/>
      <c r="P28" s="161"/>
      <c r="Q28" s="160"/>
      <c r="R28" s="160"/>
      <c r="S28" s="160"/>
      <c r="T28" s="160"/>
      <c r="U28" s="160"/>
      <c r="V28" s="159"/>
      <c r="W28" s="161"/>
      <c r="X28" s="160"/>
      <c r="Y28" s="160"/>
      <c r="Z28" s="160"/>
      <c r="AA28" s="160"/>
      <c r="AB28" s="160"/>
      <c r="AC28" s="159"/>
      <c r="AD28" s="161"/>
      <c r="AE28" s="160"/>
      <c r="AF28" s="160"/>
      <c r="AG28" s="160"/>
      <c r="AH28" s="160"/>
      <c r="AI28" s="160"/>
      <c r="AJ28" s="159"/>
      <c r="AK28" s="161"/>
      <c r="AL28" s="160"/>
      <c r="AM28" s="160"/>
      <c r="AN28" s="160"/>
      <c r="AO28" s="160"/>
      <c r="AP28" s="160"/>
      <c r="AQ28" s="159"/>
      <c r="AR28" s="161"/>
      <c r="AS28" s="160"/>
      <c r="AT28" s="159"/>
      <c r="AU28" s="865">
        <f t="shared" si="3"/>
        <v>0</v>
      </c>
      <c r="AV28" s="866"/>
      <c r="AW28" s="867">
        <f t="shared" si="1"/>
        <v>0</v>
      </c>
      <c r="AX28" s="868"/>
      <c r="AY28" s="835"/>
      <c r="AZ28" s="836"/>
      <c r="BA28" s="836"/>
      <c r="BB28" s="836"/>
      <c r="BC28" s="836"/>
      <c r="BD28" s="837"/>
    </row>
    <row r="29" spans="2:56" ht="39.9" customHeight="1" x14ac:dyDescent="0.2">
      <c r="B29" s="162">
        <f t="shared" si="2"/>
        <v>17</v>
      </c>
      <c r="C29" s="855"/>
      <c r="D29" s="856"/>
      <c r="E29" s="857"/>
      <c r="F29" s="858"/>
      <c r="G29" s="859"/>
      <c r="H29" s="860"/>
      <c r="I29" s="860"/>
      <c r="J29" s="860"/>
      <c r="K29" s="861"/>
      <c r="L29" s="862"/>
      <c r="M29" s="863"/>
      <c r="N29" s="863"/>
      <c r="O29" s="864"/>
      <c r="P29" s="161"/>
      <c r="Q29" s="160"/>
      <c r="R29" s="160"/>
      <c r="S29" s="160"/>
      <c r="T29" s="160"/>
      <c r="U29" s="160"/>
      <c r="V29" s="159"/>
      <c r="W29" s="161"/>
      <c r="X29" s="160"/>
      <c r="Y29" s="160"/>
      <c r="Z29" s="160"/>
      <c r="AA29" s="160"/>
      <c r="AB29" s="160"/>
      <c r="AC29" s="159"/>
      <c r="AD29" s="161"/>
      <c r="AE29" s="160"/>
      <c r="AF29" s="160"/>
      <c r="AG29" s="160"/>
      <c r="AH29" s="160"/>
      <c r="AI29" s="160"/>
      <c r="AJ29" s="159"/>
      <c r="AK29" s="161"/>
      <c r="AL29" s="160"/>
      <c r="AM29" s="160"/>
      <c r="AN29" s="160"/>
      <c r="AO29" s="160"/>
      <c r="AP29" s="160"/>
      <c r="AQ29" s="159"/>
      <c r="AR29" s="161"/>
      <c r="AS29" s="160"/>
      <c r="AT29" s="159"/>
      <c r="AU29" s="865">
        <f t="shared" si="3"/>
        <v>0</v>
      </c>
      <c r="AV29" s="866"/>
      <c r="AW29" s="867">
        <f t="shared" si="1"/>
        <v>0</v>
      </c>
      <c r="AX29" s="868"/>
      <c r="AY29" s="835"/>
      <c r="AZ29" s="836"/>
      <c r="BA29" s="836"/>
      <c r="BB29" s="836"/>
      <c r="BC29" s="836"/>
      <c r="BD29" s="837"/>
    </row>
    <row r="30" spans="2:56" ht="39.9" customHeight="1" thickBot="1" x14ac:dyDescent="0.25">
      <c r="B30" s="158">
        <f t="shared" si="2"/>
        <v>18</v>
      </c>
      <c r="C30" s="838"/>
      <c r="D30" s="839"/>
      <c r="E30" s="840"/>
      <c r="F30" s="841"/>
      <c r="G30" s="842"/>
      <c r="H30" s="843"/>
      <c r="I30" s="843"/>
      <c r="J30" s="843"/>
      <c r="K30" s="844"/>
      <c r="L30" s="845"/>
      <c r="M30" s="846"/>
      <c r="N30" s="846"/>
      <c r="O30" s="847"/>
      <c r="P30" s="157"/>
      <c r="Q30" s="156"/>
      <c r="R30" s="156"/>
      <c r="S30" s="156"/>
      <c r="T30" s="156"/>
      <c r="U30" s="156"/>
      <c r="V30" s="155"/>
      <c r="W30" s="157"/>
      <c r="X30" s="156"/>
      <c r="Y30" s="156"/>
      <c r="Z30" s="156"/>
      <c r="AA30" s="156"/>
      <c r="AB30" s="156"/>
      <c r="AC30" s="155"/>
      <c r="AD30" s="157"/>
      <c r="AE30" s="156"/>
      <c r="AF30" s="156"/>
      <c r="AG30" s="156"/>
      <c r="AH30" s="156"/>
      <c r="AI30" s="156"/>
      <c r="AJ30" s="155"/>
      <c r="AK30" s="157"/>
      <c r="AL30" s="156"/>
      <c r="AM30" s="156"/>
      <c r="AN30" s="156"/>
      <c r="AO30" s="156"/>
      <c r="AP30" s="156"/>
      <c r="AQ30" s="155"/>
      <c r="AR30" s="157"/>
      <c r="AS30" s="156"/>
      <c r="AT30" s="155"/>
      <c r="AU30" s="848">
        <f t="shared" si="3"/>
        <v>0</v>
      </c>
      <c r="AV30" s="849"/>
      <c r="AW30" s="850">
        <f t="shared" si="1"/>
        <v>0</v>
      </c>
      <c r="AX30" s="851"/>
      <c r="AY30" s="852"/>
      <c r="AZ30" s="853"/>
      <c r="BA30" s="853"/>
      <c r="BB30" s="853"/>
      <c r="BC30" s="853"/>
      <c r="BD30" s="854"/>
    </row>
    <row r="31" spans="2:56" ht="20.25" customHeight="1" x14ac:dyDescent="0.2">
      <c r="C31" s="204"/>
      <c r="D31" s="205"/>
      <c r="E31" s="206"/>
      <c r="AC31" s="129"/>
    </row>
    <row r="32" spans="2:56" ht="20.25" customHeight="1" x14ac:dyDescent="0.2">
      <c r="C32" s="130" t="s">
        <v>226</v>
      </c>
      <c r="D32" s="134"/>
      <c r="E32" s="134"/>
      <c r="F32" s="130"/>
      <c r="G32" s="130"/>
      <c r="H32" s="130"/>
      <c r="I32" s="130"/>
      <c r="J32" s="130"/>
      <c r="K32" s="130"/>
      <c r="L32" s="130"/>
      <c r="M32" s="130"/>
      <c r="N32" s="130"/>
      <c r="O32" s="130"/>
      <c r="P32" s="130"/>
      <c r="Q32" s="130" t="s">
        <v>225</v>
      </c>
      <c r="R32" s="130"/>
      <c r="S32" s="130"/>
      <c r="T32" s="130"/>
      <c r="U32" s="130"/>
      <c r="V32" s="130"/>
      <c r="W32" s="130"/>
      <c r="X32" s="130"/>
      <c r="Y32" s="130"/>
      <c r="Z32" s="130"/>
      <c r="AA32" s="133"/>
      <c r="AB32" s="130"/>
      <c r="AC32" s="130"/>
      <c r="AD32" s="130"/>
      <c r="AE32" s="130"/>
      <c r="AF32" s="130"/>
      <c r="AG32" s="130"/>
      <c r="AH32" s="130"/>
      <c r="AI32" s="130" t="s">
        <v>224</v>
      </c>
      <c r="AJ32" s="130"/>
      <c r="AK32" s="130"/>
      <c r="AL32" s="130"/>
      <c r="AM32" s="130"/>
      <c r="AN32" s="130"/>
      <c r="AO32" s="137"/>
      <c r="AP32" s="137"/>
      <c r="AQ32" s="137"/>
      <c r="AR32" s="137"/>
      <c r="AS32" s="138"/>
      <c r="AT32" s="137"/>
      <c r="AU32" s="137"/>
      <c r="AV32" s="137"/>
      <c r="AW32" s="137"/>
    </row>
    <row r="33" spans="3:49" ht="20.25" customHeight="1" x14ac:dyDescent="0.2">
      <c r="C33" s="130" t="s">
        <v>223</v>
      </c>
      <c r="D33" s="134"/>
      <c r="E33" s="134"/>
      <c r="F33" s="130"/>
      <c r="G33" s="130"/>
      <c r="H33" s="130"/>
      <c r="I33" s="130"/>
      <c r="J33" s="130"/>
      <c r="K33" s="130"/>
      <c r="L33" s="832" t="s">
        <v>222</v>
      </c>
      <c r="M33" s="832"/>
      <c r="N33" s="130"/>
      <c r="O33" s="130"/>
      <c r="P33" s="130"/>
      <c r="Q33" s="130"/>
      <c r="R33" s="825" t="s">
        <v>221</v>
      </c>
      <c r="S33" s="825"/>
      <c r="T33" s="825" t="s">
        <v>220</v>
      </c>
      <c r="U33" s="825"/>
      <c r="V33" s="825"/>
      <c r="W33" s="825"/>
      <c r="X33" s="130"/>
      <c r="Y33" s="833" t="s">
        <v>219</v>
      </c>
      <c r="Z33" s="833"/>
      <c r="AA33" s="833"/>
      <c r="AB33" s="833"/>
      <c r="AC33" s="130"/>
      <c r="AD33" s="130"/>
      <c r="AE33" s="135" t="s">
        <v>183</v>
      </c>
      <c r="AF33" s="135"/>
      <c r="AG33" s="130"/>
      <c r="AH33" s="130"/>
      <c r="AI33" s="801" t="s">
        <v>218</v>
      </c>
      <c r="AJ33" s="803"/>
      <c r="AK33" s="801" t="s">
        <v>217</v>
      </c>
      <c r="AL33" s="802"/>
      <c r="AM33" s="802"/>
      <c r="AN33" s="803"/>
      <c r="AO33" s="137"/>
      <c r="AP33" s="137"/>
      <c r="AQ33" s="137"/>
      <c r="AR33" s="137"/>
      <c r="AS33" s="779"/>
      <c r="AT33" s="779"/>
      <c r="AU33" s="137"/>
      <c r="AV33" s="137"/>
      <c r="AW33" s="137"/>
    </row>
    <row r="34" spans="3:49" ht="20.25" customHeight="1" x14ac:dyDescent="0.2">
      <c r="C34" s="820"/>
      <c r="D34" s="821"/>
      <c r="E34" s="822"/>
      <c r="F34" s="830">
        <f>IF(AB2=1,10,IF(AB2=2,11,IF(AB2=3,12,AB2-3)))</f>
        <v>1</v>
      </c>
      <c r="G34" s="831"/>
      <c r="H34" s="830">
        <f>IF(AB2=1,11,IF(AB2=2,12,AB2-2))</f>
        <v>2</v>
      </c>
      <c r="I34" s="831"/>
      <c r="J34" s="830">
        <f>IF(AB2=1,12,AB2-1)</f>
        <v>3</v>
      </c>
      <c r="K34" s="831"/>
      <c r="L34" s="801" t="s">
        <v>179</v>
      </c>
      <c r="M34" s="803"/>
      <c r="N34" s="130"/>
      <c r="O34" s="130"/>
      <c r="P34" s="130"/>
      <c r="Q34" s="130"/>
      <c r="R34" s="780"/>
      <c r="S34" s="780"/>
      <c r="T34" s="780" t="s">
        <v>216</v>
      </c>
      <c r="U34" s="780"/>
      <c r="V34" s="780" t="s">
        <v>215</v>
      </c>
      <c r="W34" s="780"/>
      <c r="X34" s="130"/>
      <c r="Y34" s="780" t="s">
        <v>216</v>
      </c>
      <c r="Z34" s="780"/>
      <c r="AA34" s="780" t="s">
        <v>215</v>
      </c>
      <c r="AB34" s="780"/>
      <c r="AC34" s="130"/>
      <c r="AD34" s="130"/>
      <c r="AE34" s="135" t="s">
        <v>214</v>
      </c>
      <c r="AF34" s="135"/>
      <c r="AG34" s="130"/>
      <c r="AH34" s="130"/>
      <c r="AI34" s="801" t="s">
        <v>211</v>
      </c>
      <c r="AJ34" s="803"/>
      <c r="AK34" s="801" t="s">
        <v>213</v>
      </c>
      <c r="AL34" s="802"/>
      <c r="AM34" s="802"/>
      <c r="AN34" s="803"/>
      <c r="AO34" s="153"/>
      <c r="AP34" s="153"/>
      <c r="AQ34" s="137"/>
      <c r="AR34" s="139"/>
      <c r="AS34" s="834"/>
      <c r="AT34" s="834"/>
      <c r="AU34" s="137"/>
      <c r="AV34" s="137"/>
      <c r="AW34" s="137"/>
    </row>
    <row r="35" spans="3:49" ht="20.25" customHeight="1" x14ac:dyDescent="0.2">
      <c r="C35" s="820" t="s">
        <v>212</v>
      </c>
      <c r="D35" s="821"/>
      <c r="E35" s="822"/>
      <c r="F35" s="826"/>
      <c r="G35" s="826"/>
      <c r="H35" s="826"/>
      <c r="I35" s="826"/>
      <c r="J35" s="826"/>
      <c r="K35" s="826"/>
      <c r="L35" s="823">
        <f>SUM(F35:K35)</f>
        <v>0</v>
      </c>
      <c r="M35" s="823"/>
      <c r="N35" s="130"/>
      <c r="O35" s="130"/>
      <c r="P35" s="130"/>
      <c r="Q35" s="130"/>
      <c r="R35" s="801" t="s">
        <v>211</v>
      </c>
      <c r="S35" s="803"/>
      <c r="T35" s="810">
        <f>SUMIFS($AU$13:$AV$30,$C$13:$D$30,"訪問介護員",$E$13:$F$30,"A")+SUMIFS($AU$13:$AV$30,$C$13:$D$30,"サービス提供責任者",$E$13:$F$30,"A")</f>
        <v>0</v>
      </c>
      <c r="U35" s="811"/>
      <c r="V35" s="812">
        <f>SUMIFS($AW$13:$AX$30,$C$13:$D$30,"訪問介護員",$E$13:$F$30,"A")+SUMIFS($AW$13:$AX$30,$C$13:$D$30,"サービス提供責任者",$E$13:$F$30,"A")</f>
        <v>0</v>
      </c>
      <c r="W35" s="813"/>
      <c r="X35" s="130"/>
      <c r="Y35" s="816">
        <v>0</v>
      </c>
      <c r="Z35" s="817"/>
      <c r="AA35" s="827">
        <v>0</v>
      </c>
      <c r="AB35" s="828"/>
      <c r="AC35" s="130"/>
      <c r="AD35" s="130"/>
      <c r="AE35" s="816">
        <v>0</v>
      </c>
      <c r="AF35" s="817"/>
      <c r="AG35" s="130"/>
      <c r="AH35" s="130"/>
      <c r="AI35" s="801" t="s">
        <v>208</v>
      </c>
      <c r="AJ35" s="803"/>
      <c r="AK35" s="801" t="s">
        <v>210</v>
      </c>
      <c r="AL35" s="802"/>
      <c r="AM35" s="802"/>
      <c r="AN35" s="803"/>
      <c r="AO35" s="139"/>
      <c r="AP35" s="137"/>
      <c r="AQ35" s="829"/>
      <c r="AR35" s="829"/>
      <c r="AS35" s="829"/>
      <c r="AT35" s="829"/>
      <c r="AU35" s="137"/>
      <c r="AV35" s="137"/>
      <c r="AW35" s="137"/>
    </row>
    <row r="36" spans="3:49" ht="20.25" customHeight="1" x14ac:dyDescent="0.2">
      <c r="C36" s="820" t="s">
        <v>209</v>
      </c>
      <c r="D36" s="821"/>
      <c r="E36" s="822"/>
      <c r="F36" s="826"/>
      <c r="G36" s="826"/>
      <c r="H36" s="826"/>
      <c r="I36" s="826"/>
      <c r="J36" s="826"/>
      <c r="K36" s="826"/>
      <c r="L36" s="823">
        <f>SUM(F36:K36)</f>
        <v>0</v>
      </c>
      <c r="M36" s="823"/>
      <c r="N36" s="130"/>
      <c r="O36" s="130"/>
      <c r="P36" s="130"/>
      <c r="Q36" s="130"/>
      <c r="R36" s="801" t="s">
        <v>208</v>
      </c>
      <c r="S36" s="803"/>
      <c r="T36" s="810">
        <f>SUMIFS($AU$13:$AV$30,$C$13:$D$30,"訪問介護員",$E$13:$F$30,"B")+SUMIFS($AU$13:$AV$30,$C$13:$D$30,"サービス提供責任者",$E$13:$F$30,"B")</f>
        <v>0</v>
      </c>
      <c r="U36" s="811"/>
      <c r="V36" s="812">
        <f>SUMIFS($AW$13:$AX$30,$C$13:$D$30,"訪問介護員",$E$13:$F$30,"B")+SUMIFS($AW$13:$AX$30,$C$13:$D$30,"サービス提供責任者",$E$13:$F$30,"B")</f>
        <v>0</v>
      </c>
      <c r="W36" s="813"/>
      <c r="X36" s="130"/>
      <c r="Y36" s="816">
        <v>0</v>
      </c>
      <c r="Z36" s="817"/>
      <c r="AA36" s="827">
        <v>0</v>
      </c>
      <c r="AB36" s="828"/>
      <c r="AC36" s="130"/>
      <c r="AD36" s="130"/>
      <c r="AE36" s="816">
        <v>0</v>
      </c>
      <c r="AF36" s="817"/>
      <c r="AG36" s="130"/>
      <c r="AH36" s="130"/>
      <c r="AI36" s="801" t="s">
        <v>205</v>
      </c>
      <c r="AJ36" s="803"/>
      <c r="AK36" s="801" t="s">
        <v>207</v>
      </c>
      <c r="AL36" s="802"/>
      <c r="AM36" s="802"/>
      <c r="AN36" s="803"/>
      <c r="AO36" s="139"/>
      <c r="AP36" s="137"/>
      <c r="AQ36" s="804"/>
      <c r="AR36" s="804"/>
      <c r="AS36" s="804"/>
      <c r="AT36" s="804"/>
      <c r="AU36" s="137"/>
      <c r="AV36" s="137"/>
      <c r="AW36" s="137"/>
    </row>
    <row r="37" spans="3:49" ht="20.25" customHeight="1" x14ac:dyDescent="0.2">
      <c r="C37" s="820" t="s">
        <v>206</v>
      </c>
      <c r="D37" s="821"/>
      <c r="E37" s="822"/>
      <c r="F37" s="826"/>
      <c r="G37" s="826"/>
      <c r="H37" s="826"/>
      <c r="I37" s="826"/>
      <c r="J37" s="826"/>
      <c r="K37" s="826"/>
      <c r="L37" s="823">
        <f>SUM(F37:K37)</f>
        <v>0</v>
      </c>
      <c r="M37" s="823"/>
      <c r="N37" s="130"/>
      <c r="O37" s="130"/>
      <c r="P37" s="130"/>
      <c r="Q37" s="130"/>
      <c r="R37" s="801" t="s">
        <v>205</v>
      </c>
      <c r="S37" s="803"/>
      <c r="T37" s="810">
        <f>SUMIFS($AU$13:$AV$30,$C$13:$D$30,"訪問介護員",$E$13:$F$30,"C")+SUMIFS($AU$13:$AV$30,$C$13:$D$30,"サービス提供責任者",$E$13:$F$30,"C")</f>
        <v>0</v>
      </c>
      <c r="U37" s="811"/>
      <c r="V37" s="812">
        <f>SUMIFS($AW$13:$AX$30,$C$13:$D$30,"訪問介護員",$E$13:$F$30,"C")+SUMIFS($AW$13:$AX$30,$C$13:$D$30,"サービス提供責任者",$E$13:$F$30,"C")</f>
        <v>0</v>
      </c>
      <c r="W37" s="813"/>
      <c r="X37" s="130"/>
      <c r="Y37" s="816">
        <v>0</v>
      </c>
      <c r="Z37" s="817"/>
      <c r="AA37" s="818">
        <v>0</v>
      </c>
      <c r="AB37" s="819"/>
      <c r="AC37" s="130"/>
      <c r="AD37" s="130"/>
      <c r="AE37" s="810" t="s">
        <v>202</v>
      </c>
      <c r="AF37" s="811"/>
      <c r="AG37" s="130"/>
      <c r="AH37" s="130"/>
      <c r="AI37" s="801" t="s">
        <v>203</v>
      </c>
      <c r="AJ37" s="803"/>
      <c r="AK37" s="801" t="s">
        <v>204</v>
      </c>
      <c r="AL37" s="802"/>
      <c r="AM37" s="802"/>
      <c r="AN37" s="803"/>
      <c r="AO37" s="150"/>
      <c r="AP37" s="137"/>
      <c r="AQ37" s="805"/>
      <c r="AR37" s="805"/>
      <c r="AS37" s="808"/>
      <c r="AT37" s="808"/>
      <c r="AU37" s="137"/>
      <c r="AV37" s="137"/>
      <c r="AW37" s="137"/>
    </row>
    <row r="38" spans="3:49" ht="20.25" customHeight="1" x14ac:dyDescent="0.2">
      <c r="C38" s="820" t="s">
        <v>179</v>
      </c>
      <c r="D38" s="821"/>
      <c r="E38" s="822"/>
      <c r="F38" s="823">
        <f>SUM(F35:G37)</f>
        <v>0</v>
      </c>
      <c r="G38" s="823"/>
      <c r="H38" s="823">
        <f>SUM(H35:I37)</f>
        <v>0</v>
      </c>
      <c r="I38" s="823"/>
      <c r="J38" s="823">
        <f>SUM(J35:K37)</f>
        <v>0</v>
      </c>
      <c r="K38" s="823"/>
      <c r="L38" s="823">
        <f>SUM(L35:M37)</f>
        <v>0</v>
      </c>
      <c r="M38" s="823"/>
      <c r="N38" s="824"/>
      <c r="O38" s="825"/>
      <c r="P38" s="130"/>
      <c r="Q38" s="130"/>
      <c r="R38" s="801" t="s">
        <v>203</v>
      </c>
      <c r="S38" s="803"/>
      <c r="T38" s="810">
        <f>SUMIFS($AU$13:$AV$30,$C$13:$D$30,"訪問介護員",$E$13:$F$30,"D")+SUMIFS($AU$13:$AV$30,$C$13:$D$30,"サービス提供責任者",$E$13:$F$30,"D")</f>
        <v>0</v>
      </c>
      <c r="U38" s="811"/>
      <c r="V38" s="812">
        <f>SUMIFS($AW$13:$AX$30,$C$13:$D$30,"訪問介護員",$E$13:$F$30,"D")+SUMIFS($AW$13:$AX$30,$C$13:$D$30,"サービス提供責任者",$E$13:$F$30,"D")</f>
        <v>0</v>
      </c>
      <c r="W38" s="813"/>
      <c r="X38" s="130"/>
      <c r="Y38" s="816">
        <v>0</v>
      </c>
      <c r="Z38" s="817"/>
      <c r="AA38" s="818">
        <v>0</v>
      </c>
      <c r="AB38" s="819"/>
      <c r="AC38" s="130"/>
      <c r="AD38" s="130"/>
      <c r="AE38" s="810" t="s">
        <v>202</v>
      </c>
      <c r="AF38" s="811"/>
      <c r="AG38" s="130"/>
      <c r="AH38" s="130"/>
      <c r="AI38" s="130"/>
      <c r="AJ38" s="804"/>
      <c r="AK38" s="804"/>
      <c r="AL38" s="805"/>
      <c r="AM38" s="805"/>
      <c r="AN38" s="808"/>
      <c r="AO38" s="808"/>
      <c r="AP38" s="137"/>
      <c r="AQ38" s="805"/>
      <c r="AR38" s="805"/>
      <c r="AS38" s="808"/>
      <c r="AT38" s="808"/>
      <c r="AU38" s="137"/>
      <c r="AV38" s="137"/>
      <c r="AW38" s="137"/>
    </row>
    <row r="39" spans="3:49" ht="20.25" customHeight="1" x14ac:dyDescent="0.2">
      <c r="C39" s="130"/>
      <c r="D39" s="130"/>
      <c r="E39" s="130"/>
      <c r="F39" s="130"/>
      <c r="G39" s="130"/>
      <c r="H39" s="130"/>
      <c r="I39" s="130"/>
      <c r="J39" s="130"/>
      <c r="K39" s="130"/>
      <c r="L39" s="135" t="s">
        <v>201</v>
      </c>
      <c r="M39" s="135"/>
      <c r="N39" s="130"/>
      <c r="O39" s="130"/>
      <c r="P39" s="130"/>
      <c r="Q39" s="130"/>
      <c r="R39" s="801" t="s">
        <v>179</v>
      </c>
      <c r="S39" s="803"/>
      <c r="T39" s="810">
        <f>SUM(T35:U38)</f>
        <v>0</v>
      </c>
      <c r="U39" s="811"/>
      <c r="V39" s="812">
        <f>SUM(V35:W38)</f>
        <v>0</v>
      </c>
      <c r="W39" s="813"/>
      <c r="X39" s="130"/>
      <c r="Y39" s="810">
        <f>SUM(Y35:Z38)</f>
        <v>0</v>
      </c>
      <c r="Z39" s="811"/>
      <c r="AA39" s="814">
        <f>SUM(AA35:AB38)</f>
        <v>0</v>
      </c>
      <c r="AB39" s="815"/>
      <c r="AC39" s="130"/>
      <c r="AD39" s="130"/>
      <c r="AE39" s="810">
        <f>SUM(AE35:AF36)</f>
        <v>0</v>
      </c>
      <c r="AF39" s="811"/>
      <c r="AG39" s="130"/>
      <c r="AH39" s="130"/>
      <c r="AI39" s="130"/>
      <c r="AJ39" s="804"/>
      <c r="AK39" s="804"/>
      <c r="AL39" s="805"/>
      <c r="AM39" s="805"/>
      <c r="AN39" s="807"/>
      <c r="AO39" s="807"/>
      <c r="AP39" s="137"/>
      <c r="AQ39" s="805"/>
      <c r="AR39" s="805"/>
      <c r="AS39" s="808"/>
      <c r="AT39" s="808"/>
      <c r="AU39" s="137"/>
      <c r="AV39" s="137"/>
      <c r="AW39" s="137"/>
    </row>
    <row r="40" spans="3:49" ht="20.25" customHeight="1" x14ac:dyDescent="0.2">
      <c r="C40" s="130"/>
      <c r="D40" s="130"/>
      <c r="E40" s="130"/>
      <c r="F40" s="130"/>
      <c r="G40" s="130"/>
      <c r="H40" s="130"/>
      <c r="I40" s="130"/>
      <c r="J40" s="130"/>
      <c r="K40" s="130"/>
      <c r="L40" s="809">
        <f>L38/3</f>
        <v>0</v>
      </c>
      <c r="M40" s="809"/>
      <c r="N40" s="130"/>
      <c r="O40" s="130"/>
      <c r="P40" s="130"/>
      <c r="Q40" s="130"/>
      <c r="R40" s="130"/>
      <c r="S40" s="130"/>
      <c r="T40" s="130"/>
      <c r="U40" s="130"/>
      <c r="V40" s="130"/>
      <c r="W40" s="130"/>
      <c r="X40" s="130"/>
      <c r="Y40" s="130"/>
      <c r="Z40" s="130"/>
      <c r="AA40" s="133"/>
      <c r="AB40" s="130"/>
      <c r="AC40" s="130"/>
      <c r="AD40" s="130"/>
      <c r="AE40" s="130"/>
      <c r="AF40" s="130"/>
      <c r="AG40" s="130"/>
      <c r="AH40" s="130"/>
      <c r="AI40" s="130"/>
      <c r="AJ40" s="137"/>
      <c r="AK40" s="137"/>
      <c r="AL40" s="137"/>
      <c r="AM40" s="137"/>
      <c r="AN40" s="137"/>
      <c r="AO40" s="137"/>
      <c r="AP40" s="137"/>
      <c r="AQ40" s="137"/>
      <c r="AR40" s="137"/>
      <c r="AS40" s="138"/>
      <c r="AT40" s="137"/>
      <c r="AU40" s="137"/>
      <c r="AV40" s="137"/>
      <c r="AW40" s="137"/>
    </row>
    <row r="41" spans="3:49" ht="20.25" customHeight="1" x14ac:dyDescent="0.2">
      <c r="C41" s="130"/>
      <c r="D41" s="130"/>
      <c r="E41" s="130"/>
      <c r="F41" s="130"/>
      <c r="G41" s="130"/>
      <c r="H41" s="130"/>
      <c r="I41" s="130"/>
      <c r="J41" s="130"/>
      <c r="K41" s="130"/>
      <c r="L41" s="130"/>
      <c r="M41" s="130"/>
      <c r="N41" s="130"/>
      <c r="O41" s="130"/>
      <c r="P41" s="130"/>
      <c r="Q41" s="130"/>
      <c r="R41" s="133" t="s">
        <v>200</v>
      </c>
      <c r="S41" s="130"/>
      <c r="T41" s="130"/>
      <c r="U41" s="130"/>
      <c r="V41" s="130"/>
      <c r="W41" s="130"/>
      <c r="X41" s="148" t="s">
        <v>199</v>
      </c>
      <c r="Y41" s="790" t="s">
        <v>198</v>
      </c>
      <c r="Z41" s="791"/>
      <c r="AA41" s="149"/>
      <c r="AB41" s="148"/>
      <c r="AC41" s="130"/>
      <c r="AD41" s="130"/>
      <c r="AE41" s="130"/>
      <c r="AF41" s="130"/>
      <c r="AG41" s="130"/>
      <c r="AH41" s="130"/>
      <c r="AI41" s="130"/>
      <c r="AJ41" s="138"/>
      <c r="AK41" s="137"/>
      <c r="AL41" s="137"/>
      <c r="AM41" s="137"/>
      <c r="AN41" s="137"/>
      <c r="AO41" s="137"/>
      <c r="AP41" s="137"/>
      <c r="AQ41" s="137"/>
      <c r="AR41" s="137"/>
      <c r="AS41" s="146"/>
      <c r="AT41" s="146"/>
      <c r="AU41" s="137"/>
      <c r="AV41" s="137"/>
      <c r="AW41" s="137"/>
    </row>
    <row r="42" spans="3:49" ht="20.25" customHeight="1" x14ac:dyDescent="0.2">
      <c r="C42" s="145"/>
      <c r="D42" s="134"/>
      <c r="E42" s="134"/>
      <c r="F42" s="130"/>
      <c r="G42" s="130"/>
      <c r="H42" s="130"/>
      <c r="I42" s="130"/>
      <c r="J42" s="130"/>
      <c r="K42" s="130"/>
      <c r="L42" s="144" t="s">
        <v>197</v>
      </c>
      <c r="M42" s="133"/>
      <c r="N42" s="133"/>
      <c r="O42" s="207"/>
      <c r="P42" s="130"/>
      <c r="Q42" s="130"/>
      <c r="R42" s="130" t="s">
        <v>196</v>
      </c>
      <c r="S42" s="130"/>
      <c r="T42" s="130"/>
      <c r="U42" s="130"/>
      <c r="V42" s="130"/>
      <c r="W42" s="130" t="s">
        <v>195</v>
      </c>
      <c r="X42" s="130"/>
      <c r="Y42" s="130"/>
      <c r="Z42" s="130"/>
      <c r="AA42" s="133"/>
      <c r="AB42" s="130"/>
      <c r="AC42" s="130"/>
      <c r="AD42" s="130"/>
      <c r="AE42" s="130"/>
      <c r="AF42" s="130"/>
      <c r="AG42" s="130"/>
      <c r="AH42" s="130"/>
      <c r="AI42" s="130"/>
      <c r="AJ42" s="137"/>
      <c r="AK42" s="137"/>
      <c r="AL42" s="137"/>
      <c r="AM42" s="137"/>
      <c r="AN42" s="137"/>
      <c r="AO42" s="137"/>
      <c r="AP42" s="137"/>
      <c r="AQ42" s="137"/>
      <c r="AR42" s="137"/>
      <c r="AS42" s="138"/>
      <c r="AT42" s="137"/>
      <c r="AU42" s="137"/>
      <c r="AV42" s="137"/>
      <c r="AW42" s="137"/>
    </row>
    <row r="43" spans="3:49" ht="20.25" customHeight="1" x14ac:dyDescent="0.2">
      <c r="C43" s="136" t="s">
        <v>194</v>
      </c>
      <c r="D43" s="136"/>
      <c r="E43" s="130"/>
      <c r="F43" s="136" t="s">
        <v>193</v>
      </c>
      <c r="G43" s="136"/>
      <c r="H43" s="130"/>
      <c r="I43" s="141"/>
      <c r="J43" s="141"/>
      <c r="K43" s="130"/>
      <c r="L43" s="135" t="s">
        <v>192</v>
      </c>
      <c r="M43" s="135"/>
      <c r="N43" s="135"/>
      <c r="O43" s="130"/>
      <c r="P43" s="130"/>
      <c r="Q43" s="130"/>
      <c r="R43" s="130" t="str">
        <f>IF($Y$41="週","対象時間数（週平均）","対象時間数（当月合計）")</f>
        <v>対象時間数（週平均）</v>
      </c>
      <c r="S43" s="130"/>
      <c r="T43" s="130"/>
      <c r="U43" s="130"/>
      <c r="V43" s="130"/>
      <c r="W43" s="130" t="str">
        <f>IF($Y$41="週","週に勤務すべき時間数","当月に勤務すべき時間数")</f>
        <v>週に勤務すべき時間数</v>
      </c>
      <c r="X43" s="130"/>
      <c r="Y43" s="130"/>
      <c r="Z43" s="130"/>
      <c r="AA43" s="133"/>
      <c r="AB43" s="780" t="s">
        <v>191</v>
      </c>
      <c r="AC43" s="780"/>
      <c r="AD43" s="780"/>
      <c r="AE43" s="780"/>
      <c r="AF43" s="130"/>
      <c r="AG43" s="130"/>
      <c r="AH43" s="130"/>
      <c r="AI43" s="130"/>
      <c r="AJ43" s="137"/>
      <c r="AK43" s="137"/>
      <c r="AL43" s="137"/>
      <c r="AM43" s="137"/>
      <c r="AN43" s="137"/>
      <c r="AO43" s="137"/>
      <c r="AP43" s="137"/>
      <c r="AQ43" s="137"/>
      <c r="AR43" s="137"/>
      <c r="AS43" s="138"/>
      <c r="AT43" s="137"/>
      <c r="AU43" s="137"/>
      <c r="AV43" s="137"/>
      <c r="AW43" s="137"/>
    </row>
    <row r="44" spans="3:49" ht="20.25" customHeight="1" x14ac:dyDescent="0.2">
      <c r="C44" s="792">
        <f>L40</f>
        <v>0</v>
      </c>
      <c r="D44" s="793"/>
      <c r="E44" s="135" t="s">
        <v>189</v>
      </c>
      <c r="F44" s="794">
        <v>40</v>
      </c>
      <c r="G44" s="795"/>
      <c r="H44" s="135" t="s">
        <v>176</v>
      </c>
      <c r="I44" s="796">
        <f>C44/F44</f>
        <v>0</v>
      </c>
      <c r="J44" s="797"/>
      <c r="K44" s="135" t="s">
        <v>190</v>
      </c>
      <c r="L44" s="798">
        <f>IF(C44&lt;40,1,ROUNDUP(I44,1))</f>
        <v>1</v>
      </c>
      <c r="M44" s="799"/>
      <c r="N44" s="800"/>
      <c r="O44" s="130"/>
      <c r="P44" s="130"/>
      <c r="Q44" s="130"/>
      <c r="R44" s="781">
        <f>IF($Y$41="週",AA39,Y39)</f>
        <v>0</v>
      </c>
      <c r="S44" s="782"/>
      <c r="T44" s="782"/>
      <c r="U44" s="783"/>
      <c r="V44" s="135" t="s">
        <v>189</v>
      </c>
      <c r="W44" s="801">
        <f>IF($Y$41="週",$AV$5,$AZ$5)</f>
        <v>40</v>
      </c>
      <c r="X44" s="802"/>
      <c r="Y44" s="802"/>
      <c r="Z44" s="803"/>
      <c r="AA44" s="135" t="s">
        <v>176</v>
      </c>
      <c r="AB44" s="784">
        <f>ROUNDDOWN(R44/W44,1)</f>
        <v>0</v>
      </c>
      <c r="AC44" s="785"/>
      <c r="AD44" s="785"/>
      <c r="AE44" s="786"/>
      <c r="AF44" s="130"/>
      <c r="AG44" s="130"/>
      <c r="AH44" s="130"/>
      <c r="AI44" s="130"/>
      <c r="AJ44" s="806"/>
      <c r="AK44" s="806"/>
      <c r="AL44" s="806"/>
      <c r="AM44" s="806"/>
      <c r="AN44" s="139"/>
      <c r="AO44" s="804"/>
      <c r="AP44" s="804"/>
      <c r="AQ44" s="804"/>
      <c r="AR44" s="804"/>
      <c r="AS44" s="139"/>
      <c r="AT44" s="779"/>
      <c r="AU44" s="779"/>
      <c r="AV44" s="779"/>
      <c r="AW44" s="779"/>
    </row>
    <row r="45" spans="3:49" ht="20.25" customHeight="1" x14ac:dyDescent="0.2">
      <c r="C45" s="130"/>
      <c r="D45" s="130"/>
      <c r="E45" s="130"/>
      <c r="F45" s="130"/>
      <c r="G45" s="130"/>
      <c r="H45" s="130"/>
      <c r="I45" s="130"/>
      <c r="J45" s="130"/>
      <c r="K45" s="130"/>
      <c r="L45" s="130" t="s">
        <v>188</v>
      </c>
      <c r="M45" s="130"/>
      <c r="N45" s="130"/>
      <c r="O45" s="130"/>
      <c r="P45" s="130"/>
      <c r="Q45" s="130"/>
      <c r="R45" s="130"/>
      <c r="S45" s="130"/>
      <c r="T45" s="130"/>
      <c r="U45" s="130"/>
      <c r="V45" s="130"/>
      <c r="W45" s="130"/>
      <c r="X45" s="130"/>
      <c r="Y45" s="130"/>
      <c r="Z45" s="130"/>
      <c r="AA45" s="133"/>
      <c r="AB45" s="130" t="s">
        <v>187</v>
      </c>
      <c r="AC45" s="130"/>
      <c r="AD45" s="130"/>
      <c r="AE45" s="130"/>
      <c r="AF45" s="130"/>
      <c r="AG45" s="130"/>
      <c r="AH45" s="130"/>
      <c r="AI45" s="130"/>
      <c r="AJ45" s="137"/>
      <c r="AK45" s="137"/>
      <c r="AL45" s="137"/>
      <c r="AM45" s="137"/>
      <c r="AN45" s="137"/>
      <c r="AO45" s="137"/>
      <c r="AP45" s="137"/>
      <c r="AQ45" s="137"/>
      <c r="AR45" s="137"/>
      <c r="AS45" s="138"/>
      <c r="AT45" s="137"/>
      <c r="AU45" s="137"/>
      <c r="AV45" s="137"/>
      <c r="AW45" s="137"/>
    </row>
    <row r="46" spans="3:49" ht="20.25" customHeight="1" x14ac:dyDescent="0.2">
      <c r="C46" s="130" t="s">
        <v>186</v>
      </c>
      <c r="D46" s="130"/>
      <c r="E46" s="130"/>
      <c r="F46" s="130"/>
      <c r="G46" s="130"/>
      <c r="H46" s="130"/>
      <c r="I46" s="130"/>
      <c r="J46" s="130"/>
      <c r="K46" s="130"/>
      <c r="L46" s="130"/>
      <c r="M46" s="130"/>
      <c r="N46" s="130"/>
      <c r="O46" s="130"/>
      <c r="P46" s="130"/>
      <c r="Q46" s="130"/>
      <c r="R46" s="130" t="s">
        <v>185</v>
      </c>
      <c r="S46" s="130"/>
      <c r="T46" s="130"/>
      <c r="U46" s="130"/>
      <c r="V46" s="130"/>
      <c r="W46" s="130"/>
      <c r="X46" s="130"/>
      <c r="Y46" s="130"/>
      <c r="Z46" s="130"/>
      <c r="AA46" s="133"/>
      <c r="AB46" s="130"/>
      <c r="AC46" s="130"/>
      <c r="AD46" s="130"/>
      <c r="AE46" s="130"/>
      <c r="AF46" s="130"/>
      <c r="AG46" s="130"/>
      <c r="AH46" s="130"/>
      <c r="AI46" s="130"/>
      <c r="AJ46" s="130"/>
      <c r="AK46" s="132"/>
      <c r="AL46" s="131"/>
      <c r="AM46" s="131"/>
      <c r="AN46" s="130"/>
      <c r="AO46" s="130"/>
      <c r="AP46" s="130"/>
      <c r="AQ46" s="130"/>
      <c r="AR46" s="130"/>
      <c r="AS46" s="130"/>
      <c r="AT46" s="130"/>
      <c r="AU46" s="130"/>
      <c r="AV46" s="130"/>
      <c r="AW46" s="130"/>
    </row>
    <row r="47" spans="3:49" ht="20.25" customHeight="1" x14ac:dyDescent="0.2">
      <c r="C47" s="130"/>
      <c r="D47" s="130" t="s">
        <v>184</v>
      </c>
      <c r="E47" s="130"/>
      <c r="F47" s="130"/>
      <c r="G47" s="130"/>
      <c r="H47" s="130"/>
      <c r="I47" s="130"/>
      <c r="J47" s="130"/>
      <c r="K47" s="130"/>
      <c r="L47" s="130"/>
      <c r="M47" s="130"/>
      <c r="N47" s="130"/>
      <c r="O47" s="130"/>
      <c r="P47" s="130"/>
      <c r="Q47" s="130"/>
      <c r="R47" s="130" t="s">
        <v>183</v>
      </c>
      <c r="S47" s="130"/>
      <c r="T47" s="130"/>
      <c r="U47" s="130"/>
      <c r="V47" s="130"/>
      <c r="W47" s="130"/>
      <c r="X47" s="130"/>
      <c r="Y47" s="130"/>
      <c r="Z47" s="130"/>
      <c r="AA47" s="133"/>
      <c r="AB47" s="135"/>
      <c r="AC47" s="135"/>
      <c r="AD47" s="135"/>
      <c r="AE47" s="135"/>
      <c r="AF47" s="130"/>
      <c r="AG47" s="130"/>
      <c r="AH47" s="130"/>
      <c r="AI47" s="130"/>
      <c r="AJ47" s="130"/>
      <c r="AK47" s="132"/>
      <c r="AL47" s="131"/>
      <c r="AM47" s="131"/>
      <c r="AN47" s="130"/>
      <c r="AO47" s="130"/>
      <c r="AP47" s="130"/>
      <c r="AQ47" s="130"/>
      <c r="AR47" s="130"/>
      <c r="AS47" s="130"/>
      <c r="AT47" s="130"/>
      <c r="AU47" s="130"/>
      <c r="AV47" s="130"/>
      <c r="AW47" s="130"/>
    </row>
    <row r="48" spans="3:49" ht="20.25" customHeight="1" x14ac:dyDescent="0.2">
      <c r="C48" s="130" t="s">
        <v>182</v>
      </c>
      <c r="D48" s="130"/>
      <c r="E48" s="130"/>
      <c r="F48" s="130"/>
      <c r="G48" s="130"/>
      <c r="H48" s="130"/>
      <c r="I48" s="130"/>
      <c r="J48" s="130"/>
      <c r="K48" s="130"/>
      <c r="L48" s="130"/>
      <c r="M48" s="130"/>
      <c r="N48" s="130"/>
      <c r="O48" s="130"/>
      <c r="P48" s="130"/>
      <c r="Q48" s="130"/>
      <c r="R48" s="130" t="s">
        <v>181</v>
      </c>
      <c r="S48" s="130"/>
      <c r="T48" s="130"/>
      <c r="U48" s="130"/>
      <c r="V48" s="130"/>
      <c r="W48" s="130" t="s">
        <v>180</v>
      </c>
      <c r="X48" s="130"/>
      <c r="Y48" s="130"/>
      <c r="Z48" s="130"/>
      <c r="AA48" s="130"/>
      <c r="AB48" s="780" t="s">
        <v>179</v>
      </c>
      <c r="AC48" s="780"/>
      <c r="AD48" s="780"/>
      <c r="AE48" s="780"/>
      <c r="AF48" s="130"/>
      <c r="AG48" s="130"/>
      <c r="AH48" s="130"/>
      <c r="AI48" s="130"/>
      <c r="AJ48" s="130"/>
      <c r="AK48" s="132"/>
      <c r="AL48" s="131"/>
      <c r="AM48" s="131"/>
      <c r="AN48" s="130"/>
      <c r="AO48" s="130"/>
      <c r="AP48" s="130"/>
      <c r="AQ48" s="130"/>
      <c r="AR48" s="130"/>
      <c r="AS48" s="130"/>
      <c r="AT48" s="130"/>
      <c r="AU48" s="130"/>
      <c r="AV48" s="130"/>
      <c r="AW48" s="130"/>
    </row>
    <row r="49" spans="3:58" ht="20.25" customHeight="1" x14ac:dyDescent="0.2">
      <c r="C49" s="130" t="s">
        <v>178</v>
      </c>
      <c r="D49" s="130"/>
      <c r="E49" s="130"/>
      <c r="F49" s="130"/>
      <c r="G49" s="130"/>
      <c r="H49" s="130"/>
      <c r="I49" s="130"/>
      <c r="J49" s="130"/>
      <c r="K49" s="130"/>
      <c r="L49" s="130"/>
      <c r="M49" s="130"/>
      <c r="N49" s="130"/>
      <c r="O49" s="130"/>
      <c r="P49" s="130"/>
      <c r="Q49" s="130"/>
      <c r="R49" s="781">
        <f>AE39</f>
        <v>0</v>
      </c>
      <c r="S49" s="782"/>
      <c r="T49" s="782"/>
      <c r="U49" s="783"/>
      <c r="V49" s="135" t="s">
        <v>177</v>
      </c>
      <c r="W49" s="784">
        <f>AB44</f>
        <v>0</v>
      </c>
      <c r="X49" s="785"/>
      <c r="Y49" s="785"/>
      <c r="Z49" s="786"/>
      <c r="AA49" s="135" t="s">
        <v>176</v>
      </c>
      <c r="AB49" s="787">
        <f>ROUNDDOWN(R49+W49,1)</f>
        <v>0</v>
      </c>
      <c r="AC49" s="788"/>
      <c r="AD49" s="788"/>
      <c r="AE49" s="789"/>
      <c r="AF49" s="130"/>
      <c r="AG49" s="130"/>
      <c r="AH49" s="130"/>
      <c r="AI49" s="130"/>
      <c r="AJ49" s="130"/>
      <c r="AK49" s="132"/>
      <c r="AL49" s="131"/>
      <c r="AM49" s="131"/>
      <c r="AN49" s="130"/>
      <c r="AO49" s="130"/>
      <c r="AP49" s="130"/>
      <c r="AQ49" s="130"/>
      <c r="AR49" s="130"/>
      <c r="AS49" s="130"/>
      <c r="AT49" s="130"/>
      <c r="AU49" s="130"/>
      <c r="AV49" s="130"/>
      <c r="AW49" s="130"/>
    </row>
    <row r="50" spans="3:58" ht="20.25" customHeight="1" x14ac:dyDescent="0.2">
      <c r="C50" s="130" t="s">
        <v>175</v>
      </c>
      <c r="D50" s="134"/>
      <c r="E50" s="134"/>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3"/>
      <c r="AD50" s="130"/>
      <c r="AE50" s="130"/>
      <c r="AF50" s="130"/>
      <c r="AG50" s="130"/>
      <c r="AH50" s="130"/>
      <c r="AI50" s="130"/>
      <c r="AJ50" s="130"/>
      <c r="AK50" s="132"/>
      <c r="AL50" s="131"/>
      <c r="AM50" s="131"/>
      <c r="AN50" s="130"/>
      <c r="AO50" s="130"/>
      <c r="AP50" s="130"/>
      <c r="AQ50" s="130"/>
      <c r="AR50" s="130"/>
      <c r="AS50" s="130"/>
      <c r="AT50" s="130"/>
      <c r="AU50" s="130"/>
      <c r="AV50" s="130"/>
      <c r="AW50" s="130"/>
    </row>
    <row r="51" spans="3:58" ht="20.25" customHeight="1" x14ac:dyDescent="0.2">
      <c r="C51" s="129"/>
      <c r="D51" s="129"/>
      <c r="T51" s="129"/>
      <c r="AJ51" s="128"/>
      <c r="AK51" s="127"/>
      <c r="AL51" s="127"/>
      <c r="BE51" s="127"/>
    </row>
    <row r="52" spans="3:58" ht="20.25" customHeight="1" x14ac:dyDescent="0.2">
      <c r="C52" s="129"/>
      <c r="D52" s="129"/>
      <c r="U52" s="129"/>
      <c r="AK52" s="128"/>
      <c r="AL52" s="127"/>
      <c r="AM52" s="127"/>
      <c r="BF52" s="127"/>
    </row>
    <row r="53" spans="3:58" ht="20.25" customHeight="1" x14ac:dyDescent="0.2">
      <c r="D53" s="129"/>
      <c r="U53" s="129"/>
      <c r="AK53" s="128"/>
      <c r="AL53" s="127"/>
      <c r="AM53" s="127"/>
      <c r="BF53" s="127"/>
    </row>
    <row r="54" spans="3:58" ht="20.25" customHeight="1" x14ac:dyDescent="0.2">
      <c r="C54" s="129"/>
      <c r="D54" s="129"/>
      <c r="U54" s="129"/>
      <c r="AK54" s="128"/>
      <c r="AL54" s="127"/>
      <c r="AM54" s="127"/>
      <c r="BF54" s="127"/>
    </row>
    <row r="55" spans="3:58" ht="20.25" customHeight="1" x14ac:dyDescent="0.2">
      <c r="C55" s="128"/>
      <c r="D55" s="128"/>
      <c r="E55" s="128"/>
      <c r="F55" s="128"/>
      <c r="G55" s="128"/>
      <c r="H55" s="128"/>
      <c r="I55" s="128"/>
      <c r="J55" s="128"/>
      <c r="K55" s="128"/>
      <c r="L55" s="128"/>
      <c r="M55" s="128"/>
      <c r="N55" s="128"/>
      <c r="O55" s="128"/>
      <c r="P55" s="128"/>
      <c r="Q55" s="128"/>
      <c r="R55" s="128"/>
      <c r="S55" s="128"/>
      <c r="T55" s="128"/>
      <c r="U55" s="127"/>
      <c r="V55" s="127"/>
      <c r="W55" s="128"/>
      <c r="X55" s="128"/>
      <c r="Y55" s="128"/>
      <c r="Z55" s="128"/>
      <c r="AA55" s="128"/>
      <c r="AB55" s="128"/>
      <c r="AC55" s="128"/>
      <c r="AD55" s="128"/>
      <c r="AE55" s="128"/>
      <c r="AF55" s="128"/>
      <c r="AG55" s="128"/>
      <c r="AH55" s="128"/>
      <c r="AI55" s="128"/>
      <c r="AJ55" s="128"/>
      <c r="AK55" s="128"/>
      <c r="AL55" s="127"/>
      <c r="AM55" s="127"/>
      <c r="BF55" s="127"/>
    </row>
    <row r="56" spans="3:58" ht="20.25" customHeight="1" x14ac:dyDescent="0.2">
      <c r="C56" s="128"/>
      <c r="D56" s="128"/>
      <c r="E56" s="128"/>
      <c r="F56" s="128"/>
      <c r="G56" s="128"/>
      <c r="H56" s="128"/>
      <c r="I56" s="128"/>
      <c r="J56" s="128"/>
      <c r="K56" s="128"/>
      <c r="L56" s="128"/>
      <c r="M56" s="128"/>
      <c r="N56" s="128"/>
      <c r="O56" s="128"/>
      <c r="P56" s="128"/>
      <c r="Q56" s="128"/>
      <c r="R56" s="128"/>
      <c r="S56" s="128"/>
      <c r="T56" s="128"/>
      <c r="U56" s="127"/>
      <c r="V56" s="127"/>
      <c r="W56" s="128"/>
      <c r="X56" s="128"/>
      <c r="Y56" s="128"/>
      <c r="Z56" s="128"/>
      <c r="AA56" s="128"/>
      <c r="AB56" s="128"/>
      <c r="AC56" s="128"/>
      <c r="AD56" s="128"/>
      <c r="AE56" s="128"/>
      <c r="AF56" s="128"/>
      <c r="AG56" s="128"/>
      <c r="AH56" s="128"/>
      <c r="AI56" s="128"/>
      <c r="AJ56" s="128"/>
      <c r="AK56" s="128"/>
      <c r="AL56" s="127"/>
      <c r="AM56" s="127"/>
      <c r="BF56" s="127"/>
    </row>
  </sheetData>
  <sheetProtection insertRows="0"/>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3"/>
  <conditionalFormatting sqref="C44:D44">
    <cfRule type="expression" dxfId="16" priority="4">
      <formula>INDIRECT(ADDRESS(ROW(),COLUMN()))=TRUNC(INDIRECT(ADDRESS(ROW(),COLUMN())))</formula>
    </cfRule>
  </conditionalFormatting>
  <conditionalFormatting sqref="F35:M38">
    <cfRule type="expression" dxfId="15" priority="6">
      <formula>INDIRECT(ADDRESS(ROW(),COLUMN()))=TRUNC(INDIRECT(ADDRESS(ROW(),COLUMN())))</formula>
    </cfRule>
  </conditionalFormatting>
  <conditionalFormatting sqref="L40:M40">
    <cfRule type="expression" dxfId="14" priority="5">
      <formula>INDIRECT(ADDRESS(ROW(),COLUMN()))=TRUNC(INDIRECT(ADDRESS(ROW(),COLUMN())))</formula>
    </cfRule>
  </conditionalFormatting>
  <conditionalFormatting sqref="R44:U44">
    <cfRule type="expression" dxfId="13" priority="3">
      <formula>INDIRECT(ADDRESS(ROW(),COLUMN()))=TRUNC(INDIRECT(ADDRESS(ROW(),COLUMN())))</formula>
    </cfRule>
  </conditionalFormatting>
  <conditionalFormatting sqref="R49:U49">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xr:uid="{00000000-0002-0000-1500-000000000000}">
      <formula1>"予定,実績,予定・実績"</formula1>
    </dataValidation>
    <dataValidation type="list" errorStyle="warning" allowBlank="1" showInputMessage="1" error="リストにない場合のみ、入力してください。" sqref="G13:K30" xr:uid="{00000000-0002-0000-1500-000001000000}">
      <formula1>INDIRECT(C13)</formula1>
    </dataValidation>
    <dataValidation type="list" allowBlank="1" showInputMessage="1" sqref="E13:F30" xr:uid="{00000000-0002-0000-1500-000002000000}">
      <formula1>"A, B, C, D"</formula1>
    </dataValidation>
    <dataValidation type="list" allowBlank="1" showInputMessage="1" sqref="C13:D30" xr:uid="{00000000-0002-0000-1500-000003000000}">
      <formula1>職種</formula1>
    </dataValidation>
    <dataValidation type="list" allowBlank="1" showInputMessage="1" showErrorMessage="1" sqref="AZ3" xr:uid="{00000000-0002-0000-1500-000004000000}">
      <formula1>"４週,暦月"</formula1>
    </dataValidation>
    <dataValidation type="list" allowBlank="1" showInputMessage="1" showErrorMessage="1" sqref="Y41:Z41" xr:uid="{00000000-0002-0000-1500-000005000000}">
      <formula1>"週,暦月"</formula1>
    </dataValidation>
    <dataValidation type="decimal" allowBlank="1" showInputMessage="1" showErrorMessage="1" error="入力可能範囲　32～40" sqref="AV5" xr:uid="{00000000-0002-0000-1500-000006000000}">
      <formula1>32</formula1>
      <formula2>40</formula2>
    </dataValidation>
    <dataValidation type="list" allowBlank="1" showInputMessage="1" showErrorMessage="1" sqref="F44" xr:uid="{00000000-0002-0000-1500-000007000000}">
      <formula1>"40,50"</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1500-000008000000}">
          <x14:formula1>
            <xm:f>標準様式１プルダウン・リスト!$C$4:$C$8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B1:BF138"/>
  <sheetViews>
    <sheetView showGridLines="0" topLeftCell="J1" zoomScale="55" zoomScaleNormal="55" zoomScaleSheetLayoutView="75" workbookViewId="0">
      <selection activeCell="R15" sqref="R15"/>
    </sheetView>
  </sheetViews>
  <sheetFormatPr defaultColWidth="5" defaultRowHeight="20.25" customHeight="1" x14ac:dyDescent="0.2"/>
  <cols>
    <col min="1" max="1" width="1.44140625" style="126" customWidth="1"/>
    <col min="2" max="56" width="6.21875" style="126" customWidth="1"/>
    <col min="57" max="16384" width="5" style="126"/>
  </cols>
  <sheetData>
    <row r="1" spans="2:57" s="178" customFormat="1" ht="20.25" customHeight="1" x14ac:dyDescent="0.2">
      <c r="C1" s="200" t="s">
        <v>259</v>
      </c>
      <c r="D1" s="200"/>
      <c r="G1" s="199" t="s">
        <v>258</v>
      </c>
      <c r="J1" s="200"/>
      <c r="K1" s="200"/>
      <c r="L1" s="200"/>
      <c r="M1" s="200"/>
      <c r="AK1" s="177" t="s">
        <v>257</v>
      </c>
      <c r="AL1" s="177" t="s">
        <v>250</v>
      </c>
      <c r="AM1" s="903" t="s">
        <v>256</v>
      </c>
      <c r="AN1" s="903"/>
      <c r="AO1" s="903"/>
      <c r="AP1" s="903"/>
      <c r="AQ1" s="903"/>
      <c r="AR1" s="903"/>
      <c r="AS1" s="903"/>
      <c r="AT1" s="903"/>
      <c r="AU1" s="903"/>
      <c r="AV1" s="903"/>
      <c r="AW1" s="903"/>
      <c r="AX1" s="903"/>
      <c r="AY1" s="903"/>
      <c r="AZ1" s="903"/>
      <c r="BA1" s="903"/>
      <c r="BB1" s="194" t="s">
        <v>249</v>
      </c>
    </row>
    <row r="2" spans="2:57" s="176" customFormat="1" ht="20.25" customHeight="1" x14ac:dyDescent="0.2">
      <c r="D2" s="199"/>
      <c r="H2" s="199"/>
      <c r="I2" s="177"/>
      <c r="J2" s="177"/>
      <c r="K2" s="177"/>
      <c r="L2" s="177"/>
      <c r="M2" s="177"/>
      <c r="T2" s="177" t="s">
        <v>255</v>
      </c>
      <c r="U2" s="904">
        <v>6</v>
      </c>
      <c r="V2" s="904"/>
      <c r="W2" s="177" t="s">
        <v>250</v>
      </c>
      <c r="X2" s="905">
        <f>IF(U2=0,"",YEAR(DATE(2018+U2,1,1)))</f>
        <v>2024</v>
      </c>
      <c r="Y2" s="905"/>
      <c r="Z2" s="176" t="s">
        <v>254</v>
      </c>
      <c r="AA2" s="176" t="s">
        <v>253</v>
      </c>
      <c r="AB2" s="904">
        <v>4</v>
      </c>
      <c r="AC2" s="904"/>
      <c r="AD2" s="176" t="s">
        <v>252</v>
      </c>
      <c r="AJ2" s="194"/>
      <c r="AK2" s="177" t="s">
        <v>251</v>
      </c>
      <c r="AL2" s="177" t="s">
        <v>250</v>
      </c>
      <c r="AM2" s="904"/>
      <c r="AN2" s="904"/>
      <c r="AO2" s="904"/>
      <c r="AP2" s="904"/>
      <c r="AQ2" s="904"/>
      <c r="AR2" s="904"/>
      <c r="AS2" s="904"/>
      <c r="AT2" s="904"/>
      <c r="AU2" s="904"/>
      <c r="AV2" s="904"/>
      <c r="AW2" s="904"/>
      <c r="AX2" s="904"/>
      <c r="AY2" s="904"/>
      <c r="AZ2" s="904"/>
      <c r="BA2" s="904"/>
      <c r="BB2" s="194" t="s">
        <v>249</v>
      </c>
      <c r="BC2" s="177"/>
      <c r="BD2" s="177"/>
      <c r="BE2" s="177"/>
    </row>
    <row r="3" spans="2:57" s="176" customFormat="1" ht="20.25" customHeight="1" x14ac:dyDescent="0.2">
      <c r="D3" s="199"/>
      <c r="H3" s="199"/>
      <c r="I3" s="177"/>
      <c r="J3" s="177"/>
      <c r="K3" s="177"/>
      <c r="L3" s="177"/>
      <c r="M3" s="177"/>
      <c r="T3" s="198"/>
      <c r="U3" s="181"/>
      <c r="V3" s="181"/>
      <c r="W3" s="197"/>
      <c r="X3" s="181"/>
      <c r="Y3" s="181"/>
      <c r="Z3" s="182"/>
      <c r="AA3" s="182"/>
      <c r="AB3" s="181"/>
      <c r="AC3" s="181"/>
      <c r="AD3" s="145"/>
      <c r="AJ3" s="194"/>
      <c r="AK3" s="177"/>
      <c r="AL3" s="177"/>
      <c r="AM3" s="193"/>
      <c r="AN3" s="193"/>
      <c r="AO3" s="193"/>
      <c r="AP3" s="193"/>
      <c r="AQ3" s="193"/>
      <c r="AR3" s="193"/>
      <c r="AS3" s="193"/>
      <c r="AT3" s="193"/>
      <c r="AU3" s="193"/>
      <c r="AV3" s="193"/>
      <c r="AW3" s="193"/>
      <c r="AX3" s="193"/>
      <c r="AY3" s="192" t="s">
        <v>248</v>
      </c>
      <c r="AZ3" s="906" t="s">
        <v>247</v>
      </c>
      <c r="BA3" s="906"/>
      <c r="BB3" s="906"/>
      <c r="BC3" s="906"/>
      <c r="BD3" s="177"/>
      <c r="BE3" s="177"/>
    </row>
    <row r="4" spans="2:57" s="176" customFormat="1" ht="20.25" customHeight="1" x14ac:dyDescent="0.2">
      <c r="B4" s="188"/>
      <c r="C4" s="188"/>
      <c r="D4" s="188"/>
      <c r="E4" s="188"/>
      <c r="F4" s="188"/>
      <c r="G4" s="188"/>
      <c r="H4" s="188"/>
      <c r="I4" s="188"/>
      <c r="J4" s="196"/>
      <c r="K4" s="191"/>
      <c r="L4" s="191"/>
      <c r="M4" s="191"/>
      <c r="N4" s="191"/>
      <c r="O4" s="191"/>
      <c r="P4" s="195"/>
      <c r="Q4" s="191"/>
      <c r="R4" s="191"/>
      <c r="Z4" s="182"/>
      <c r="AA4" s="182"/>
      <c r="AB4" s="181"/>
      <c r="AC4" s="181"/>
      <c r="AD4" s="145"/>
      <c r="AJ4" s="194"/>
      <c r="AK4" s="177"/>
      <c r="AL4" s="177"/>
      <c r="AM4" s="193"/>
      <c r="AN4" s="193"/>
      <c r="AO4" s="193"/>
      <c r="AP4" s="193"/>
      <c r="AQ4" s="193"/>
      <c r="AR4" s="193"/>
      <c r="AS4" s="193"/>
      <c r="AT4" s="193"/>
      <c r="AU4" s="193"/>
      <c r="AV4" s="193"/>
      <c r="AW4" s="193"/>
      <c r="AX4" s="193"/>
      <c r="AY4" s="192" t="s">
        <v>246</v>
      </c>
      <c r="AZ4" s="906" t="s">
        <v>245</v>
      </c>
      <c r="BA4" s="906"/>
      <c r="BB4" s="906"/>
      <c r="BC4" s="906"/>
      <c r="BD4" s="177"/>
      <c r="BE4" s="177"/>
    </row>
    <row r="5" spans="2:57" s="176" customFormat="1" ht="20.25" customHeight="1" x14ac:dyDescent="0.2">
      <c r="B5" s="186"/>
      <c r="C5" s="186"/>
      <c r="D5" s="186"/>
      <c r="E5" s="186"/>
      <c r="F5" s="186"/>
      <c r="G5" s="186"/>
      <c r="H5" s="186"/>
      <c r="I5" s="186"/>
      <c r="J5" s="191"/>
      <c r="K5" s="190"/>
      <c r="L5" s="189"/>
      <c r="M5" s="189"/>
      <c r="N5" s="189"/>
      <c r="O5" s="189"/>
      <c r="P5" s="186"/>
      <c r="Q5" s="188"/>
      <c r="R5" s="188"/>
      <c r="S5" s="178"/>
      <c r="Z5" s="182"/>
      <c r="AA5" s="182"/>
      <c r="AB5" s="181"/>
      <c r="AC5" s="181"/>
      <c r="AD5" s="178"/>
      <c r="AE5" s="178"/>
      <c r="AF5" s="178"/>
      <c r="AG5" s="178"/>
      <c r="AJ5" s="178" t="s">
        <v>244</v>
      </c>
      <c r="AK5" s="178"/>
      <c r="AL5" s="178"/>
      <c r="AM5" s="178"/>
      <c r="AN5" s="178"/>
      <c r="AO5" s="178"/>
      <c r="AP5" s="178"/>
      <c r="AQ5" s="178"/>
      <c r="AR5" s="188"/>
      <c r="AS5" s="188"/>
      <c r="AT5" s="130"/>
      <c r="AU5" s="178"/>
      <c r="AV5" s="920">
        <v>40</v>
      </c>
      <c r="AW5" s="921"/>
      <c r="AX5" s="130" t="s">
        <v>243</v>
      </c>
      <c r="AY5" s="178"/>
      <c r="AZ5" s="920">
        <v>160</v>
      </c>
      <c r="BA5" s="921"/>
      <c r="BB5" s="130" t="s">
        <v>242</v>
      </c>
      <c r="BC5" s="178"/>
      <c r="BE5" s="177"/>
    </row>
    <row r="6" spans="2:57" s="176" customFormat="1" ht="20.25" customHeight="1" x14ac:dyDescent="0.2">
      <c r="B6" s="186"/>
      <c r="C6" s="186"/>
      <c r="D6" s="186"/>
      <c r="E6" s="186"/>
      <c r="F6" s="186"/>
      <c r="G6" s="186"/>
      <c r="H6" s="186"/>
      <c r="I6" s="186"/>
      <c r="J6" s="186"/>
      <c r="K6" s="187"/>
      <c r="L6" s="187"/>
      <c r="M6" s="187"/>
      <c r="N6" s="186"/>
      <c r="O6" s="185"/>
      <c r="P6" s="184"/>
      <c r="Q6" s="184"/>
      <c r="R6" s="183"/>
      <c r="S6" s="179"/>
      <c r="Z6" s="182"/>
      <c r="AA6" s="182"/>
      <c r="AB6" s="181"/>
      <c r="AC6" s="181"/>
      <c r="AD6" s="130"/>
      <c r="AE6" s="178"/>
      <c r="AF6" s="178"/>
      <c r="AG6" s="178"/>
      <c r="AL6" s="178"/>
      <c r="AM6" s="178"/>
      <c r="AN6" s="133"/>
      <c r="AO6" s="180"/>
      <c r="AP6" s="180"/>
      <c r="AQ6" s="179"/>
      <c r="AR6" s="179"/>
      <c r="AS6" s="179"/>
      <c r="AT6" s="179"/>
      <c r="AU6" s="179"/>
      <c r="AV6" s="179"/>
      <c r="AW6" s="178" t="s">
        <v>241</v>
      </c>
      <c r="AX6" s="178"/>
      <c r="AY6" s="178"/>
      <c r="AZ6" s="922">
        <f>DAY(EOMONTH(DATE(X2,AB2,1),0))</f>
        <v>30</v>
      </c>
      <c r="BA6" s="923"/>
      <c r="BB6" s="130" t="s">
        <v>240</v>
      </c>
      <c r="BE6" s="177"/>
    </row>
    <row r="7" spans="2:57" ht="20.25" customHeight="1" thickBot="1" x14ac:dyDescent="0.25">
      <c r="C7" s="129"/>
      <c r="D7" s="129"/>
      <c r="S7" s="129"/>
      <c r="AJ7" s="129"/>
      <c r="BC7" s="175"/>
      <c r="BD7" s="175"/>
      <c r="BE7" s="175"/>
    </row>
    <row r="8" spans="2:57" ht="20.25" customHeight="1" thickBot="1" x14ac:dyDescent="0.25">
      <c r="B8" s="886" t="s">
        <v>239</v>
      </c>
      <c r="C8" s="889" t="s">
        <v>238</v>
      </c>
      <c r="D8" s="890"/>
      <c r="E8" s="895" t="s">
        <v>237</v>
      </c>
      <c r="F8" s="890"/>
      <c r="G8" s="895" t="s">
        <v>236</v>
      </c>
      <c r="H8" s="889"/>
      <c r="I8" s="889"/>
      <c r="J8" s="889"/>
      <c r="K8" s="890"/>
      <c r="L8" s="895" t="s">
        <v>235</v>
      </c>
      <c r="M8" s="889"/>
      <c r="N8" s="889"/>
      <c r="O8" s="898"/>
      <c r="P8" s="901" t="s">
        <v>234</v>
      </c>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7" t="str">
        <f>IF(AZ3="４週","(9)1～4週目の勤務時間数合計","(9)1か月の勤務時間数合計")</f>
        <v>(9)1～4週目の勤務時間数合計</v>
      </c>
      <c r="AV8" s="908"/>
      <c r="AW8" s="907" t="s">
        <v>233</v>
      </c>
      <c r="AX8" s="908"/>
      <c r="AY8" s="915" t="s">
        <v>232</v>
      </c>
      <c r="AZ8" s="915"/>
      <c r="BA8" s="915"/>
      <c r="BB8" s="915"/>
      <c r="BC8" s="915"/>
      <c r="BD8" s="915"/>
    </row>
    <row r="9" spans="2:57" ht="20.25" customHeight="1" thickBot="1" x14ac:dyDescent="0.25">
      <c r="B9" s="887"/>
      <c r="C9" s="891"/>
      <c r="D9" s="892"/>
      <c r="E9" s="896"/>
      <c r="F9" s="892"/>
      <c r="G9" s="896"/>
      <c r="H9" s="891"/>
      <c r="I9" s="891"/>
      <c r="J9" s="891"/>
      <c r="K9" s="892"/>
      <c r="L9" s="896"/>
      <c r="M9" s="891"/>
      <c r="N9" s="891"/>
      <c r="O9" s="899"/>
      <c r="P9" s="917" t="s">
        <v>231</v>
      </c>
      <c r="Q9" s="918"/>
      <c r="R9" s="918"/>
      <c r="S9" s="918"/>
      <c r="T9" s="918"/>
      <c r="U9" s="918"/>
      <c r="V9" s="919"/>
      <c r="W9" s="917" t="s">
        <v>230</v>
      </c>
      <c r="X9" s="918"/>
      <c r="Y9" s="918"/>
      <c r="Z9" s="918"/>
      <c r="AA9" s="918"/>
      <c r="AB9" s="918"/>
      <c r="AC9" s="919"/>
      <c r="AD9" s="917" t="s">
        <v>229</v>
      </c>
      <c r="AE9" s="918"/>
      <c r="AF9" s="918"/>
      <c r="AG9" s="918"/>
      <c r="AH9" s="918"/>
      <c r="AI9" s="918"/>
      <c r="AJ9" s="919"/>
      <c r="AK9" s="917" t="s">
        <v>228</v>
      </c>
      <c r="AL9" s="918"/>
      <c r="AM9" s="918"/>
      <c r="AN9" s="918"/>
      <c r="AO9" s="918"/>
      <c r="AP9" s="918"/>
      <c r="AQ9" s="919"/>
      <c r="AR9" s="917" t="s">
        <v>227</v>
      </c>
      <c r="AS9" s="918"/>
      <c r="AT9" s="919"/>
      <c r="AU9" s="909"/>
      <c r="AV9" s="910"/>
      <c r="AW9" s="909"/>
      <c r="AX9" s="910"/>
      <c r="AY9" s="915"/>
      <c r="AZ9" s="915"/>
      <c r="BA9" s="915"/>
      <c r="BB9" s="915"/>
      <c r="BC9" s="915"/>
      <c r="BD9" s="915"/>
    </row>
    <row r="10" spans="2:57" ht="20.25" customHeight="1" thickBot="1" x14ac:dyDescent="0.25">
      <c r="B10" s="887"/>
      <c r="C10" s="891"/>
      <c r="D10" s="892"/>
      <c r="E10" s="896"/>
      <c r="F10" s="892"/>
      <c r="G10" s="896"/>
      <c r="H10" s="891"/>
      <c r="I10" s="891"/>
      <c r="J10" s="891"/>
      <c r="K10" s="892"/>
      <c r="L10" s="896"/>
      <c r="M10" s="891"/>
      <c r="N10" s="891"/>
      <c r="O10" s="899"/>
      <c r="P10" s="174">
        <f>DAY(DATE($X$2,$AB$2,1))</f>
        <v>1</v>
      </c>
      <c r="Q10" s="154">
        <f>DAY(DATE($X$2,$AB$2,2))</f>
        <v>2</v>
      </c>
      <c r="R10" s="154">
        <f>DAY(DATE($X$2,$AB$2,3))</f>
        <v>3</v>
      </c>
      <c r="S10" s="154">
        <f>DAY(DATE($X$2,$AB$2,4))</f>
        <v>4</v>
      </c>
      <c r="T10" s="154">
        <f>DAY(DATE($X$2,$AB$2,5))</f>
        <v>5</v>
      </c>
      <c r="U10" s="154">
        <f>DAY(DATE($X$2,$AB$2,6))</f>
        <v>6</v>
      </c>
      <c r="V10" s="173">
        <f>DAY(DATE($X$2,$AB$2,7))</f>
        <v>7</v>
      </c>
      <c r="W10" s="174">
        <f>DAY(DATE($X$2,$AB$2,8))</f>
        <v>8</v>
      </c>
      <c r="X10" s="154">
        <f>DAY(DATE($X$2,$AB$2,9))</f>
        <v>9</v>
      </c>
      <c r="Y10" s="154">
        <f>DAY(DATE($X$2,$AB$2,10))</f>
        <v>10</v>
      </c>
      <c r="Z10" s="154">
        <f>DAY(DATE($X$2,$AB$2,11))</f>
        <v>11</v>
      </c>
      <c r="AA10" s="154">
        <f>DAY(DATE($X$2,$AB$2,12))</f>
        <v>12</v>
      </c>
      <c r="AB10" s="154">
        <f>DAY(DATE($X$2,$AB$2,13))</f>
        <v>13</v>
      </c>
      <c r="AC10" s="173">
        <f>DAY(DATE($X$2,$AB$2,14))</f>
        <v>14</v>
      </c>
      <c r="AD10" s="174">
        <f>DAY(DATE($X$2,$AB$2,15))</f>
        <v>15</v>
      </c>
      <c r="AE10" s="154">
        <f>DAY(DATE($X$2,$AB$2,16))</f>
        <v>16</v>
      </c>
      <c r="AF10" s="154">
        <f>DAY(DATE($X$2,$AB$2,17))</f>
        <v>17</v>
      </c>
      <c r="AG10" s="154">
        <f>DAY(DATE($X$2,$AB$2,18))</f>
        <v>18</v>
      </c>
      <c r="AH10" s="154">
        <f>DAY(DATE($X$2,$AB$2,19))</f>
        <v>19</v>
      </c>
      <c r="AI10" s="154">
        <f>DAY(DATE($X$2,$AB$2,20))</f>
        <v>20</v>
      </c>
      <c r="AJ10" s="173">
        <f>DAY(DATE($X$2,$AB$2,21))</f>
        <v>21</v>
      </c>
      <c r="AK10" s="174">
        <f>DAY(DATE($X$2,$AB$2,22))</f>
        <v>22</v>
      </c>
      <c r="AL10" s="154">
        <f>DAY(DATE($X$2,$AB$2,23))</f>
        <v>23</v>
      </c>
      <c r="AM10" s="154">
        <f>DAY(DATE($X$2,$AB$2,24))</f>
        <v>24</v>
      </c>
      <c r="AN10" s="154">
        <f>DAY(DATE($X$2,$AB$2,25))</f>
        <v>25</v>
      </c>
      <c r="AO10" s="154">
        <f>DAY(DATE($X$2,$AB$2,26))</f>
        <v>26</v>
      </c>
      <c r="AP10" s="154">
        <f>DAY(DATE($X$2,$AB$2,27))</f>
        <v>27</v>
      </c>
      <c r="AQ10" s="173">
        <f>DAY(DATE($X$2,$AB$2,28))</f>
        <v>28</v>
      </c>
      <c r="AR10" s="174" t="str">
        <f>IF(AZ3="暦月",IF(DAY(DATE($X$2,$AB$2,29))=29,29,""),"")</f>
        <v/>
      </c>
      <c r="AS10" s="154" t="str">
        <f>IF(AZ3="暦月",IF(DAY(DATE($X$2,$AB$2,30))=30,30,""),"")</f>
        <v/>
      </c>
      <c r="AT10" s="173" t="str">
        <f>IF(AZ3="暦月",IF(DAY(DATE($X$2,$AB$2,31))=31,31,""),"")</f>
        <v/>
      </c>
      <c r="AU10" s="909"/>
      <c r="AV10" s="910"/>
      <c r="AW10" s="909"/>
      <c r="AX10" s="910"/>
      <c r="AY10" s="915"/>
      <c r="AZ10" s="915"/>
      <c r="BA10" s="915"/>
      <c r="BB10" s="915"/>
      <c r="BC10" s="915"/>
      <c r="BD10" s="915"/>
    </row>
    <row r="11" spans="2:57" ht="20.25" hidden="1" customHeight="1" thickBot="1" x14ac:dyDescent="0.25">
      <c r="B11" s="887"/>
      <c r="C11" s="891"/>
      <c r="D11" s="892"/>
      <c r="E11" s="896"/>
      <c r="F11" s="892"/>
      <c r="G11" s="896"/>
      <c r="H11" s="891"/>
      <c r="I11" s="891"/>
      <c r="J11" s="891"/>
      <c r="K11" s="892"/>
      <c r="L11" s="896"/>
      <c r="M11" s="891"/>
      <c r="N11" s="891"/>
      <c r="O11" s="899"/>
      <c r="P11" s="174">
        <f>WEEKDAY(DATE($X$2,$AB$2,1))</f>
        <v>2</v>
      </c>
      <c r="Q11" s="154">
        <f>WEEKDAY(DATE($X$2,$AB$2,2))</f>
        <v>3</v>
      </c>
      <c r="R11" s="154">
        <f>WEEKDAY(DATE($X$2,$AB$2,3))</f>
        <v>4</v>
      </c>
      <c r="S11" s="154">
        <f>WEEKDAY(DATE($X$2,$AB$2,4))</f>
        <v>5</v>
      </c>
      <c r="T11" s="154">
        <f>WEEKDAY(DATE($X$2,$AB$2,5))</f>
        <v>6</v>
      </c>
      <c r="U11" s="154">
        <f>WEEKDAY(DATE($X$2,$AB$2,6))</f>
        <v>7</v>
      </c>
      <c r="V11" s="173">
        <f>WEEKDAY(DATE($X$2,$AB$2,7))</f>
        <v>1</v>
      </c>
      <c r="W11" s="174">
        <f>WEEKDAY(DATE($X$2,$AB$2,8))</f>
        <v>2</v>
      </c>
      <c r="X11" s="154">
        <f>WEEKDAY(DATE($X$2,$AB$2,9))</f>
        <v>3</v>
      </c>
      <c r="Y11" s="154">
        <f>WEEKDAY(DATE($X$2,$AB$2,10))</f>
        <v>4</v>
      </c>
      <c r="Z11" s="154">
        <f>WEEKDAY(DATE($X$2,$AB$2,11))</f>
        <v>5</v>
      </c>
      <c r="AA11" s="154">
        <f>WEEKDAY(DATE($X$2,$AB$2,12))</f>
        <v>6</v>
      </c>
      <c r="AB11" s="154">
        <f>WEEKDAY(DATE($X$2,$AB$2,13))</f>
        <v>7</v>
      </c>
      <c r="AC11" s="173">
        <f>WEEKDAY(DATE($X$2,$AB$2,14))</f>
        <v>1</v>
      </c>
      <c r="AD11" s="174">
        <f>WEEKDAY(DATE($X$2,$AB$2,15))</f>
        <v>2</v>
      </c>
      <c r="AE11" s="154">
        <f>WEEKDAY(DATE($X$2,$AB$2,16))</f>
        <v>3</v>
      </c>
      <c r="AF11" s="154">
        <f>WEEKDAY(DATE($X$2,$AB$2,17))</f>
        <v>4</v>
      </c>
      <c r="AG11" s="154">
        <f>WEEKDAY(DATE($X$2,$AB$2,18))</f>
        <v>5</v>
      </c>
      <c r="AH11" s="154">
        <f>WEEKDAY(DATE($X$2,$AB$2,19))</f>
        <v>6</v>
      </c>
      <c r="AI11" s="154">
        <f>WEEKDAY(DATE($X$2,$AB$2,20))</f>
        <v>7</v>
      </c>
      <c r="AJ11" s="173">
        <f>WEEKDAY(DATE($X$2,$AB$2,21))</f>
        <v>1</v>
      </c>
      <c r="AK11" s="174">
        <f>WEEKDAY(DATE($X$2,$AB$2,22))</f>
        <v>2</v>
      </c>
      <c r="AL11" s="154">
        <f>WEEKDAY(DATE($X$2,$AB$2,23))</f>
        <v>3</v>
      </c>
      <c r="AM11" s="154">
        <f>WEEKDAY(DATE($X$2,$AB$2,24))</f>
        <v>4</v>
      </c>
      <c r="AN11" s="154">
        <f>WEEKDAY(DATE($X$2,$AB$2,25))</f>
        <v>5</v>
      </c>
      <c r="AO11" s="154">
        <f>WEEKDAY(DATE($X$2,$AB$2,26))</f>
        <v>6</v>
      </c>
      <c r="AP11" s="154">
        <f>WEEKDAY(DATE($X$2,$AB$2,27))</f>
        <v>7</v>
      </c>
      <c r="AQ11" s="173">
        <f>WEEKDAY(DATE($X$2,$AB$2,28))</f>
        <v>1</v>
      </c>
      <c r="AR11" s="174">
        <f>IF(AR10=29,WEEKDAY(DATE($X$2,$AB$2,29)),0)</f>
        <v>0</v>
      </c>
      <c r="AS11" s="154">
        <f>IF(AS10=30,WEEKDAY(DATE($X$2,$AB$2,30)),0)</f>
        <v>0</v>
      </c>
      <c r="AT11" s="173">
        <f>IF(AT10=31,WEEKDAY(DATE($X$2,$AB$2,31)),0)</f>
        <v>0</v>
      </c>
      <c r="AU11" s="911"/>
      <c r="AV11" s="912"/>
      <c r="AW11" s="911"/>
      <c r="AX11" s="912"/>
      <c r="AY11" s="916"/>
      <c r="AZ11" s="916"/>
      <c r="BA11" s="916"/>
      <c r="BB11" s="916"/>
      <c r="BC11" s="916"/>
      <c r="BD11" s="916"/>
    </row>
    <row r="12" spans="2:57" ht="20.25" customHeight="1" thickBot="1" x14ac:dyDescent="0.25">
      <c r="B12" s="888"/>
      <c r="C12" s="893"/>
      <c r="D12" s="894"/>
      <c r="E12" s="897"/>
      <c r="F12" s="894"/>
      <c r="G12" s="897"/>
      <c r="H12" s="893"/>
      <c r="I12" s="893"/>
      <c r="J12" s="893"/>
      <c r="K12" s="894"/>
      <c r="L12" s="897"/>
      <c r="M12" s="893"/>
      <c r="N12" s="893"/>
      <c r="O12" s="900"/>
      <c r="P12" s="172" t="str">
        <f t="shared" ref="P12:AQ12" si="0">IF(P11=1,"日",IF(P11=2,"月",IF(P11=3,"火",IF(P11=4,"水",IF(P11=5,"木",IF(P11=6,"金","土"))))))</f>
        <v>月</v>
      </c>
      <c r="Q12" s="170" t="str">
        <f t="shared" si="0"/>
        <v>火</v>
      </c>
      <c r="R12" s="170" t="str">
        <f t="shared" si="0"/>
        <v>水</v>
      </c>
      <c r="S12" s="170" t="str">
        <f t="shared" si="0"/>
        <v>木</v>
      </c>
      <c r="T12" s="170" t="str">
        <f t="shared" si="0"/>
        <v>金</v>
      </c>
      <c r="U12" s="170" t="str">
        <f t="shared" si="0"/>
        <v>土</v>
      </c>
      <c r="V12" s="171" t="str">
        <f t="shared" si="0"/>
        <v>日</v>
      </c>
      <c r="W12" s="172" t="str">
        <f t="shared" si="0"/>
        <v>月</v>
      </c>
      <c r="X12" s="170" t="str">
        <f t="shared" si="0"/>
        <v>火</v>
      </c>
      <c r="Y12" s="170" t="str">
        <f t="shared" si="0"/>
        <v>水</v>
      </c>
      <c r="Z12" s="170" t="str">
        <f t="shared" si="0"/>
        <v>木</v>
      </c>
      <c r="AA12" s="170" t="str">
        <f t="shared" si="0"/>
        <v>金</v>
      </c>
      <c r="AB12" s="170" t="str">
        <f t="shared" si="0"/>
        <v>土</v>
      </c>
      <c r="AC12" s="171" t="str">
        <f t="shared" si="0"/>
        <v>日</v>
      </c>
      <c r="AD12" s="172" t="str">
        <f t="shared" si="0"/>
        <v>月</v>
      </c>
      <c r="AE12" s="170" t="str">
        <f t="shared" si="0"/>
        <v>火</v>
      </c>
      <c r="AF12" s="170" t="str">
        <f t="shared" si="0"/>
        <v>水</v>
      </c>
      <c r="AG12" s="170" t="str">
        <f t="shared" si="0"/>
        <v>木</v>
      </c>
      <c r="AH12" s="170" t="str">
        <f t="shared" si="0"/>
        <v>金</v>
      </c>
      <c r="AI12" s="170" t="str">
        <f t="shared" si="0"/>
        <v>土</v>
      </c>
      <c r="AJ12" s="171" t="str">
        <f t="shared" si="0"/>
        <v>日</v>
      </c>
      <c r="AK12" s="172" t="str">
        <f t="shared" si="0"/>
        <v>月</v>
      </c>
      <c r="AL12" s="170" t="str">
        <f t="shared" si="0"/>
        <v>火</v>
      </c>
      <c r="AM12" s="170" t="str">
        <f t="shared" si="0"/>
        <v>水</v>
      </c>
      <c r="AN12" s="170" t="str">
        <f t="shared" si="0"/>
        <v>木</v>
      </c>
      <c r="AO12" s="170" t="str">
        <f t="shared" si="0"/>
        <v>金</v>
      </c>
      <c r="AP12" s="170" t="str">
        <f t="shared" si="0"/>
        <v>土</v>
      </c>
      <c r="AQ12" s="171" t="str">
        <f t="shared" si="0"/>
        <v>日</v>
      </c>
      <c r="AR12" s="170" t="str">
        <f>IF(AR11=1,"日",IF(AR11=2,"月",IF(AR11=3,"火",IF(AR11=4,"水",IF(AR11=5,"木",IF(AR11=6,"金",IF(AR11=0,"","土")))))))</f>
        <v/>
      </c>
      <c r="AS12" s="170" t="str">
        <f>IF(AS11=1,"日",IF(AS11=2,"月",IF(AS11=3,"火",IF(AS11=4,"水",IF(AS11=5,"木",IF(AS11=6,"金",IF(AS11=0,"","土")))))))</f>
        <v/>
      </c>
      <c r="AT12" s="170" t="str">
        <f>IF(AT11=1,"日",IF(AT11=2,"月",IF(AT11=3,"火",IF(AT11=4,"水",IF(AT11=5,"木",IF(AT11=6,"金",IF(AT11=0,"","土")))))))</f>
        <v/>
      </c>
      <c r="AU12" s="913"/>
      <c r="AV12" s="914"/>
      <c r="AW12" s="913"/>
      <c r="AX12" s="914"/>
      <c r="AY12" s="915"/>
      <c r="AZ12" s="915"/>
      <c r="BA12" s="915"/>
      <c r="BB12" s="915"/>
      <c r="BC12" s="915"/>
      <c r="BD12" s="915"/>
    </row>
    <row r="13" spans="2:57" ht="39.9" customHeight="1" x14ac:dyDescent="0.2">
      <c r="B13" s="169">
        <v>1</v>
      </c>
      <c r="C13" s="872"/>
      <c r="D13" s="873"/>
      <c r="E13" s="874"/>
      <c r="F13" s="875"/>
      <c r="G13" s="876"/>
      <c r="H13" s="877"/>
      <c r="I13" s="877"/>
      <c r="J13" s="877"/>
      <c r="K13" s="878"/>
      <c r="L13" s="879"/>
      <c r="M13" s="880"/>
      <c r="N13" s="880"/>
      <c r="O13" s="881"/>
      <c r="P13" s="168"/>
      <c r="Q13" s="167"/>
      <c r="R13" s="167"/>
      <c r="S13" s="167"/>
      <c r="T13" s="167"/>
      <c r="U13" s="167"/>
      <c r="V13" s="166"/>
      <c r="W13" s="168"/>
      <c r="X13" s="167"/>
      <c r="Y13" s="167"/>
      <c r="Z13" s="167"/>
      <c r="AA13" s="167"/>
      <c r="AB13" s="167"/>
      <c r="AC13" s="166"/>
      <c r="AD13" s="168"/>
      <c r="AE13" s="167"/>
      <c r="AF13" s="167"/>
      <c r="AG13" s="167"/>
      <c r="AH13" s="167"/>
      <c r="AI13" s="167"/>
      <c r="AJ13" s="166"/>
      <c r="AK13" s="168"/>
      <c r="AL13" s="167"/>
      <c r="AM13" s="167"/>
      <c r="AN13" s="167"/>
      <c r="AO13" s="167"/>
      <c r="AP13" s="167"/>
      <c r="AQ13" s="166"/>
      <c r="AR13" s="168"/>
      <c r="AS13" s="167"/>
      <c r="AT13" s="166"/>
      <c r="AU13" s="882">
        <f t="shared" ref="AU13:AU44" si="1">IF($AZ$3="４週",SUM(P13:AQ13),IF($AZ$3="暦月",SUM(P13:AT13),""))</f>
        <v>0</v>
      </c>
      <c r="AV13" s="883"/>
      <c r="AW13" s="884">
        <f t="shared" ref="AW13:AW44" si="2">IF($AZ$3="４週",AU13/4,IF($AZ$3="暦月",AU13/($AZ$6/7),""))</f>
        <v>0</v>
      </c>
      <c r="AX13" s="885"/>
      <c r="AY13" s="869"/>
      <c r="AZ13" s="870"/>
      <c r="BA13" s="870"/>
      <c r="BB13" s="870"/>
      <c r="BC13" s="870"/>
      <c r="BD13" s="871"/>
    </row>
    <row r="14" spans="2:57" ht="39.9" customHeight="1" x14ac:dyDescent="0.2">
      <c r="B14" s="162">
        <f t="shared" ref="B14:B45" si="3">B13+1</f>
        <v>2</v>
      </c>
      <c r="C14" s="855"/>
      <c r="D14" s="856"/>
      <c r="E14" s="857"/>
      <c r="F14" s="858"/>
      <c r="G14" s="859"/>
      <c r="H14" s="860"/>
      <c r="I14" s="860"/>
      <c r="J14" s="860"/>
      <c r="K14" s="861"/>
      <c r="L14" s="862"/>
      <c r="M14" s="863"/>
      <c r="N14" s="863"/>
      <c r="O14" s="864"/>
      <c r="P14" s="161"/>
      <c r="Q14" s="160"/>
      <c r="R14" s="160"/>
      <c r="S14" s="160"/>
      <c r="T14" s="160"/>
      <c r="U14" s="160"/>
      <c r="V14" s="159"/>
      <c r="W14" s="161"/>
      <c r="X14" s="160"/>
      <c r="Y14" s="160"/>
      <c r="Z14" s="160"/>
      <c r="AA14" s="160"/>
      <c r="AB14" s="160"/>
      <c r="AC14" s="159"/>
      <c r="AD14" s="161"/>
      <c r="AE14" s="160"/>
      <c r="AF14" s="160"/>
      <c r="AG14" s="160"/>
      <c r="AH14" s="160"/>
      <c r="AI14" s="160"/>
      <c r="AJ14" s="159"/>
      <c r="AK14" s="161"/>
      <c r="AL14" s="160"/>
      <c r="AM14" s="160"/>
      <c r="AN14" s="160"/>
      <c r="AO14" s="160"/>
      <c r="AP14" s="160"/>
      <c r="AQ14" s="159"/>
      <c r="AR14" s="161"/>
      <c r="AS14" s="160"/>
      <c r="AT14" s="159"/>
      <c r="AU14" s="865">
        <f t="shared" si="1"/>
        <v>0</v>
      </c>
      <c r="AV14" s="866"/>
      <c r="AW14" s="867">
        <f t="shared" si="2"/>
        <v>0</v>
      </c>
      <c r="AX14" s="868"/>
      <c r="AY14" s="835"/>
      <c r="AZ14" s="836"/>
      <c r="BA14" s="836"/>
      <c r="BB14" s="836"/>
      <c r="BC14" s="836"/>
      <c r="BD14" s="837"/>
    </row>
    <row r="15" spans="2:57" ht="39.9" customHeight="1" x14ac:dyDescent="0.2">
      <c r="B15" s="162">
        <f t="shared" si="3"/>
        <v>3</v>
      </c>
      <c r="C15" s="855"/>
      <c r="D15" s="856"/>
      <c r="E15" s="857"/>
      <c r="F15" s="858"/>
      <c r="G15" s="859"/>
      <c r="H15" s="860"/>
      <c r="I15" s="860"/>
      <c r="J15" s="860"/>
      <c r="K15" s="861"/>
      <c r="L15" s="862"/>
      <c r="M15" s="863"/>
      <c r="N15" s="863"/>
      <c r="O15" s="864"/>
      <c r="P15" s="161"/>
      <c r="Q15" s="160"/>
      <c r="R15" s="160"/>
      <c r="S15" s="160"/>
      <c r="T15" s="160"/>
      <c r="U15" s="160"/>
      <c r="V15" s="159"/>
      <c r="W15" s="161"/>
      <c r="X15" s="160"/>
      <c r="Y15" s="160"/>
      <c r="Z15" s="160"/>
      <c r="AA15" s="160"/>
      <c r="AB15" s="160"/>
      <c r="AC15" s="159"/>
      <c r="AD15" s="161"/>
      <c r="AE15" s="160"/>
      <c r="AF15" s="160"/>
      <c r="AG15" s="160"/>
      <c r="AH15" s="160"/>
      <c r="AI15" s="160"/>
      <c r="AJ15" s="159"/>
      <c r="AK15" s="161"/>
      <c r="AL15" s="160"/>
      <c r="AM15" s="160"/>
      <c r="AN15" s="160"/>
      <c r="AO15" s="160"/>
      <c r="AP15" s="160"/>
      <c r="AQ15" s="159"/>
      <c r="AR15" s="161"/>
      <c r="AS15" s="160"/>
      <c r="AT15" s="159"/>
      <c r="AU15" s="865">
        <f t="shared" si="1"/>
        <v>0</v>
      </c>
      <c r="AV15" s="866"/>
      <c r="AW15" s="867">
        <f t="shared" si="2"/>
        <v>0</v>
      </c>
      <c r="AX15" s="868"/>
      <c r="AY15" s="835"/>
      <c r="AZ15" s="836"/>
      <c r="BA15" s="836"/>
      <c r="BB15" s="836"/>
      <c r="BC15" s="836"/>
      <c r="BD15" s="837"/>
    </row>
    <row r="16" spans="2:57" ht="39.9" customHeight="1" x14ac:dyDescent="0.2">
      <c r="B16" s="162">
        <f t="shared" si="3"/>
        <v>4</v>
      </c>
      <c r="C16" s="855"/>
      <c r="D16" s="856"/>
      <c r="E16" s="857"/>
      <c r="F16" s="858"/>
      <c r="G16" s="859"/>
      <c r="H16" s="860"/>
      <c r="I16" s="860"/>
      <c r="J16" s="860"/>
      <c r="K16" s="861"/>
      <c r="L16" s="862"/>
      <c r="M16" s="863"/>
      <c r="N16" s="863"/>
      <c r="O16" s="864"/>
      <c r="P16" s="161"/>
      <c r="Q16" s="160"/>
      <c r="R16" s="160"/>
      <c r="S16" s="160"/>
      <c r="T16" s="160"/>
      <c r="U16" s="160"/>
      <c r="V16" s="159"/>
      <c r="W16" s="161"/>
      <c r="X16" s="160"/>
      <c r="Y16" s="160"/>
      <c r="Z16" s="160"/>
      <c r="AA16" s="160"/>
      <c r="AB16" s="160"/>
      <c r="AC16" s="159"/>
      <c r="AD16" s="161"/>
      <c r="AE16" s="160"/>
      <c r="AF16" s="160"/>
      <c r="AG16" s="160"/>
      <c r="AH16" s="160"/>
      <c r="AI16" s="160"/>
      <c r="AJ16" s="159"/>
      <c r="AK16" s="161"/>
      <c r="AL16" s="160"/>
      <c r="AM16" s="160"/>
      <c r="AN16" s="160"/>
      <c r="AO16" s="160"/>
      <c r="AP16" s="160"/>
      <c r="AQ16" s="159"/>
      <c r="AR16" s="161"/>
      <c r="AS16" s="160"/>
      <c r="AT16" s="159"/>
      <c r="AU16" s="865">
        <f t="shared" si="1"/>
        <v>0</v>
      </c>
      <c r="AV16" s="866"/>
      <c r="AW16" s="867">
        <f t="shared" si="2"/>
        <v>0</v>
      </c>
      <c r="AX16" s="868"/>
      <c r="AY16" s="835"/>
      <c r="AZ16" s="836"/>
      <c r="BA16" s="836"/>
      <c r="BB16" s="836"/>
      <c r="BC16" s="836"/>
      <c r="BD16" s="837"/>
    </row>
    <row r="17" spans="2:56" ht="39.9" customHeight="1" x14ac:dyDescent="0.2">
      <c r="B17" s="162">
        <f t="shared" si="3"/>
        <v>5</v>
      </c>
      <c r="C17" s="855"/>
      <c r="D17" s="856"/>
      <c r="E17" s="857"/>
      <c r="F17" s="858"/>
      <c r="G17" s="859"/>
      <c r="H17" s="860"/>
      <c r="I17" s="860"/>
      <c r="J17" s="860"/>
      <c r="K17" s="861"/>
      <c r="L17" s="862"/>
      <c r="M17" s="863"/>
      <c r="N17" s="863"/>
      <c r="O17" s="864"/>
      <c r="P17" s="161"/>
      <c r="Q17" s="160"/>
      <c r="R17" s="160"/>
      <c r="S17" s="160"/>
      <c r="T17" s="160"/>
      <c r="U17" s="160"/>
      <c r="V17" s="159"/>
      <c r="W17" s="161"/>
      <c r="X17" s="160"/>
      <c r="Y17" s="160"/>
      <c r="Z17" s="160"/>
      <c r="AA17" s="160"/>
      <c r="AB17" s="160"/>
      <c r="AC17" s="159"/>
      <c r="AD17" s="161"/>
      <c r="AE17" s="160"/>
      <c r="AF17" s="160"/>
      <c r="AG17" s="160"/>
      <c r="AH17" s="160"/>
      <c r="AI17" s="160"/>
      <c r="AJ17" s="159"/>
      <c r="AK17" s="161"/>
      <c r="AL17" s="160"/>
      <c r="AM17" s="160"/>
      <c r="AN17" s="160"/>
      <c r="AO17" s="160"/>
      <c r="AP17" s="160"/>
      <c r="AQ17" s="159"/>
      <c r="AR17" s="161"/>
      <c r="AS17" s="160"/>
      <c r="AT17" s="159"/>
      <c r="AU17" s="865">
        <f t="shared" si="1"/>
        <v>0</v>
      </c>
      <c r="AV17" s="866"/>
      <c r="AW17" s="867">
        <f t="shared" si="2"/>
        <v>0</v>
      </c>
      <c r="AX17" s="868"/>
      <c r="AY17" s="835"/>
      <c r="AZ17" s="836"/>
      <c r="BA17" s="836"/>
      <c r="BB17" s="836"/>
      <c r="BC17" s="836"/>
      <c r="BD17" s="837"/>
    </row>
    <row r="18" spans="2:56" ht="39.9" customHeight="1" x14ac:dyDescent="0.2">
      <c r="B18" s="162">
        <f t="shared" si="3"/>
        <v>6</v>
      </c>
      <c r="C18" s="855"/>
      <c r="D18" s="856"/>
      <c r="E18" s="857"/>
      <c r="F18" s="858"/>
      <c r="G18" s="859"/>
      <c r="H18" s="860"/>
      <c r="I18" s="860"/>
      <c r="J18" s="860"/>
      <c r="K18" s="861"/>
      <c r="L18" s="862"/>
      <c r="M18" s="863"/>
      <c r="N18" s="863"/>
      <c r="O18" s="864"/>
      <c r="P18" s="161"/>
      <c r="Q18" s="160"/>
      <c r="R18" s="160"/>
      <c r="S18" s="160"/>
      <c r="T18" s="160"/>
      <c r="U18" s="160"/>
      <c r="V18" s="159"/>
      <c r="W18" s="161"/>
      <c r="X18" s="160"/>
      <c r="Y18" s="160"/>
      <c r="Z18" s="160"/>
      <c r="AA18" s="160"/>
      <c r="AB18" s="160"/>
      <c r="AC18" s="159"/>
      <c r="AD18" s="161"/>
      <c r="AE18" s="160"/>
      <c r="AF18" s="160"/>
      <c r="AG18" s="160"/>
      <c r="AH18" s="160"/>
      <c r="AI18" s="160"/>
      <c r="AJ18" s="159"/>
      <c r="AK18" s="161"/>
      <c r="AL18" s="160"/>
      <c r="AM18" s="160"/>
      <c r="AN18" s="160"/>
      <c r="AO18" s="160"/>
      <c r="AP18" s="160"/>
      <c r="AQ18" s="159"/>
      <c r="AR18" s="161"/>
      <c r="AS18" s="160"/>
      <c r="AT18" s="159"/>
      <c r="AU18" s="865">
        <f t="shared" si="1"/>
        <v>0</v>
      </c>
      <c r="AV18" s="866"/>
      <c r="AW18" s="867">
        <f t="shared" si="2"/>
        <v>0</v>
      </c>
      <c r="AX18" s="868"/>
      <c r="AY18" s="835"/>
      <c r="AZ18" s="836"/>
      <c r="BA18" s="836"/>
      <c r="BB18" s="836"/>
      <c r="BC18" s="836"/>
      <c r="BD18" s="837"/>
    </row>
    <row r="19" spans="2:56" ht="39.9" customHeight="1" x14ac:dyDescent="0.2">
      <c r="B19" s="162">
        <f t="shared" si="3"/>
        <v>7</v>
      </c>
      <c r="C19" s="855"/>
      <c r="D19" s="856"/>
      <c r="E19" s="857"/>
      <c r="F19" s="858"/>
      <c r="G19" s="859"/>
      <c r="H19" s="860"/>
      <c r="I19" s="860"/>
      <c r="J19" s="860"/>
      <c r="K19" s="861"/>
      <c r="L19" s="862"/>
      <c r="M19" s="863"/>
      <c r="N19" s="863"/>
      <c r="O19" s="864"/>
      <c r="P19" s="161"/>
      <c r="Q19" s="160"/>
      <c r="R19" s="160"/>
      <c r="S19" s="160"/>
      <c r="T19" s="160"/>
      <c r="U19" s="160"/>
      <c r="V19" s="159"/>
      <c r="W19" s="161"/>
      <c r="X19" s="160"/>
      <c r="Y19" s="160"/>
      <c r="Z19" s="160"/>
      <c r="AA19" s="160"/>
      <c r="AB19" s="160"/>
      <c r="AC19" s="159"/>
      <c r="AD19" s="161"/>
      <c r="AE19" s="160"/>
      <c r="AF19" s="160"/>
      <c r="AG19" s="160"/>
      <c r="AH19" s="160"/>
      <c r="AI19" s="160"/>
      <c r="AJ19" s="159"/>
      <c r="AK19" s="161"/>
      <c r="AL19" s="160"/>
      <c r="AM19" s="160"/>
      <c r="AN19" s="160"/>
      <c r="AO19" s="160"/>
      <c r="AP19" s="160"/>
      <c r="AQ19" s="159"/>
      <c r="AR19" s="161"/>
      <c r="AS19" s="160"/>
      <c r="AT19" s="159"/>
      <c r="AU19" s="865">
        <f t="shared" si="1"/>
        <v>0</v>
      </c>
      <c r="AV19" s="866"/>
      <c r="AW19" s="867">
        <f t="shared" si="2"/>
        <v>0</v>
      </c>
      <c r="AX19" s="868"/>
      <c r="AY19" s="835"/>
      <c r="AZ19" s="836"/>
      <c r="BA19" s="836"/>
      <c r="BB19" s="836"/>
      <c r="BC19" s="836"/>
      <c r="BD19" s="837"/>
    </row>
    <row r="20" spans="2:56" ht="39.9" customHeight="1" x14ac:dyDescent="0.2">
      <c r="B20" s="162">
        <f t="shared" si="3"/>
        <v>8</v>
      </c>
      <c r="C20" s="855"/>
      <c r="D20" s="856"/>
      <c r="E20" s="857"/>
      <c r="F20" s="858"/>
      <c r="G20" s="859"/>
      <c r="H20" s="860"/>
      <c r="I20" s="860"/>
      <c r="J20" s="860"/>
      <c r="K20" s="861"/>
      <c r="L20" s="862"/>
      <c r="M20" s="863"/>
      <c r="N20" s="863"/>
      <c r="O20" s="864"/>
      <c r="P20" s="161"/>
      <c r="Q20" s="160"/>
      <c r="R20" s="160"/>
      <c r="S20" s="160"/>
      <c r="T20" s="160"/>
      <c r="U20" s="160"/>
      <c r="V20" s="159"/>
      <c r="W20" s="161"/>
      <c r="X20" s="160"/>
      <c r="Y20" s="160"/>
      <c r="Z20" s="160"/>
      <c r="AA20" s="160"/>
      <c r="AB20" s="160"/>
      <c r="AC20" s="159"/>
      <c r="AD20" s="161"/>
      <c r="AE20" s="160"/>
      <c r="AF20" s="160"/>
      <c r="AG20" s="160"/>
      <c r="AH20" s="160"/>
      <c r="AI20" s="160"/>
      <c r="AJ20" s="159"/>
      <c r="AK20" s="161"/>
      <c r="AL20" s="160"/>
      <c r="AM20" s="160"/>
      <c r="AN20" s="160"/>
      <c r="AO20" s="160"/>
      <c r="AP20" s="160"/>
      <c r="AQ20" s="159"/>
      <c r="AR20" s="161"/>
      <c r="AS20" s="160"/>
      <c r="AT20" s="159"/>
      <c r="AU20" s="865">
        <f t="shared" si="1"/>
        <v>0</v>
      </c>
      <c r="AV20" s="866"/>
      <c r="AW20" s="867">
        <f t="shared" si="2"/>
        <v>0</v>
      </c>
      <c r="AX20" s="868"/>
      <c r="AY20" s="835"/>
      <c r="AZ20" s="836"/>
      <c r="BA20" s="836"/>
      <c r="BB20" s="836"/>
      <c r="BC20" s="836"/>
      <c r="BD20" s="837"/>
    </row>
    <row r="21" spans="2:56" ht="39.9" customHeight="1" x14ac:dyDescent="0.2">
      <c r="B21" s="162">
        <f t="shared" si="3"/>
        <v>9</v>
      </c>
      <c r="C21" s="855"/>
      <c r="D21" s="856"/>
      <c r="E21" s="857"/>
      <c r="F21" s="858"/>
      <c r="G21" s="859"/>
      <c r="H21" s="860"/>
      <c r="I21" s="860"/>
      <c r="J21" s="860"/>
      <c r="K21" s="861"/>
      <c r="L21" s="862"/>
      <c r="M21" s="863"/>
      <c r="N21" s="863"/>
      <c r="O21" s="864"/>
      <c r="P21" s="161"/>
      <c r="Q21" s="160"/>
      <c r="R21" s="160"/>
      <c r="S21" s="160"/>
      <c r="T21" s="160"/>
      <c r="U21" s="160"/>
      <c r="V21" s="159"/>
      <c r="W21" s="161"/>
      <c r="X21" s="160"/>
      <c r="Y21" s="160"/>
      <c r="Z21" s="160"/>
      <c r="AA21" s="160"/>
      <c r="AB21" s="160"/>
      <c r="AC21" s="159"/>
      <c r="AD21" s="161"/>
      <c r="AE21" s="160"/>
      <c r="AF21" s="160"/>
      <c r="AG21" s="160"/>
      <c r="AH21" s="160"/>
      <c r="AI21" s="160"/>
      <c r="AJ21" s="159"/>
      <c r="AK21" s="161"/>
      <c r="AL21" s="160"/>
      <c r="AM21" s="160"/>
      <c r="AN21" s="160"/>
      <c r="AO21" s="160"/>
      <c r="AP21" s="160"/>
      <c r="AQ21" s="159"/>
      <c r="AR21" s="161"/>
      <c r="AS21" s="160"/>
      <c r="AT21" s="159"/>
      <c r="AU21" s="865">
        <f t="shared" si="1"/>
        <v>0</v>
      </c>
      <c r="AV21" s="866"/>
      <c r="AW21" s="867">
        <f t="shared" si="2"/>
        <v>0</v>
      </c>
      <c r="AX21" s="868"/>
      <c r="AY21" s="835"/>
      <c r="AZ21" s="836"/>
      <c r="BA21" s="836"/>
      <c r="BB21" s="836"/>
      <c r="BC21" s="836"/>
      <c r="BD21" s="837"/>
    </row>
    <row r="22" spans="2:56" ht="39.9" customHeight="1" x14ac:dyDescent="0.2">
      <c r="B22" s="162">
        <f t="shared" si="3"/>
        <v>10</v>
      </c>
      <c r="C22" s="855"/>
      <c r="D22" s="856"/>
      <c r="E22" s="857"/>
      <c r="F22" s="858"/>
      <c r="G22" s="859"/>
      <c r="H22" s="860"/>
      <c r="I22" s="860"/>
      <c r="J22" s="860"/>
      <c r="K22" s="861"/>
      <c r="L22" s="862"/>
      <c r="M22" s="863"/>
      <c r="N22" s="863"/>
      <c r="O22" s="864"/>
      <c r="P22" s="161"/>
      <c r="Q22" s="160"/>
      <c r="R22" s="160"/>
      <c r="S22" s="160"/>
      <c r="T22" s="160"/>
      <c r="U22" s="160"/>
      <c r="V22" s="159"/>
      <c r="W22" s="161"/>
      <c r="X22" s="160"/>
      <c r="Y22" s="160"/>
      <c r="Z22" s="160"/>
      <c r="AA22" s="160"/>
      <c r="AB22" s="160"/>
      <c r="AC22" s="159"/>
      <c r="AD22" s="161"/>
      <c r="AE22" s="160"/>
      <c r="AF22" s="160"/>
      <c r="AG22" s="160"/>
      <c r="AH22" s="160"/>
      <c r="AI22" s="160"/>
      <c r="AJ22" s="159"/>
      <c r="AK22" s="161"/>
      <c r="AL22" s="160"/>
      <c r="AM22" s="160"/>
      <c r="AN22" s="160"/>
      <c r="AO22" s="160"/>
      <c r="AP22" s="160"/>
      <c r="AQ22" s="159"/>
      <c r="AR22" s="161"/>
      <c r="AS22" s="160"/>
      <c r="AT22" s="159"/>
      <c r="AU22" s="865">
        <f t="shared" si="1"/>
        <v>0</v>
      </c>
      <c r="AV22" s="866"/>
      <c r="AW22" s="867">
        <f t="shared" si="2"/>
        <v>0</v>
      </c>
      <c r="AX22" s="868"/>
      <c r="AY22" s="835"/>
      <c r="AZ22" s="836"/>
      <c r="BA22" s="836"/>
      <c r="BB22" s="836"/>
      <c r="BC22" s="836"/>
      <c r="BD22" s="837"/>
    </row>
    <row r="23" spans="2:56" ht="39.9" customHeight="1" x14ac:dyDescent="0.2">
      <c r="B23" s="162">
        <f t="shared" si="3"/>
        <v>11</v>
      </c>
      <c r="C23" s="855"/>
      <c r="D23" s="856"/>
      <c r="E23" s="857"/>
      <c r="F23" s="858"/>
      <c r="G23" s="859"/>
      <c r="H23" s="860"/>
      <c r="I23" s="860"/>
      <c r="J23" s="860"/>
      <c r="K23" s="861"/>
      <c r="L23" s="862"/>
      <c r="M23" s="863"/>
      <c r="N23" s="863"/>
      <c r="O23" s="864"/>
      <c r="P23" s="161"/>
      <c r="Q23" s="160"/>
      <c r="R23" s="160"/>
      <c r="S23" s="160"/>
      <c r="T23" s="160"/>
      <c r="U23" s="160"/>
      <c r="V23" s="159"/>
      <c r="W23" s="161"/>
      <c r="X23" s="160"/>
      <c r="Y23" s="160"/>
      <c r="Z23" s="160"/>
      <c r="AA23" s="160"/>
      <c r="AB23" s="160"/>
      <c r="AC23" s="159"/>
      <c r="AD23" s="161"/>
      <c r="AE23" s="160"/>
      <c r="AF23" s="160"/>
      <c r="AG23" s="160"/>
      <c r="AH23" s="160"/>
      <c r="AI23" s="160"/>
      <c r="AJ23" s="159"/>
      <c r="AK23" s="161"/>
      <c r="AL23" s="160"/>
      <c r="AM23" s="160"/>
      <c r="AN23" s="160"/>
      <c r="AO23" s="160"/>
      <c r="AP23" s="160"/>
      <c r="AQ23" s="159"/>
      <c r="AR23" s="161"/>
      <c r="AS23" s="160"/>
      <c r="AT23" s="159"/>
      <c r="AU23" s="865">
        <f t="shared" si="1"/>
        <v>0</v>
      </c>
      <c r="AV23" s="866"/>
      <c r="AW23" s="867">
        <f t="shared" si="2"/>
        <v>0</v>
      </c>
      <c r="AX23" s="868"/>
      <c r="AY23" s="835"/>
      <c r="AZ23" s="836"/>
      <c r="BA23" s="836"/>
      <c r="BB23" s="836"/>
      <c r="BC23" s="836"/>
      <c r="BD23" s="837"/>
    </row>
    <row r="24" spans="2:56" ht="39.9" customHeight="1" x14ac:dyDescent="0.2">
      <c r="B24" s="162">
        <f t="shared" si="3"/>
        <v>12</v>
      </c>
      <c r="C24" s="855"/>
      <c r="D24" s="856"/>
      <c r="E24" s="857"/>
      <c r="F24" s="858"/>
      <c r="G24" s="859"/>
      <c r="H24" s="860"/>
      <c r="I24" s="860"/>
      <c r="J24" s="860"/>
      <c r="K24" s="861"/>
      <c r="L24" s="862"/>
      <c r="M24" s="863"/>
      <c r="N24" s="863"/>
      <c r="O24" s="864"/>
      <c r="P24" s="161"/>
      <c r="Q24" s="160"/>
      <c r="R24" s="160"/>
      <c r="S24" s="160"/>
      <c r="T24" s="160"/>
      <c r="U24" s="160"/>
      <c r="V24" s="159"/>
      <c r="W24" s="161"/>
      <c r="X24" s="160"/>
      <c r="Y24" s="160"/>
      <c r="Z24" s="160"/>
      <c r="AA24" s="160"/>
      <c r="AB24" s="160"/>
      <c r="AC24" s="159"/>
      <c r="AD24" s="161"/>
      <c r="AE24" s="160"/>
      <c r="AF24" s="160"/>
      <c r="AG24" s="160"/>
      <c r="AH24" s="160"/>
      <c r="AI24" s="160"/>
      <c r="AJ24" s="159"/>
      <c r="AK24" s="161"/>
      <c r="AL24" s="160"/>
      <c r="AM24" s="160"/>
      <c r="AN24" s="160"/>
      <c r="AO24" s="160"/>
      <c r="AP24" s="160"/>
      <c r="AQ24" s="159"/>
      <c r="AR24" s="161"/>
      <c r="AS24" s="160"/>
      <c r="AT24" s="159"/>
      <c r="AU24" s="865">
        <f t="shared" si="1"/>
        <v>0</v>
      </c>
      <c r="AV24" s="866"/>
      <c r="AW24" s="867">
        <f t="shared" si="2"/>
        <v>0</v>
      </c>
      <c r="AX24" s="868"/>
      <c r="AY24" s="835"/>
      <c r="AZ24" s="836"/>
      <c r="BA24" s="836"/>
      <c r="BB24" s="836"/>
      <c r="BC24" s="836"/>
      <c r="BD24" s="837"/>
    </row>
    <row r="25" spans="2:56" ht="39.9" customHeight="1" x14ac:dyDescent="0.2">
      <c r="B25" s="162">
        <f t="shared" si="3"/>
        <v>13</v>
      </c>
      <c r="C25" s="855"/>
      <c r="D25" s="856"/>
      <c r="E25" s="857"/>
      <c r="F25" s="858"/>
      <c r="G25" s="859"/>
      <c r="H25" s="860"/>
      <c r="I25" s="860"/>
      <c r="J25" s="860"/>
      <c r="K25" s="861"/>
      <c r="L25" s="862"/>
      <c r="M25" s="863"/>
      <c r="N25" s="863"/>
      <c r="O25" s="864"/>
      <c r="P25" s="161"/>
      <c r="Q25" s="160"/>
      <c r="R25" s="160"/>
      <c r="S25" s="160"/>
      <c r="T25" s="160"/>
      <c r="U25" s="160"/>
      <c r="V25" s="159"/>
      <c r="W25" s="161"/>
      <c r="X25" s="160"/>
      <c r="Y25" s="160"/>
      <c r="Z25" s="160"/>
      <c r="AA25" s="160"/>
      <c r="AB25" s="160"/>
      <c r="AC25" s="159"/>
      <c r="AD25" s="161"/>
      <c r="AE25" s="160"/>
      <c r="AF25" s="160"/>
      <c r="AG25" s="160"/>
      <c r="AH25" s="160"/>
      <c r="AI25" s="160"/>
      <c r="AJ25" s="159"/>
      <c r="AK25" s="161"/>
      <c r="AL25" s="160"/>
      <c r="AM25" s="160"/>
      <c r="AN25" s="160"/>
      <c r="AO25" s="160"/>
      <c r="AP25" s="160"/>
      <c r="AQ25" s="159"/>
      <c r="AR25" s="161"/>
      <c r="AS25" s="160"/>
      <c r="AT25" s="159"/>
      <c r="AU25" s="865">
        <f t="shared" si="1"/>
        <v>0</v>
      </c>
      <c r="AV25" s="866"/>
      <c r="AW25" s="867">
        <f t="shared" si="2"/>
        <v>0</v>
      </c>
      <c r="AX25" s="868"/>
      <c r="AY25" s="835"/>
      <c r="AZ25" s="836"/>
      <c r="BA25" s="836"/>
      <c r="BB25" s="836"/>
      <c r="BC25" s="836"/>
      <c r="BD25" s="837"/>
    </row>
    <row r="26" spans="2:56" ht="39.9" customHeight="1" x14ac:dyDescent="0.2">
      <c r="B26" s="162">
        <f t="shared" si="3"/>
        <v>14</v>
      </c>
      <c r="C26" s="855"/>
      <c r="D26" s="856"/>
      <c r="E26" s="857"/>
      <c r="F26" s="858"/>
      <c r="G26" s="859"/>
      <c r="H26" s="860"/>
      <c r="I26" s="860"/>
      <c r="J26" s="860"/>
      <c r="K26" s="861"/>
      <c r="L26" s="862"/>
      <c r="M26" s="863"/>
      <c r="N26" s="863"/>
      <c r="O26" s="864"/>
      <c r="P26" s="161"/>
      <c r="Q26" s="160"/>
      <c r="R26" s="160"/>
      <c r="S26" s="160"/>
      <c r="T26" s="160"/>
      <c r="U26" s="160"/>
      <c r="V26" s="159"/>
      <c r="W26" s="161"/>
      <c r="X26" s="160"/>
      <c r="Y26" s="160"/>
      <c r="Z26" s="160"/>
      <c r="AA26" s="160"/>
      <c r="AB26" s="160"/>
      <c r="AC26" s="159"/>
      <c r="AD26" s="161"/>
      <c r="AE26" s="160"/>
      <c r="AF26" s="160"/>
      <c r="AG26" s="160"/>
      <c r="AH26" s="160"/>
      <c r="AI26" s="160"/>
      <c r="AJ26" s="159"/>
      <c r="AK26" s="161"/>
      <c r="AL26" s="160"/>
      <c r="AM26" s="160"/>
      <c r="AN26" s="160"/>
      <c r="AO26" s="160"/>
      <c r="AP26" s="160"/>
      <c r="AQ26" s="159"/>
      <c r="AR26" s="161"/>
      <c r="AS26" s="160"/>
      <c r="AT26" s="159"/>
      <c r="AU26" s="865">
        <f t="shared" si="1"/>
        <v>0</v>
      </c>
      <c r="AV26" s="866"/>
      <c r="AW26" s="867">
        <f t="shared" si="2"/>
        <v>0</v>
      </c>
      <c r="AX26" s="868"/>
      <c r="AY26" s="835"/>
      <c r="AZ26" s="836"/>
      <c r="BA26" s="836"/>
      <c r="BB26" s="836"/>
      <c r="BC26" s="836"/>
      <c r="BD26" s="837"/>
    </row>
    <row r="27" spans="2:56" ht="39.9" customHeight="1" x14ac:dyDescent="0.2">
      <c r="B27" s="162">
        <f t="shared" si="3"/>
        <v>15</v>
      </c>
      <c r="C27" s="855"/>
      <c r="D27" s="856"/>
      <c r="E27" s="857"/>
      <c r="F27" s="858"/>
      <c r="G27" s="859"/>
      <c r="H27" s="860"/>
      <c r="I27" s="860"/>
      <c r="J27" s="860"/>
      <c r="K27" s="861"/>
      <c r="L27" s="862"/>
      <c r="M27" s="863"/>
      <c r="N27" s="863"/>
      <c r="O27" s="864"/>
      <c r="P27" s="161"/>
      <c r="Q27" s="160"/>
      <c r="R27" s="160"/>
      <c r="S27" s="160"/>
      <c r="T27" s="160"/>
      <c r="U27" s="160"/>
      <c r="V27" s="159"/>
      <c r="W27" s="161"/>
      <c r="X27" s="160"/>
      <c r="Y27" s="160"/>
      <c r="Z27" s="160"/>
      <c r="AA27" s="160"/>
      <c r="AB27" s="160"/>
      <c r="AC27" s="159"/>
      <c r="AD27" s="161"/>
      <c r="AE27" s="160"/>
      <c r="AF27" s="160"/>
      <c r="AG27" s="160"/>
      <c r="AH27" s="160"/>
      <c r="AI27" s="160"/>
      <c r="AJ27" s="159"/>
      <c r="AK27" s="161"/>
      <c r="AL27" s="160"/>
      <c r="AM27" s="160"/>
      <c r="AN27" s="160"/>
      <c r="AO27" s="160"/>
      <c r="AP27" s="160"/>
      <c r="AQ27" s="159"/>
      <c r="AR27" s="161"/>
      <c r="AS27" s="160"/>
      <c r="AT27" s="159"/>
      <c r="AU27" s="865">
        <f t="shared" si="1"/>
        <v>0</v>
      </c>
      <c r="AV27" s="866"/>
      <c r="AW27" s="867">
        <f t="shared" si="2"/>
        <v>0</v>
      </c>
      <c r="AX27" s="868"/>
      <c r="AY27" s="835"/>
      <c r="AZ27" s="836"/>
      <c r="BA27" s="836"/>
      <c r="BB27" s="836"/>
      <c r="BC27" s="836"/>
      <c r="BD27" s="837"/>
    </row>
    <row r="28" spans="2:56" ht="39.9" customHeight="1" x14ac:dyDescent="0.2">
      <c r="B28" s="162">
        <f t="shared" si="3"/>
        <v>16</v>
      </c>
      <c r="C28" s="855"/>
      <c r="D28" s="856"/>
      <c r="E28" s="857"/>
      <c r="F28" s="858"/>
      <c r="G28" s="859"/>
      <c r="H28" s="860"/>
      <c r="I28" s="860"/>
      <c r="J28" s="860"/>
      <c r="K28" s="861"/>
      <c r="L28" s="862"/>
      <c r="M28" s="863"/>
      <c r="N28" s="863"/>
      <c r="O28" s="864"/>
      <c r="P28" s="161"/>
      <c r="Q28" s="160"/>
      <c r="R28" s="160"/>
      <c r="S28" s="160"/>
      <c r="T28" s="160"/>
      <c r="U28" s="160"/>
      <c r="V28" s="159"/>
      <c r="W28" s="161"/>
      <c r="X28" s="160"/>
      <c r="Y28" s="160"/>
      <c r="Z28" s="160"/>
      <c r="AA28" s="160"/>
      <c r="AB28" s="160"/>
      <c r="AC28" s="159"/>
      <c r="AD28" s="161"/>
      <c r="AE28" s="160"/>
      <c r="AF28" s="160"/>
      <c r="AG28" s="160"/>
      <c r="AH28" s="160"/>
      <c r="AI28" s="160"/>
      <c r="AJ28" s="159"/>
      <c r="AK28" s="161"/>
      <c r="AL28" s="160"/>
      <c r="AM28" s="160"/>
      <c r="AN28" s="160"/>
      <c r="AO28" s="160"/>
      <c r="AP28" s="160"/>
      <c r="AQ28" s="159"/>
      <c r="AR28" s="161"/>
      <c r="AS28" s="160"/>
      <c r="AT28" s="159"/>
      <c r="AU28" s="865">
        <f t="shared" si="1"/>
        <v>0</v>
      </c>
      <c r="AV28" s="866"/>
      <c r="AW28" s="867">
        <f t="shared" si="2"/>
        <v>0</v>
      </c>
      <c r="AX28" s="868"/>
      <c r="AY28" s="835"/>
      <c r="AZ28" s="836"/>
      <c r="BA28" s="836"/>
      <c r="BB28" s="836"/>
      <c r="BC28" s="836"/>
      <c r="BD28" s="837"/>
    </row>
    <row r="29" spans="2:56" ht="39.9" customHeight="1" x14ac:dyDescent="0.2">
      <c r="B29" s="162">
        <f t="shared" si="3"/>
        <v>17</v>
      </c>
      <c r="C29" s="855"/>
      <c r="D29" s="856"/>
      <c r="E29" s="857"/>
      <c r="F29" s="858"/>
      <c r="G29" s="859"/>
      <c r="H29" s="860"/>
      <c r="I29" s="860"/>
      <c r="J29" s="860"/>
      <c r="K29" s="861"/>
      <c r="L29" s="862"/>
      <c r="M29" s="863"/>
      <c r="N29" s="863"/>
      <c r="O29" s="864"/>
      <c r="P29" s="161"/>
      <c r="Q29" s="160"/>
      <c r="R29" s="160"/>
      <c r="S29" s="160"/>
      <c r="T29" s="160"/>
      <c r="U29" s="160"/>
      <c r="V29" s="159"/>
      <c r="W29" s="161"/>
      <c r="X29" s="160"/>
      <c r="Y29" s="160"/>
      <c r="Z29" s="160"/>
      <c r="AA29" s="160"/>
      <c r="AB29" s="160"/>
      <c r="AC29" s="159"/>
      <c r="AD29" s="161"/>
      <c r="AE29" s="160"/>
      <c r="AF29" s="160"/>
      <c r="AG29" s="160"/>
      <c r="AH29" s="160"/>
      <c r="AI29" s="160"/>
      <c r="AJ29" s="159"/>
      <c r="AK29" s="161"/>
      <c r="AL29" s="160"/>
      <c r="AM29" s="160"/>
      <c r="AN29" s="160"/>
      <c r="AO29" s="160"/>
      <c r="AP29" s="160"/>
      <c r="AQ29" s="159"/>
      <c r="AR29" s="161"/>
      <c r="AS29" s="160"/>
      <c r="AT29" s="159"/>
      <c r="AU29" s="865">
        <f t="shared" si="1"/>
        <v>0</v>
      </c>
      <c r="AV29" s="866"/>
      <c r="AW29" s="867">
        <f t="shared" si="2"/>
        <v>0</v>
      </c>
      <c r="AX29" s="868"/>
      <c r="AY29" s="835"/>
      <c r="AZ29" s="836"/>
      <c r="BA29" s="836"/>
      <c r="BB29" s="836"/>
      <c r="BC29" s="836"/>
      <c r="BD29" s="837"/>
    </row>
    <row r="30" spans="2:56" ht="39.9" customHeight="1" x14ac:dyDescent="0.2">
      <c r="B30" s="162">
        <f t="shared" si="3"/>
        <v>18</v>
      </c>
      <c r="C30" s="855"/>
      <c r="D30" s="856"/>
      <c r="E30" s="857"/>
      <c r="F30" s="858"/>
      <c r="G30" s="859"/>
      <c r="H30" s="860"/>
      <c r="I30" s="860"/>
      <c r="J30" s="860"/>
      <c r="K30" s="861"/>
      <c r="L30" s="862"/>
      <c r="M30" s="863"/>
      <c r="N30" s="863"/>
      <c r="O30" s="864"/>
      <c r="P30" s="161"/>
      <c r="Q30" s="160"/>
      <c r="R30" s="160"/>
      <c r="S30" s="160"/>
      <c r="T30" s="160"/>
      <c r="U30" s="160"/>
      <c r="V30" s="159"/>
      <c r="W30" s="161"/>
      <c r="X30" s="160"/>
      <c r="Y30" s="160"/>
      <c r="Z30" s="160"/>
      <c r="AA30" s="160"/>
      <c r="AB30" s="160"/>
      <c r="AC30" s="159"/>
      <c r="AD30" s="161"/>
      <c r="AE30" s="160"/>
      <c r="AF30" s="160"/>
      <c r="AG30" s="160"/>
      <c r="AH30" s="160"/>
      <c r="AI30" s="160"/>
      <c r="AJ30" s="159"/>
      <c r="AK30" s="161"/>
      <c r="AL30" s="160"/>
      <c r="AM30" s="160"/>
      <c r="AN30" s="160"/>
      <c r="AO30" s="160"/>
      <c r="AP30" s="160"/>
      <c r="AQ30" s="159"/>
      <c r="AR30" s="161"/>
      <c r="AS30" s="160"/>
      <c r="AT30" s="159"/>
      <c r="AU30" s="865">
        <f t="shared" si="1"/>
        <v>0</v>
      </c>
      <c r="AV30" s="866"/>
      <c r="AW30" s="867">
        <f t="shared" si="2"/>
        <v>0</v>
      </c>
      <c r="AX30" s="868"/>
      <c r="AY30" s="835"/>
      <c r="AZ30" s="836"/>
      <c r="BA30" s="836"/>
      <c r="BB30" s="836"/>
      <c r="BC30" s="836"/>
      <c r="BD30" s="837"/>
    </row>
    <row r="31" spans="2:56" ht="39.9" customHeight="1" x14ac:dyDescent="0.2">
      <c r="B31" s="162">
        <f t="shared" si="3"/>
        <v>19</v>
      </c>
      <c r="C31" s="855"/>
      <c r="D31" s="856"/>
      <c r="E31" s="857"/>
      <c r="F31" s="858"/>
      <c r="G31" s="859"/>
      <c r="H31" s="860"/>
      <c r="I31" s="860"/>
      <c r="J31" s="860"/>
      <c r="K31" s="861"/>
      <c r="L31" s="862"/>
      <c r="M31" s="863"/>
      <c r="N31" s="863"/>
      <c r="O31" s="864"/>
      <c r="P31" s="161"/>
      <c r="Q31" s="160"/>
      <c r="R31" s="160"/>
      <c r="S31" s="160"/>
      <c r="T31" s="160"/>
      <c r="U31" s="160"/>
      <c r="V31" s="159"/>
      <c r="W31" s="161"/>
      <c r="X31" s="160"/>
      <c r="Y31" s="160"/>
      <c r="Z31" s="160"/>
      <c r="AA31" s="160"/>
      <c r="AB31" s="160"/>
      <c r="AC31" s="159"/>
      <c r="AD31" s="161"/>
      <c r="AE31" s="160"/>
      <c r="AF31" s="160"/>
      <c r="AG31" s="160"/>
      <c r="AH31" s="160"/>
      <c r="AI31" s="160"/>
      <c r="AJ31" s="159"/>
      <c r="AK31" s="161"/>
      <c r="AL31" s="160"/>
      <c r="AM31" s="160"/>
      <c r="AN31" s="160"/>
      <c r="AO31" s="160"/>
      <c r="AP31" s="160"/>
      <c r="AQ31" s="159"/>
      <c r="AR31" s="161"/>
      <c r="AS31" s="160"/>
      <c r="AT31" s="159"/>
      <c r="AU31" s="865">
        <f t="shared" si="1"/>
        <v>0</v>
      </c>
      <c r="AV31" s="866"/>
      <c r="AW31" s="867">
        <f t="shared" si="2"/>
        <v>0</v>
      </c>
      <c r="AX31" s="868"/>
      <c r="AY31" s="835"/>
      <c r="AZ31" s="836"/>
      <c r="BA31" s="836"/>
      <c r="BB31" s="836"/>
      <c r="BC31" s="836"/>
      <c r="BD31" s="837"/>
    </row>
    <row r="32" spans="2:56" ht="39.9" customHeight="1" x14ac:dyDescent="0.2">
      <c r="B32" s="162">
        <f t="shared" si="3"/>
        <v>20</v>
      </c>
      <c r="C32" s="855"/>
      <c r="D32" s="856"/>
      <c r="E32" s="857"/>
      <c r="F32" s="858"/>
      <c r="G32" s="859"/>
      <c r="H32" s="860"/>
      <c r="I32" s="860"/>
      <c r="J32" s="860"/>
      <c r="K32" s="861"/>
      <c r="L32" s="862"/>
      <c r="M32" s="863"/>
      <c r="N32" s="863"/>
      <c r="O32" s="864"/>
      <c r="P32" s="161"/>
      <c r="Q32" s="160"/>
      <c r="R32" s="160"/>
      <c r="S32" s="160"/>
      <c r="T32" s="160"/>
      <c r="U32" s="160"/>
      <c r="V32" s="159"/>
      <c r="W32" s="161"/>
      <c r="X32" s="160"/>
      <c r="Y32" s="160"/>
      <c r="Z32" s="160"/>
      <c r="AA32" s="160"/>
      <c r="AB32" s="160"/>
      <c r="AC32" s="159"/>
      <c r="AD32" s="161"/>
      <c r="AE32" s="160"/>
      <c r="AF32" s="160"/>
      <c r="AG32" s="160"/>
      <c r="AH32" s="160"/>
      <c r="AI32" s="160"/>
      <c r="AJ32" s="159"/>
      <c r="AK32" s="161"/>
      <c r="AL32" s="160"/>
      <c r="AM32" s="160"/>
      <c r="AN32" s="160"/>
      <c r="AO32" s="160"/>
      <c r="AP32" s="160"/>
      <c r="AQ32" s="159"/>
      <c r="AR32" s="161"/>
      <c r="AS32" s="160"/>
      <c r="AT32" s="159"/>
      <c r="AU32" s="865">
        <f t="shared" si="1"/>
        <v>0</v>
      </c>
      <c r="AV32" s="866"/>
      <c r="AW32" s="867">
        <f t="shared" si="2"/>
        <v>0</v>
      </c>
      <c r="AX32" s="868"/>
      <c r="AY32" s="835"/>
      <c r="AZ32" s="836"/>
      <c r="BA32" s="836"/>
      <c r="BB32" s="836"/>
      <c r="BC32" s="836"/>
      <c r="BD32" s="837"/>
    </row>
    <row r="33" spans="2:56" ht="39.9" customHeight="1" x14ac:dyDescent="0.2">
      <c r="B33" s="162">
        <f t="shared" si="3"/>
        <v>21</v>
      </c>
      <c r="C33" s="855"/>
      <c r="D33" s="856"/>
      <c r="E33" s="857"/>
      <c r="F33" s="858"/>
      <c r="G33" s="859"/>
      <c r="H33" s="860"/>
      <c r="I33" s="860"/>
      <c r="J33" s="860"/>
      <c r="K33" s="861"/>
      <c r="L33" s="862"/>
      <c r="M33" s="863"/>
      <c r="N33" s="863"/>
      <c r="O33" s="864"/>
      <c r="P33" s="161"/>
      <c r="Q33" s="160"/>
      <c r="R33" s="160"/>
      <c r="S33" s="160"/>
      <c r="T33" s="160"/>
      <c r="U33" s="160"/>
      <c r="V33" s="159"/>
      <c r="W33" s="161"/>
      <c r="X33" s="160"/>
      <c r="Y33" s="160"/>
      <c r="Z33" s="160"/>
      <c r="AA33" s="160"/>
      <c r="AB33" s="160"/>
      <c r="AC33" s="159"/>
      <c r="AD33" s="161"/>
      <c r="AE33" s="160"/>
      <c r="AF33" s="160"/>
      <c r="AG33" s="160"/>
      <c r="AH33" s="160"/>
      <c r="AI33" s="160"/>
      <c r="AJ33" s="159"/>
      <c r="AK33" s="161"/>
      <c r="AL33" s="160"/>
      <c r="AM33" s="160"/>
      <c r="AN33" s="160"/>
      <c r="AO33" s="160"/>
      <c r="AP33" s="160"/>
      <c r="AQ33" s="159"/>
      <c r="AR33" s="161"/>
      <c r="AS33" s="160"/>
      <c r="AT33" s="159"/>
      <c r="AU33" s="865">
        <f t="shared" si="1"/>
        <v>0</v>
      </c>
      <c r="AV33" s="866"/>
      <c r="AW33" s="867">
        <f t="shared" si="2"/>
        <v>0</v>
      </c>
      <c r="AX33" s="868"/>
      <c r="AY33" s="835"/>
      <c r="AZ33" s="836"/>
      <c r="BA33" s="836"/>
      <c r="BB33" s="836"/>
      <c r="BC33" s="836"/>
      <c r="BD33" s="837"/>
    </row>
    <row r="34" spans="2:56" ht="39.9" customHeight="1" x14ac:dyDescent="0.2">
      <c r="B34" s="162">
        <f t="shared" si="3"/>
        <v>22</v>
      </c>
      <c r="C34" s="855"/>
      <c r="D34" s="856"/>
      <c r="E34" s="857"/>
      <c r="F34" s="858"/>
      <c r="G34" s="859"/>
      <c r="H34" s="860"/>
      <c r="I34" s="860"/>
      <c r="J34" s="860"/>
      <c r="K34" s="861"/>
      <c r="L34" s="862"/>
      <c r="M34" s="863"/>
      <c r="N34" s="863"/>
      <c r="O34" s="864"/>
      <c r="P34" s="161"/>
      <c r="Q34" s="160"/>
      <c r="R34" s="160"/>
      <c r="S34" s="160"/>
      <c r="T34" s="160"/>
      <c r="U34" s="160"/>
      <c r="V34" s="159"/>
      <c r="W34" s="161"/>
      <c r="X34" s="160"/>
      <c r="Y34" s="160"/>
      <c r="Z34" s="160"/>
      <c r="AA34" s="160"/>
      <c r="AB34" s="160"/>
      <c r="AC34" s="159"/>
      <c r="AD34" s="161"/>
      <c r="AE34" s="160"/>
      <c r="AF34" s="160"/>
      <c r="AG34" s="160"/>
      <c r="AH34" s="160"/>
      <c r="AI34" s="160"/>
      <c r="AJ34" s="159"/>
      <c r="AK34" s="161"/>
      <c r="AL34" s="160"/>
      <c r="AM34" s="160"/>
      <c r="AN34" s="160"/>
      <c r="AO34" s="160"/>
      <c r="AP34" s="160"/>
      <c r="AQ34" s="159"/>
      <c r="AR34" s="161"/>
      <c r="AS34" s="160"/>
      <c r="AT34" s="159"/>
      <c r="AU34" s="865">
        <f t="shared" si="1"/>
        <v>0</v>
      </c>
      <c r="AV34" s="866"/>
      <c r="AW34" s="867">
        <f t="shared" si="2"/>
        <v>0</v>
      </c>
      <c r="AX34" s="868"/>
      <c r="AY34" s="835"/>
      <c r="AZ34" s="836"/>
      <c r="BA34" s="836"/>
      <c r="BB34" s="836"/>
      <c r="BC34" s="836"/>
      <c r="BD34" s="837"/>
    </row>
    <row r="35" spans="2:56" ht="39.9" customHeight="1" x14ac:dyDescent="0.2">
      <c r="B35" s="162">
        <f t="shared" si="3"/>
        <v>23</v>
      </c>
      <c r="C35" s="855"/>
      <c r="D35" s="856"/>
      <c r="E35" s="857"/>
      <c r="F35" s="858"/>
      <c r="G35" s="859"/>
      <c r="H35" s="860"/>
      <c r="I35" s="860"/>
      <c r="J35" s="860"/>
      <c r="K35" s="861"/>
      <c r="L35" s="862"/>
      <c r="M35" s="863"/>
      <c r="N35" s="863"/>
      <c r="O35" s="864"/>
      <c r="P35" s="161"/>
      <c r="Q35" s="160"/>
      <c r="R35" s="160"/>
      <c r="S35" s="160"/>
      <c r="T35" s="160"/>
      <c r="U35" s="160"/>
      <c r="V35" s="159"/>
      <c r="W35" s="161"/>
      <c r="X35" s="160"/>
      <c r="Y35" s="160"/>
      <c r="Z35" s="160"/>
      <c r="AA35" s="160"/>
      <c r="AB35" s="160"/>
      <c r="AC35" s="159"/>
      <c r="AD35" s="161"/>
      <c r="AE35" s="160"/>
      <c r="AF35" s="160"/>
      <c r="AG35" s="160"/>
      <c r="AH35" s="160"/>
      <c r="AI35" s="160"/>
      <c r="AJ35" s="159"/>
      <c r="AK35" s="161"/>
      <c r="AL35" s="160"/>
      <c r="AM35" s="160"/>
      <c r="AN35" s="160"/>
      <c r="AO35" s="160"/>
      <c r="AP35" s="160"/>
      <c r="AQ35" s="159"/>
      <c r="AR35" s="161"/>
      <c r="AS35" s="160"/>
      <c r="AT35" s="159"/>
      <c r="AU35" s="865">
        <f t="shared" si="1"/>
        <v>0</v>
      </c>
      <c r="AV35" s="866"/>
      <c r="AW35" s="867">
        <f t="shared" si="2"/>
        <v>0</v>
      </c>
      <c r="AX35" s="868"/>
      <c r="AY35" s="835"/>
      <c r="AZ35" s="836"/>
      <c r="BA35" s="836"/>
      <c r="BB35" s="836"/>
      <c r="BC35" s="836"/>
      <c r="BD35" s="837"/>
    </row>
    <row r="36" spans="2:56" ht="39.9" customHeight="1" x14ac:dyDescent="0.2">
      <c r="B36" s="162">
        <f t="shared" si="3"/>
        <v>24</v>
      </c>
      <c r="C36" s="855"/>
      <c r="D36" s="856"/>
      <c r="E36" s="857"/>
      <c r="F36" s="858"/>
      <c r="G36" s="859"/>
      <c r="H36" s="860"/>
      <c r="I36" s="860"/>
      <c r="J36" s="860"/>
      <c r="K36" s="861"/>
      <c r="L36" s="862"/>
      <c r="M36" s="863"/>
      <c r="N36" s="863"/>
      <c r="O36" s="864"/>
      <c r="P36" s="161"/>
      <c r="Q36" s="160"/>
      <c r="R36" s="160"/>
      <c r="S36" s="160"/>
      <c r="T36" s="160"/>
      <c r="U36" s="160"/>
      <c r="V36" s="159"/>
      <c r="W36" s="161"/>
      <c r="X36" s="160"/>
      <c r="Y36" s="160"/>
      <c r="Z36" s="160"/>
      <c r="AA36" s="160"/>
      <c r="AB36" s="160"/>
      <c r="AC36" s="159"/>
      <c r="AD36" s="161"/>
      <c r="AE36" s="160"/>
      <c r="AF36" s="160"/>
      <c r="AG36" s="160"/>
      <c r="AH36" s="160"/>
      <c r="AI36" s="160"/>
      <c r="AJ36" s="159"/>
      <c r="AK36" s="161"/>
      <c r="AL36" s="160"/>
      <c r="AM36" s="160"/>
      <c r="AN36" s="160"/>
      <c r="AO36" s="160"/>
      <c r="AP36" s="160"/>
      <c r="AQ36" s="159"/>
      <c r="AR36" s="161"/>
      <c r="AS36" s="160"/>
      <c r="AT36" s="159"/>
      <c r="AU36" s="865">
        <f t="shared" si="1"/>
        <v>0</v>
      </c>
      <c r="AV36" s="866"/>
      <c r="AW36" s="867">
        <f t="shared" si="2"/>
        <v>0</v>
      </c>
      <c r="AX36" s="868"/>
      <c r="AY36" s="835"/>
      <c r="AZ36" s="836"/>
      <c r="BA36" s="836"/>
      <c r="BB36" s="836"/>
      <c r="BC36" s="836"/>
      <c r="BD36" s="837"/>
    </row>
    <row r="37" spans="2:56" ht="39.9" customHeight="1" x14ac:dyDescent="0.2">
      <c r="B37" s="162">
        <f t="shared" si="3"/>
        <v>25</v>
      </c>
      <c r="C37" s="855"/>
      <c r="D37" s="856"/>
      <c r="E37" s="857"/>
      <c r="F37" s="858"/>
      <c r="G37" s="859"/>
      <c r="H37" s="860"/>
      <c r="I37" s="860"/>
      <c r="J37" s="860"/>
      <c r="K37" s="861"/>
      <c r="L37" s="862"/>
      <c r="M37" s="863"/>
      <c r="N37" s="863"/>
      <c r="O37" s="864"/>
      <c r="P37" s="161"/>
      <c r="Q37" s="160"/>
      <c r="R37" s="160"/>
      <c r="S37" s="160"/>
      <c r="T37" s="160"/>
      <c r="U37" s="160"/>
      <c r="V37" s="159"/>
      <c r="W37" s="161"/>
      <c r="X37" s="160"/>
      <c r="Y37" s="160"/>
      <c r="Z37" s="160"/>
      <c r="AA37" s="160"/>
      <c r="AB37" s="160"/>
      <c r="AC37" s="159"/>
      <c r="AD37" s="161"/>
      <c r="AE37" s="160"/>
      <c r="AF37" s="160"/>
      <c r="AG37" s="160"/>
      <c r="AH37" s="160"/>
      <c r="AI37" s="160"/>
      <c r="AJ37" s="159"/>
      <c r="AK37" s="161"/>
      <c r="AL37" s="160"/>
      <c r="AM37" s="160"/>
      <c r="AN37" s="160"/>
      <c r="AO37" s="160"/>
      <c r="AP37" s="160"/>
      <c r="AQ37" s="159"/>
      <c r="AR37" s="161"/>
      <c r="AS37" s="160"/>
      <c r="AT37" s="159"/>
      <c r="AU37" s="865">
        <f t="shared" si="1"/>
        <v>0</v>
      </c>
      <c r="AV37" s="866"/>
      <c r="AW37" s="867">
        <f t="shared" si="2"/>
        <v>0</v>
      </c>
      <c r="AX37" s="868"/>
      <c r="AY37" s="835"/>
      <c r="AZ37" s="836"/>
      <c r="BA37" s="836"/>
      <c r="BB37" s="836"/>
      <c r="BC37" s="836"/>
      <c r="BD37" s="837"/>
    </row>
    <row r="38" spans="2:56" ht="39.9" customHeight="1" x14ac:dyDescent="0.2">
      <c r="B38" s="162">
        <f t="shared" si="3"/>
        <v>26</v>
      </c>
      <c r="C38" s="855"/>
      <c r="D38" s="856"/>
      <c r="E38" s="857"/>
      <c r="F38" s="858"/>
      <c r="G38" s="859"/>
      <c r="H38" s="860"/>
      <c r="I38" s="860"/>
      <c r="J38" s="860"/>
      <c r="K38" s="861"/>
      <c r="L38" s="862"/>
      <c r="M38" s="863"/>
      <c r="N38" s="863"/>
      <c r="O38" s="864"/>
      <c r="P38" s="161"/>
      <c r="Q38" s="160"/>
      <c r="R38" s="160"/>
      <c r="S38" s="160"/>
      <c r="T38" s="160"/>
      <c r="U38" s="160"/>
      <c r="V38" s="159"/>
      <c r="W38" s="161"/>
      <c r="X38" s="160"/>
      <c r="Y38" s="160"/>
      <c r="Z38" s="160"/>
      <c r="AA38" s="160"/>
      <c r="AB38" s="160"/>
      <c r="AC38" s="159"/>
      <c r="AD38" s="161"/>
      <c r="AE38" s="160"/>
      <c r="AF38" s="160"/>
      <c r="AG38" s="160"/>
      <c r="AH38" s="160"/>
      <c r="AI38" s="160"/>
      <c r="AJ38" s="159"/>
      <c r="AK38" s="161"/>
      <c r="AL38" s="160"/>
      <c r="AM38" s="160"/>
      <c r="AN38" s="160"/>
      <c r="AO38" s="160"/>
      <c r="AP38" s="160"/>
      <c r="AQ38" s="159"/>
      <c r="AR38" s="161"/>
      <c r="AS38" s="160"/>
      <c r="AT38" s="159"/>
      <c r="AU38" s="865">
        <f t="shared" si="1"/>
        <v>0</v>
      </c>
      <c r="AV38" s="866"/>
      <c r="AW38" s="867">
        <f t="shared" si="2"/>
        <v>0</v>
      </c>
      <c r="AX38" s="868"/>
      <c r="AY38" s="835"/>
      <c r="AZ38" s="836"/>
      <c r="BA38" s="836"/>
      <c r="BB38" s="836"/>
      <c r="BC38" s="836"/>
      <c r="BD38" s="837"/>
    </row>
    <row r="39" spans="2:56" ht="39.9" customHeight="1" x14ac:dyDescent="0.2">
      <c r="B39" s="162">
        <f t="shared" si="3"/>
        <v>27</v>
      </c>
      <c r="C39" s="855"/>
      <c r="D39" s="856"/>
      <c r="E39" s="857"/>
      <c r="F39" s="858"/>
      <c r="G39" s="859"/>
      <c r="H39" s="860"/>
      <c r="I39" s="860"/>
      <c r="J39" s="860"/>
      <c r="K39" s="861"/>
      <c r="L39" s="862"/>
      <c r="M39" s="863"/>
      <c r="N39" s="863"/>
      <c r="O39" s="864"/>
      <c r="P39" s="161"/>
      <c r="Q39" s="160"/>
      <c r="R39" s="160"/>
      <c r="S39" s="160"/>
      <c r="T39" s="160"/>
      <c r="U39" s="160"/>
      <c r="V39" s="159"/>
      <c r="W39" s="161"/>
      <c r="X39" s="160"/>
      <c r="Y39" s="160"/>
      <c r="Z39" s="160"/>
      <c r="AA39" s="160"/>
      <c r="AB39" s="160"/>
      <c r="AC39" s="159"/>
      <c r="AD39" s="161"/>
      <c r="AE39" s="160"/>
      <c r="AF39" s="160"/>
      <c r="AG39" s="160"/>
      <c r="AH39" s="160"/>
      <c r="AI39" s="160"/>
      <c r="AJ39" s="159"/>
      <c r="AK39" s="161"/>
      <c r="AL39" s="160"/>
      <c r="AM39" s="160"/>
      <c r="AN39" s="160"/>
      <c r="AO39" s="160"/>
      <c r="AP39" s="160"/>
      <c r="AQ39" s="159"/>
      <c r="AR39" s="161"/>
      <c r="AS39" s="160"/>
      <c r="AT39" s="159"/>
      <c r="AU39" s="865">
        <f t="shared" si="1"/>
        <v>0</v>
      </c>
      <c r="AV39" s="866"/>
      <c r="AW39" s="867">
        <f t="shared" si="2"/>
        <v>0</v>
      </c>
      <c r="AX39" s="868"/>
      <c r="AY39" s="835"/>
      <c r="AZ39" s="836"/>
      <c r="BA39" s="836"/>
      <c r="BB39" s="836"/>
      <c r="BC39" s="836"/>
      <c r="BD39" s="837"/>
    </row>
    <row r="40" spans="2:56" ht="39.9" customHeight="1" x14ac:dyDescent="0.2">
      <c r="B40" s="162">
        <f t="shared" si="3"/>
        <v>28</v>
      </c>
      <c r="C40" s="855"/>
      <c r="D40" s="856"/>
      <c r="E40" s="857"/>
      <c r="F40" s="858"/>
      <c r="G40" s="859"/>
      <c r="H40" s="860"/>
      <c r="I40" s="860"/>
      <c r="J40" s="860"/>
      <c r="K40" s="861"/>
      <c r="L40" s="862"/>
      <c r="M40" s="863"/>
      <c r="N40" s="863"/>
      <c r="O40" s="864"/>
      <c r="P40" s="165"/>
      <c r="Q40" s="164"/>
      <c r="R40" s="164"/>
      <c r="S40" s="164"/>
      <c r="T40" s="164"/>
      <c r="U40" s="164"/>
      <c r="V40" s="163"/>
      <c r="W40" s="165"/>
      <c r="X40" s="164"/>
      <c r="Y40" s="164"/>
      <c r="Z40" s="164"/>
      <c r="AA40" s="164"/>
      <c r="AB40" s="164"/>
      <c r="AC40" s="163"/>
      <c r="AD40" s="165"/>
      <c r="AE40" s="164"/>
      <c r="AF40" s="164"/>
      <c r="AG40" s="164"/>
      <c r="AH40" s="164"/>
      <c r="AI40" s="164"/>
      <c r="AJ40" s="163"/>
      <c r="AK40" s="165"/>
      <c r="AL40" s="164"/>
      <c r="AM40" s="164"/>
      <c r="AN40" s="164"/>
      <c r="AO40" s="164"/>
      <c r="AP40" s="164"/>
      <c r="AQ40" s="163"/>
      <c r="AR40" s="165"/>
      <c r="AS40" s="164"/>
      <c r="AT40" s="163"/>
      <c r="AU40" s="865">
        <f t="shared" si="1"/>
        <v>0</v>
      </c>
      <c r="AV40" s="866"/>
      <c r="AW40" s="867">
        <f t="shared" si="2"/>
        <v>0</v>
      </c>
      <c r="AX40" s="868"/>
      <c r="AY40" s="835"/>
      <c r="AZ40" s="836"/>
      <c r="BA40" s="836"/>
      <c r="BB40" s="836"/>
      <c r="BC40" s="836"/>
      <c r="BD40" s="837"/>
    </row>
    <row r="41" spans="2:56" ht="39.9" customHeight="1" x14ac:dyDescent="0.2">
      <c r="B41" s="162">
        <f t="shared" si="3"/>
        <v>29</v>
      </c>
      <c r="C41" s="855"/>
      <c r="D41" s="856"/>
      <c r="E41" s="857"/>
      <c r="F41" s="858"/>
      <c r="G41" s="859"/>
      <c r="H41" s="860"/>
      <c r="I41" s="860"/>
      <c r="J41" s="860"/>
      <c r="K41" s="861"/>
      <c r="L41" s="862"/>
      <c r="M41" s="863"/>
      <c r="N41" s="863"/>
      <c r="O41" s="864"/>
      <c r="P41" s="161"/>
      <c r="Q41" s="160"/>
      <c r="R41" s="160"/>
      <c r="S41" s="160"/>
      <c r="T41" s="160"/>
      <c r="U41" s="160"/>
      <c r="V41" s="159"/>
      <c r="W41" s="161"/>
      <c r="X41" s="160"/>
      <c r="Y41" s="160"/>
      <c r="Z41" s="160"/>
      <c r="AA41" s="160"/>
      <c r="AB41" s="160"/>
      <c r="AC41" s="159"/>
      <c r="AD41" s="161"/>
      <c r="AE41" s="160"/>
      <c r="AF41" s="160"/>
      <c r="AG41" s="160"/>
      <c r="AH41" s="160"/>
      <c r="AI41" s="160"/>
      <c r="AJ41" s="159"/>
      <c r="AK41" s="161"/>
      <c r="AL41" s="160"/>
      <c r="AM41" s="160"/>
      <c r="AN41" s="160"/>
      <c r="AO41" s="160"/>
      <c r="AP41" s="160"/>
      <c r="AQ41" s="159"/>
      <c r="AR41" s="161"/>
      <c r="AS41" s="160"/>
      <c r="AT41" s="159"/>
      <c r="AU41" s="865">
        <f t="shared" si="1"/>
        <v>0</v>
      </c>
      <c r="AV41" s="866"/>
      <c r="AW41" s="867">
        <f t="shared" si="2"/>
        <v>0</v>
      </c>
      <c r="AX41" s="868"/>
      <c r="AY41" s="835"/>
      <c r="AZ41" s="836"/>
      <c r="BA41" s="836"/>
      <c r="BB41" s="836"/>
      <c r="BC41" s="836"/>
      <c r="BD41" s="837"/>
    </row>
    <row r="42" spans="2:56" ht="39.9" customHeight="1" x14ac:dyDescent="0.2">
      <c r="B42" s="162">
        <f t="shared" si="3"/>
        <v>30</v>
      </c>
      <c r="C42" s="855"/>
      <c r="D42" s="856"/>
      <c r="E42" s="857"/>
      <c r="F42" s="858"/>
      <c r="G42" s="859"/>
      <c r="H42" s="860"/>
      <c r="I42" s="860"/>
      <c r="J42" s="860"/>
      <c r="K42" s="861"/>
      <c r="L42" s="862"/>
      <c r="M42" s="863"/>
      <c r="N42" s="863"/>
      <c r="O42" s="864"/>
      <c r="P42" s="161"/>
      <c r="Q42" s="160"/>
      <c r="R42" s="160"/>
      <c r="S42" s="160"/>
      <c r="T42" s="160"/>
      <c r="U42" s="160"/>
      <c r="V42" s="159"/>
      <c r="W42" s="161"/>
      <c r="X42" s="160"/>
      <c r="Y42" s="160"/>
      <c r="Z42" s="160"/>
      <c r="AA42" s="160"/>
      <c r="AB42" s="160"/>
      <c r="AC42" s="159"/>
      <c r="AD42" s="161"/>
      <c r="AE42" s="160"/>
      <c r="AF42" s="160"/>
      <c r="AG42" s="160"/>
      <c r="AH42" s="160"/>
      <c r="AI42" s="160"/>
      <c r="AJ42" s="159"/>
      <c r="AK42" s="161"/>
      <c r="AL42" s="160"/>
      <c r="AM42" s="160"/>
      <c r="AN42" s="160"/>
      <c r="AO42" s="160"/>
      <c r="AP42" s="160"/>
      <c r="AQ42" s="159"/>
      <c r="AR42" s="161"/>
      <c r="AS42" s="160"/>
      <c r="AT42" s="159"/>
      <c r="AU42" s="865">
        <f t="shared" si="1"/>
        <v>0</v>
      </c>
      <c r="AV42" s="866"/>
      <c r="AW42" s="867">
        <f t="shared" si="2"/>
        <v>0</v>
      </c>
      <c r="AX42" s="868"/>
      <c r="AY42" s="835"/>
      <c r="AZ42" s="836"/>
      <c r="BA42" s="836"/>
      <c r="BB42" s="836"/>
      <c r="BC42" s="836"/>
      <c r="BD42" s="837"/>
    </row>
    <row r="43" spans="2:56" ht="39.9" customHeight="1" x14ac:dyDescent="0.2">
      <c r="B43" s="162">
        <f t="shared" si="3"/>
        <v>31</v>
      </c>
      <c r="C43" s="855"/>
      <c r="D43" s="856"/>
      <c r="E43" s="857"/>
      <c r="F43" s="858"/>
      <c r="G43" s="859"/>
      <c r="H43" s="860"/>
      <c r="I43" s="860"/>
      <c r="J43" s="860"/>
      <c r="K43" s="861"/>
      <c r="L43" s="862"/>
      <c r="M43" s="863"/>
      <c r="N43" s="863"/>
      <c r="O43" s="864"/>
      <c r="P43" s="161"/>
      <c r="Q43" s="160"/>
      <c r="R43" s="160"/>
      <c r="S43" s="160"/>
      <c r="T43" s="160"/>
      <c r="U43" s="160"/>
      <c r="V43" s="159"/>
      <c r="W43" s="161"/>
      <c r="X43" s="160"/>
      <c r="Y43" s="160"/>
      <c r="Z43" s="160"/>
      <c r="AA43" s="160"/>
      <c r="AB43" s="160"/>
      <c r="AC43" s="159"/>
      <c r="AD43" s="161"/>
      <c r="AE43" s="160"/>
      <c r="AF43" s="160"/>
      <c r="AG43" s="160"/>
      <c r="AH43" s="160"/>
      <c r="AI43" s="160"/>
      <c r="AJ43" s="159"/>
      <c r="AK43" s="161"/>
      <c r="AL43" s="160"/>
      <c r="AM43" s="160"/>
      <c r="AN43" s="160"/>
      <c r="AO43" s="160"/>
      <c r="AP43" s="160"/>
      <c r="AQ43" s="159"/>
      <c r="AR43" s="161"/>
      <c r="AS43" s="160"/>
      <c r="AT43" s="159"/>
      <c r="AU43" s="865">
        <f t="shared" si="1"/>
        <v>0</v>
      </c>
      <c r="AV43" s="866"/>
      <c r="AW43" s="867">
        <f t="shared" si="2"/>
        <v>0</v>
      </c>
      <c r="AX43" s="868"/>
      <c r="AY43" s="835"/>
      <c r="AZ43" s="836"/>
      <c r="BA43" s="836"/>
      <c r="BB43" s="836"/>
      <c r="BC43" s="836"/>
      <c r="BD43" s="837"/>
    </row>
    <row r="44" spans="2:56" ht="39.9" customHeight="1" x14ac:dyDescent="0.2">
      <c r="B44" s="162">
        <f t="shared" si="3"/>
        <v>32</v>
      </c>
      <c r="C44" s="855"/>
      <c r="D44" s="856"/>
      <c r="E44" s="857"/>
      <c r="F44" s="858"/>
      <c r="G44" s="859"/>
      <c r="H44" s="860"/>
      <c r="I44" s="860"/>
      <c r="J44" s="860"/>
      <c r="K44" s="861"/>
      <c r="L44" s="862"/>
      <c r="M44" s="863"/>
      <c r="N44" s="863"/>
      <c r="O44" s="864"/>
      <c r="P44" s="161"/>
      <c r="Q44" s="160"/>
      <c r="R44" s="160"/>
      <c r="S44" s="160"/>
      <c r="T44" s="160"/>
      <c r="U44" s="160"/>
      <c r="V44" s="159"/>
      <c r="W44" s="161"/>
      <c r="X44" s="160"/>
      <c r="Y44" s="160"/>
      <c r="Z44" s="160"/>
      <c r="AA44" s="160"/>
      <c r="AB44" s="160"/>
      <c r="AC44" s="159"/>
      <c r="AD44" s="161"/>
      <c r="AE44" s="160"/>
      <c r="AF44" s="160"/>
      <c r="AG44" s="160"/>
      <c r="AH44" s="160"/>
      <c r="AI44" s="160"/>
      <c r="AJ44" s="159"/>
      <c r="AK44" s="161"/>
      <c r="AL44" s="160"/>
      <c r="AM44" s="160"/>
      <c r="AN44" s="160"/>
      <c r="AO44" s="160"/>
      <c r="AP44" s="160"/>
      <c r="AQ44" s="159"/>
      <c r="AR44" s="161"/>
      <c r="AS44" s="160"/>
      <c r="AT44" s="159"/>
      <c r="AU44" s="865">
        <f t="shared" si="1"/>
        <v>0</v>
      </c>
      <c r="AV44" s="866"/>
      <c r="AW44" s="867">
        <f t="shared" si="2"/>
        <v>0</v>
      </c>
      <c r="AX44" s="868"/>
      <c r="AY44" s="835"/>
      <c r="AZ44" s="836"/>
      <c r="BA44" s="836"/>
      <c r="BB44" s="836"/>
      <c r="BC44" s="836"/>
      <c r="BD44" s="837"/>
    </row>
    <row r="45" spans="2:56" ht="39.9" customHeight="1" x14ac:dyDescent="0.2">
      <c r="B45" s="162">
        <f t="shared" si="3"/>
        <v>33</v>
      </c>
      <c r="C45" s="855"/>
      <c r="D45" s="856"/>
      <c r="E45" s="857"/>
      <c r="F45" s="858"/>
      <c r="G45" s="859"/>
      <c r="H45" s="860"/>
      <c r="I45" s="860"/>
      <c r="J45" s="860"/>
      <c r="K45" s="861"/>
      <c r="L45" s="862"/>
      <c r="M45" s="863"/>
      <c r="N45" s="863"/>
      <c r="O45" s="864"/>
      <c r="P45" s="161"/>
      <c r="Q45" s="160"/>
      <c r="R45" s="160"/>
      <c r="S45" s="160"/>
      <c r="T45" s="160"/>
      <c r="U45" s="160"/>
      <c r="V45" s="159"/>
      <c r="W45" s="161"/>
      <c r="X45" s="160"/>
      <c r="Y45" s="160"/>
      <c r="Z45" s="160"/>
      <c r="AA45" s="160"/>
      <c r="AB45" s="160"/>
      <c r="AC45" s="159"/>
      <c r="AD45" s="161"/>
      <c r="AE45" s="160"/>
      <c r="AF45" s="160"/>
      <c r="AG45" s="160"/>
      <c r="AH45" s="160"/>
      <c r="AI45" s="160"/>
      <c r="AJ45" s="159"/>
      <c r="AK45" s="161"/>
      <c r="AL45" s="160"/>
      <c r="AM45" s="160"/>
      <c r="AN45" s="160"/>
      <c r="AO45" s="160"/>
      <c r="AP45" s="160"/>
      <c r="AQ45" s="159"/>
      <c r="AR45" s="161"/>
      <c r="AS45" s="160"/>
      <c r="AT45" s="159"/>
      <c r="AU45" s="865">
        <f t="shared" ref="AU45:AU76" si="4">IF($AZ$3="４週",SUM(P45:AQ45),IF($AZ$3="暦月",SUM(P45:AT45),""))</f>
        <v>0</v>
      </c>
      <c r="AV45" s="866"/>
      <c r="AW45" s="867">
        <f t="shared" ref="AW45:AW76" si="5">IF($AZ$3="４週",AU45/4,IF($AZ$3="暦月",AU45/($AZ$6/7),""))</f>
        <v>0</v>
      </c>
      <c r="AX45" s="868"/>
      <c r="AY45" s="835"/>
      <c r="AZ45" s="836"/>
      <c r="BA45" s="836"/>
      <c r="BB45" s="836"/>
      <c r="BC45" s="836"/>
      <c r="BD45" s="837"/>
    </row>
    <row r="46" spans="2:56" ht="39.9" customHeight="1" x14ac:dyDescent="0.2">
      <c r="B46" s="162">
        <f t="shared" ref="B46:B77" si="6">B45+1</f>
        <v>34</v>
      </c>
      <c r="C46" s="855"/>
      <c r="D46" s="856"/>
      <c r="E46" s="857"/>
      <c r="F46" s="858"/>
      <c r="G46" s="859"/>
      <c r="H46" s="860"/>
      <c r="I46" s="860"/>
      <c r="J46" s="860"/>
      <c r="K46" s="861"/>
      <c r="L46" s="862"/>
      <c r="M46" s="863"/>
      <c r="N46" s="863"/>
      <c r="O46" s="864"/>
      <c r="P46" s="161"/>
      <c r="Q46" s="160"/>
      <c r="R46" s="160"/>
      <c r="S46" s="160"/>
      <c r="T46" s="160"/>
      <c r="U46" s="160"/>
      <c r="V46" s="159"/>
      <c r="W46" s="161"/>
      <c r="X46" s="160"/>
      <c r="Y46" s="160"/>
      <c r="Z46" s="160"/>
      <c r="AA46" s="160"/>
      <c r="AB46" s="160"/>
      <c r="AC46" s="159"/>
      <c r="AD46" s="161"/>
      <c r="AE46" s="160"/>
      <c r="AF46" s="160"/>
      <c r="AG46" s="160"/>
      <c r="AH46" s="160"/>
      <c r="AI46" s="160"/>
      <c r="AJ46" s="159"/>
      <c r="AK46" s="161"/>
      <c r="AL46" s="160"/>
      <c r="AM46" s="160"/>
      <c r="AN46" s="160"/>
      <c r="AO46" s="160"/>
      <c r="AP46" s="160"/>
      <c r="AQ46" s="159"/>
      <c r="AR46" s="161"/>
      <c r="AS46" s="160"/>
      <c r="AT46" s="159"/>
      <c r="AU46" s="865">
        <f t="shared" si="4"/>
        <v>0</v>
      </c>
      <c r="AV46" s="866"/>
      <c r="AW46" s="867">
        <f t="shared" si="5"/>
        <v>0</v>
      </c>
      <c r="AX46" s="868"/>
      <c r="AY46" s="835"/>
      <c r="AZ46" s="836"/>
      <c r="BA46" s="836"/>
      <c r="BB46" s="836"/>
      <c r="BC46" s="836"/>
      <c r="BD46" s="837"/>
    </row>
    <row r="47" spans="2:56" ht="39.9" customHeight="1" x14ac:dyDescent="0.2">
      <c r="B47" s="162">
        <f t="shared" si="6"/>
        <v>35</v>
      </c>
      <c r="C47" s="855"/>
      <c r="D47" s="856"/>
      <c r="E47" s="857"/>
      <c r="F47" s="858"/>
      <c r="G47" s="859"/>
      <c r="H47" s="860"/>
      <c r="I47" s="860"/>
      <c r="J47" s="860"/>
      <c r="K47" s="861"/>
      <c r="L47" s="862"/>
      <c r="M47" s="863"/>
      <c r="N47" s="863"/>
      <c r="O47" s="864"/>
      <c r="P47" s="161"/>
      <c r="Q47" s="160"/>
      <c r="R47" s="160"/>
      <c r="S47" s="160"/>
      <c r="T47" s="160"/>
      <c r="U47" s="160"/>
      <c r="V47" s="159"/>
      <c r="W47" s="161"/>
      <c r="X47" s="160"/>
      <c r="Y47" s="160"/>
      <c r="Z47" s="160"/>
      <c r="AA47" s="160"/>
      <c r="AB47" s="160"/>
      <c r="AC47" s="159"/>
      <c r="AD47" s="161"/>
      <c r="AE47" s="160"/>
      <c r="AF47" s="160"/>
      <c r="AG47" s="160"/>
      <c r="AH47" s="160"/>
      <c r="AI47" s="160"/>
      <c r="AJ47" s="159"/>
      <c r="AK47" s="161"/>
      <c r="AL47" s="160"/>
      <c r="AM47" s="160"/>
      <c r="AN47" s="160"/>
      <c r="AO47" s="160"/>
      <c r="AP47" s="160"/>
      <c r="AQ47" s="159"/>
      <c r="AR47" s="161"/>
      <c r="AS47" s="160"/>
      <c r="AT47" s="159"/>
      <c r="AU47" s="865">
        <f t="shared" si="4"/>
        <v>0</v>
      </c>
      <c r="AV47" s="866"/>
      <c r="AW47" s="867">
        <f t="shared" si="5"/>
        <v>0</v>
      </c>
      <c r="AX47" s="868"/>
      <c r="AY47" s="835"/>
      <c r="AZ47" s="836"/>
      <c r="BA47" s="836"/>
      <c r="BB47" s="836"/>
      <c r="BC47" s="836"/>
      <c r="BD47" s="837"/>
    </row>
    <row r="48" spans="2:56" ht="39.9" customHeight="1" x14ac:dyDescent="0.2">
      <c r="B48" s="162">
        <f t="shared" si="6"/>
        <v>36</v>
      </c>
      <c r="C48" s="855"/>
      <c r="D48" s="856"/>
      <c r="E48" s="857"/>
      <c r="F48" s="858"/>
      <c r="G48" s="859"/>
      <c r="H48" s="860"/>
      <c r="I48" s="860"/>
      <c r="J48" s="860"/>
      <c r="K48" s="861"/>
      <c r="L48" s="862"/>
      <c r="M48" s="863"/>
      <c r="N48" s="863"/>
      <c r="O48" s="864"/>
      <c r="P48" s="161"/>
      <c r="Q48" s="160"/>
      <c r="R48" s="160"/>
      <c r="S48" s="160"/>
      <c r="T48" s="160"/>
      <c r="U48" s="160"/>
      <c r="V48" s="159"/>
      <c r="W48" s="161"/>
      <c r="X48" s="160"/>
      <c r="Y48" s="160"/>
      <c r="Z48" s="160"/>
      <c r="AA48" s="160"/>
      <c r="AB48" s="160"/>
      <c r="AC48" s="159"/>
      <c r="AD48" s="161"/>
      <c r="AE48" s="160"/>
      <c r="AF48" s="160"/>
      <c r="AG48" s="160"/>
      <c r="AH48" s="160"/>
      <c r="AI48" s="160"/>
      <c r="AJ48" s="159"/>
      <c r="AK48" s="161"/>
      <c r="AL48" s="160"/>
      <c r="AM48" s="160"/>
      <c r="AN48" s="160"/>
      <c r="AO48" s="160"/>
      <c r="AP48" s="160"/>
      <c r="AQ48" s="159"/>
      <c r="AR48" s="161"/>
      <c r="AS48" s="160"/>
      <c r="AT48" s="159"/>
      <c r="AU48" s="865">
        <f t="shared" si="4"/>
        <v>0</v>
      </c>
      <c r="AV48" s="866"/>
      <c r="AW48" s="867">
        <f t="shared" si="5"/>
        <v>0</v>
      </c>
      <c r="AX48" s="868"/>
      <c r="AY48" s="835"/>
      <c r="AZ48" s="836"/>
      <c r="BA48" s="836"/>
      <c r="BB48" s="836"/>
      <c r="BC48" s="836"/>
      <c r="BD48" s="837"/>
    </row>
    <row r="49" spans="2:56" ht="39.9" customHeight="1" x14ac:dyDescent="0.2">
      <c r="B49" s="162">
        <f t="shared" si="6"/>
        <v>37</v>
      </c>
      <c r="C49" s="855"/>
      <c r="D49" s="856"/>
      <c r="E49" s="857"/>
      <c r="F49" s="858"/>
      <c r="G49" s="859"/>
      <c r="H49" s="860"/>
      <c r="I49" s="860"/>
      <c r="J49" s="860"/>
      <c r="K49" s="861"/>
      <c r="L49" s="862"/>
      <c r="M49" s="863"/>
      <c r="N49" s="863"/>
      <c r="O49" s="864"/>
      <c r="P49" s="161"/>
      <c r="Q49" s="160"/>
      <c r="R49" s="160"/>
      <c r="S49" s="160"/>
      <c r="T49" s="160"/>
      <c r="U49" s="160"/>
      <c r="V49" s="159"/>
      <c r="W49" s="161"/>
      <c r="X49" s="160"/>
      <c r="Y49" s="160"/>
      <c r="Z49" s="160"/>
      <c r="AA49" s="160"/>
      <c r="AB49" s="160"/>
      <c r="AC49" s="159"/>
      <c r="AD49" s="161"/>
      <c r="AE49" s="160"/>
      <c r="AF49" s="160"/>
      <c r="AG49" s="160"/>
      <c r="AH49" s="160"/>
      <c r="AI49" s="160"/>
      <c r="AJ49" s="159"/>
      <c r="AK49" s="161"/>
      <c r="AL49" s="160"/>
      <c r="AM49" s="160"/>
      <c r="AN49" s="160"/>
      <c r="AO49" s="160"/>
      <c r="AP49" s="160"/>
      <c r="AQ49" s="159"/>
      <c r="AR49" s="161"/>
      <c r="AS49" s="160"/>
      <c r="AT49" s="159"/>
      <c r="AU49" s="865">
        <f t="shared" si="4"/>
        <v>0</v>
      </c>
      <c r="AV49" s="866"/>
      <c r="AW49" s="867">
        <f t="shared" si="5"/>
        <v>0</v>
      </c>
      <c r="AX49" s="868"/>
      <c r="AY49" s="835"/>
      <c r="AZ49" s="836"/>
      <c r="BA49" s="836"/>
      <c r="BB49" s="836"/>
      <c r="BC49" s="836"/>
      <c r="BD49" s="837"/>
    </row>
    <row r="50" spans="2:56" ht="39.9" customHeight="1" x14ac:dyDescent="0.2">
      <c r="B50" s="162">
        <f t="shared" si="6"/>
        <v>38</v>
      </c>
      <c r="C50" s="855"/>
      <c r="D50" s="856"/>
      <c r="E50" s="857"/>
      <c r="F50" s="858"/>
      <c r="G50" s="859"/>
      <c r="H50" s="860"/>
      <c r="I50" s="860"/>
      <c r="J50" s="860"/>
      <c r="K50" s="861"/>
      <c r="L50" s="862"/>
      <c r="M50" s="863"/>
      <c r="N50" s="863"/>
      <c r="O50" s="864"/>
      <c r="P50" s="161"/>
      <c r="Q50" s="160"/>
      <c r="R50" s="160"/>
      <c r="S50" s="160"/>
      <c r="T50" s="160"/>
      <c r="U50" s="160"/>
      <c r="V50" s="159"/>
      <c r="W50" s="161"/>
      <c r="X50" s="160"/>
      <c r="Y50" s="160"/>
      <c r="Z50" s="160"/>
      <c r="AA50" s="160"/>
      <c r="AB50" s="160"/>
      <c r="AC50" s="159"/>
      <c r="AD50" s="161"/>
      <c r="AE50" s="160"/>
      <c r="AF50" s="160"/>
      <c r="AG50" s="160"/>
      <c r="AH50" s="160"/>
      <c r="AI50" s="160"/>
      <c r="AJ50" s="159"/>
      <c r="AK50" s="161"/>
      <c r="AL50" s="160"/>
      <c r="AM50" s="160"/>
      <c r="AN50" s="160"/>
      <c r="AO50" s="160"/>
      <c r="AP50" s="160"/>
      <c r="AQ50" s="159"/>
      <c r="AR50" s="161"/>
      <c r="AS50" s="160"/>
      <c r="AT50" s="159"/>
      <c r="AU50" s="865">
        <f t="shared" si="4"/>
        <v>0</v>
      </c>
      <c r="AV50" s="866"/>
      <c r="AW50" s="867">
        <f t="shared" si="5"/>
        <v>0</v>
      </c>
      <c r="AX50" s="868"/>
      <c r="AY50" s="835"/>
      <c r="AZ50" s="836"/>
      <c r="BA50" s="836"/>
      <c r="BB50" s="836"/>
      <c r="BC50" s="836"/>
      <c r="BD50" s="837"/>
    </row>
    <row r="51" spans="2:56" ht="39.9" customHeight="1" x14ac:dyDescent="0.2">
      <c r="B51" s="162">
        <f t="shared" si="6"/>
        <v>39</v>
      </c>
      <c r="C51" s="855"/>
      <c r="D51" s="856"/>
      <c r="E51" s="857"/>
      <c r="F51" s="858"/>
      <c r="G51" s="859"/>
      <c r="H51" s="860"/>
      <c r="I51" s="860"/>
      <c r="J51" s="860"/>
      <c r="K51" s="861"/>
      <c r="L51" s="862"/>
      <c r="M51" s="863"/>
      <c r="N51" s="863"/>
      <c r="O51" s="864"/>
      <c r="P51" s="161"/>
      <c r="Q51" s="160"/>
      <c r="R51" s="160"/>
      <c r="S51" s="160"/>
      <c r="T51" s="160"/>
      <c r="U51" s="160"/>
      <c r="V51" s="159"/>
      <c r="W51" s="161"/>
      <c r="X51" s="160"/>
      <c r="Y51" s="160"/>
      <c r="Z51" s="160"/>
      <c r="AA51" s="160"/>
      <c r="AB51" s="160"/>
      <c r="AC51" s="159"/>
      <c r="AD51" s="161"/>
      <c r="AE51" s="160"/>
      <c r="AF51" s="160"/>
      <c r="AG51" s="160"/>
      <c r="AH51" s="160"/>
      <c r="AI51" s="160"/>
      <c r="AJ51" s="159"/>
      <c r="AK51" s="161"/>
      <c r="AL51" s="160"/>
      <c r="AM51" s="160"/>
      <c r="AN51" s="160"/>
      <c r="AO51" s="160"/>
      <c r="AP51" s="160"/>
      <c r="AQ51" s="159"/>
      <c r="AR51" s="161"/>
      <c r="AS51" s="160"/>
      <c r="AT51" s="159"/>
      <c r="AU51" s="865">
        <f t="shared" si="4"/>
        <v>0</v>
      </c>
      <c r="AV51" s="866"/>
      <c r="AW51" s="867">
        <f t="shared" si="5"/>
        <v>0</v>
      </c>
      <c r="AX51" s="868"/>
      <c r="AY51" s="835"/>
      <c r="AZ51" s="836"/>
      <c r="BA51" s="836"/>
      <c r="BB51" s="836"/>
      <c r="BC51" s="836"/>
      <c r="BD51" s="837"/>
    </row>
    <row r="52" spans="2:56" ht="39.9" customHeight="1" x14ac:dyDescent="0.2">
      <c r="B52" s="162">
        <f t="shared" si="6"/>
        <v>40</v>
      </c>
      <c r="C52" s="855"/>
      <c r="D52" s="856"/>
      <c r="E52" s="857"/>
      <c r="F52" s="858"/>
      <c r="G52" s="859"/>
      <c r="H52" s="860"/>
      <c r="I52" s="860"/>
      <c r="J52" s="860"/>
      <c r="K52" s="861"/>
      <c r="L52" s="862"/>
      <c r="M52" s="863"/>
      <c r="N52" s="863"/>
      <c r="O52" s="864"/>
      <c r="P52" s="161"/>
      <c r="Q52" s="160"/>
      <c r="R52" s="160"/>
      <c r="S52" s="160"/>
      <c r="T52" s="160"/>
      <c r="U52" s="160"/>
      <c r="V52" s="159"/>
      <c r="W52" s="161"/>
      <c r="X52" s="160"/>
      <c r="Y52" s="160"/>
      <c r="Z52" s="160"/>
      <c r="AA52" s="160"/>
      <c r="AB52" s="160"/>
      <c r="AC52" s="159"/>
      <c r="AD52" s="161"/>
      <c r="AE52" s="160"/>
      <c r="AF52" s="160"/>
      <c r="AG52" s="160"/>
      <c r="AH52" s="160"/>
      <c r="AI52" s="160"/>
      <c r="AJ52" s="159"/>
      <c r="AK52" s="161"/>
      <c r="AL52" s="160"/>
      <c r="AM52" s="160"/>
      <c r="AN52" s="160"/>
      <c r="AO52" s="160"/>
      <c r="AP52" s="160"/>
      <c r="AQ52" s="159"/>
      <c r="AR52" s="161"/>
      <c r="AS52" s="160"/>
      <c r="AT52" s="159"/>
      <c r="AU52" s="865">
        <f t="shared" si="4"/>
        <v>0</v>
      </c>
      <c r="AV52" s="866"/>
      <c r="AW52" s="867">
        <f t="shared" si="5"/>
        <v>0</v>
      </c>
      <c r="AX52" s="868"/>
      <c r="AY52" s="835"/>
      <c r="AZ52" s="836"/>
      <c r="BA52" s="836"/>
      <c r="BB52" s="836"/>
      <c r="BC52" s="836"/>
      <c r="BD52" s="837"/>
    </row>
    <row r="53" spans="2:56" ht="39.9" customHeight="1" x14ac:dyDescent="0.2">
      <c r="B53" s="162">
        <f t="shared" si="6"/>
        <v>41</v>
      </c>
      <c r="C53" s="855"/>
      <c r="D53" s="856"/>
      <c r="E53" s="857"/>
      <c r="F53" s="858"/>
      <c r="G53" s="859"/>
      <c r="H53" s="860"/>
      <c r="I53" s="860"/>
      <c r="J53" s="860"/>
      <c r="K53" s="861"/>
      <c r="L53" s="862"/>
      <c r="M53" s="863"/>
      <c r="N53" s="863"/>
      <c r="O53" s="864"/>
      <c r="P53" s="161"/>
      <c r="Q53" s="160"/>
      <c r="R53" s="160"/>
      <c r="S53" s="160"/>
      <c r="T53" s="160"/>
      <c r="U53" s="160"/>
      <c r="V53" s="159"/>
      <c r="W53" s="161"/>
      <c r="X53" s="160"/>
      <c r="Y53" s="160"/>
      <c r="Z53" s="160"/>
      <c r="AA53" s="160"/>
      <c r="AB53" s="160"/>
      <c r="AC53" s="159"/>
      <c r="AD53" s="161"/>
      <c r="AE53" s="160"/>
      <c r="AF53" s="160"/>
      <c r="AG53" s="160"/>
      <c r="AH53" s="160"/>
      <c r="AI53" s="160"/>
      <c r="AJ53" s="159"/>
      <c r="AK53" s="161"/>
      <c r="AL53" s="160"/>
      <c r="AM53" s="160"/>
      <c r="AN53" s="160"/>
      <c r="AO53" s="160"/>
      <c r="AP53" s="160"/>
      <c r="AQ53" s="159"/>
      <c r="AR53" s="161"/>
      <c r="AS53" s="160"/>
      <c r="AT53" s="159"/>
      <c r="AU53" s="865">
        <f t="shared" si="4"/>
        <v>0</v>
      </c>
      <c r="AV53" s="866"/>
      <c r="AW53" s="867">
        <f t="shared" si="5"/>
        <v>0</v>
      </c>
      <c r="AX53" s="868"/>
      <c r="AY53" s="835"/>
      <c r="AZ53" s="836"/>
      <c r="BA53" s="836"/>
      <c r="BB53" s="836"/>
      <c r="BC53" s="836"/>
      <c r="BD53" s="837"/>
    </row>
    <row r="54" spans="2:56" ht="39.9" customHeight="1" x14ac:dyDescent="0.2">
      <c r="B54" s="162">
        <f t="shared" si="6"/>
        <v>42</v>
      </c>
      <c r="C54" s="855"/>
      <c r="D54" s="856"/>
      <c r="E54" s="857"/>
      <c r="F54" s="858"/>
      <c r="G54" s="859"/>
      <c r="H54" s="860"/>
      <c r="I54" s="860"/>
      <c r="J54" s="860"/>
      <c r="K54" s="861"/>
      <c r="L54" s="862"/>
      <c r="M54" s="863"/>
      <c r="N54" s="863"/>
      <c r="O54" s="864"/>
      <c r="P54" s="161"/>
      <c r="Q54" s="160"/>
      <c r="R54" s="160"/>
      <c r="S54" s="160"/>
      <c r="T54" s="160"/>
      <c r="U54" s="160"/>
      <c r="V54" s="159"/>
      <c r="W54" s="161"/>
      <c r="X54" s="160"/>
      <c r="Y54" s="160"/>
      <c r="Z54" s="160"/>
      <c r="AA54" s="160"/>
      <c r="AB54" s="160"/>
      <c r="AC54" s="159"/>
      <c r="AD54" s="161"/>
      <c r="AE54" s="160"/>
      <c r="AF54" s="160"/>
      <c r="AG54" s="160"/>
      <c r="AH54" s="160"/>
      <c r="AI54" s="160"/>
      <c r="AJ54" s="159"/>
      <c r="AK54" s="161"/>
      <c r="AL54" s="160"/>
      <c r="AM54" s="160"/>
      <c r="AN54" s="160"/>
      <c r="AO54" s="160"/>
      <c r="AP54" s="160"/>
      <c r="AQ54" s="159"/>
      <c r="AR54" s="161"/>
      <c r="AS54" s="160"/>
      <c r="AT54" s="159"/>
      <c r="AU54" s="865">
        <f t="shared" si="4"/>
        <v>0</v>
      </c>
      <c r="AV54" s="866"/>
      <c r="AW54" s="867">
        <f t="shared" si="5"/>
        <v>0</v>
      </c>
      <c r="AX54" s="868"/>
      <c r="AY54" s="835"/>
      <c r="AZ54" s="836"/>
      <c r="BA54" s="836"/>
      <c r="BB54" s="836"/>
      <c r="BC54" s="836"/>
      <c r="BD54" s="837"/>
    </row>
    <row r="55" spans="2:56" ht="39.9" customHeight="1" x14ac:dyDescent="0.2">
      <c r="B55" s="162">
        <f t="shared" si="6"/>
        <v>43</v>
      </c>
      <c r="C55" s="855"/>
      <c r="D55" s="856"/>
      <c r="E55" s="857"/>
      <c r="F55" s="858"/>
      <c r="G55" s="859"/>
      <c r="H55" s="860"/>
      <c r="I55" s="860"/>
      <c r="J55" s="860"/>
      <c r="K55" s="861"/>
      <c r="L55" s="862"/>
      <c r="M55" s="863"/>
      <c r="N55" s="863"/>
      <c r="O55" s="864"/>
      <c r="P55" s="161"/>
      <c r="Q55" s="160"/>
      <c r="R55" s="160"/>
      <c r="S55" s="160"/>
      <c r="T55" s="160"/>
      <c r="U55" s="160"/>
      <c r="V55" s="159"/>
      <c r="W55" s="161"/>
      <c r="X55" s="160"/>
      <c r="Y55" s="160"/>
      <c r="Z55" s="160"/>
      <c r="AA55" s="160"/>
      <c r="AB55" s="160"/>
      <c r="AC55" s="159"/>
      <c r="AD55" s="161"/>
      <c r="AE55" s="160"/>
      <c r="AF55" s="160"/>
      <c r="AG55" s="160"/>
      <c r="AH55" s="160"/>
      <c r="AI55" s="160"/>
      <c r="AJ55" s="159"/>
      <c r="AK55" s="161"/>
      <c r="AL55" s="160"/>
      <c r="AM55" s="160"/>
      <c r="AN55" s="160"/>
      <c r="AO55" s="160"/>
      <c r="AP55" s="160"/>
      <c r="AQ55" s="159"/>
      <c r="AR55" s="161"/>
      <c r="AS55" s="160"/>
      <c r="AT55" s="159"/>
      <c r="AU55" s="865">
        <f t="shared" si="4"/>
        <v>0</v>
      </c>
      <c r="AV55" s="866"/>
      <c r="AW55" s="867">
        <f t="shared" si="5"/>
        <v>0</v>
      </c>
      <c r="AX55" s="868"/>
      <c r="AY55" s="835"/>
      <c r="AZ55" s="836"/>
      <c r="BA55" s="836"/>
      <c r="BB55" s="836"/>
      <c r="BC55" s="836"/>
      <c r="BD55" s="837"/>
    </row>
    <row r="56" spans="2:56" ht="39.9" customHeight="1" x14ac:dyDescent="0.2">
      <c r="B56" s="162">
        <f t="shared" si="6"/>
        <v>44</v>
      </c>
      <c r="C56" s="855"/>
      <c r="D56" s="856"/>
      <c r="E56" s="857"/>
      <c r="F56" s="858"/>
      <c r="G56" s="859"/>
      <c r="H56" s="860"/>
      <c r="I56" s="860"/>
      <c r="J56" s="860"/>
      <c r="K56" s="861"/>
      <c r="L56" s="862"/>
      <c r="M56" s="863"/>
      <c r="N56" s="863"/>
      <c r="O56" s="864"/>
      <c r="P56" s="161"/>
      <c r="Q56" s="160"/>
      <c r="R56" s="160"/>
      <c r="S56" s="160"/>
      <c r="T56" s="160"/>
      <c r="U56" s="160"/>
      <c r="V56" s="159"/>
      <c r="W56" s="161"/>
      <c r="X56" s="160"/>
      <c r="Y56" s="160"/>
      <c r="Z56" s="160"/>
      <c r="AA56" s="160"/>
      <c r="AB56" s="160"/>
      <c r="AC56" s="159"/>
      <c r="AD56" s="161"/>
      <c r="AE56" s="160"/>
      <c r="AF56" s="160"/>
      <c r="AG56" s="160"/>
      <c r="AH56" s="160"/>
      <c r="AI56" s="160"/>
      <c r="AJ56" s="159"/>
      <c r="AK56" s="161"/>
      <c r="AL56" s="160"/>
      <c r="AM56" s="160"/>
      <c r="AN56" s="160"/>
      <c r="AO56" s="160"/>
      <c r="AP56" s="160"/>
      <c r="AQ56" s="159"/>
      <c r="AR56" s="161"/>
      <c r="AS56" s="160"/>
      <c r="AT56" s="159"/>
      <c r="AU56" s="865">
        <f t="shared" si="4"/>
        <v>0</v>
      </c>
      <c r="AV56" s="866"/>
      <c r="AW56" s="867">
        <f t="shared" si="5"/>
        <v>0</v>
      </c>
      <c r="AX56" s="868"/>
      <c r="AY56" s="835"/>
      <c r="AZ56" s="836"/>
      <c r="BA56" s="836"/>
      <c r="BB56" s="836"/>
      <c r="BC56" s="836"/>
      <c r="BD56" s="837"/>
    </row>
    <row r="57" spans="2:56" ht="39.9" customHeight="1" x14ac:dyDescent="0.2">
      <c r="B57" s="162">
        <f t="shared" si="6"/>
        <v>45</v>
      </c>
      <c r="C57" s="855"/>
      <c r="D57" s="856"/>
      <c r="E57" s="857"/>
      <c r="F57" s="858"/>
      <c r="G57" s="859"/>
      <c r="H57" s="860"/>
      <c r="I57" s="860"/>
      <c r="J57" s="860"/>
      <c r="K57" s="861"/>
      <c r="L57" s="862"/>
      <c r="M57" s="863"/>
      <c r="N57" s="863"/>
      <c r="O57" s="864"/>
      <c r="P57" s="161"/>
      <c r="Q57" s="160"/>
      <c r="R57" s="160"/>
      <c r="S57" s="160"/>
      <c r="T57" s="160"/>
      <c r="U57" s="160"/>
      <c r="V57" s="159"/>
      <c r="W57" s="161"/>
      <c r="X57" s="160"/>
      <c r="Y57" s="160"/>
      <c r="Z57" s="160"/>
      <c r="AA57" s="160"/>
      <c r="AB57" s="160"/>
      <c r="AC57" s="159"/>
      <c r="AD57" s="161"/>
      <c r="AE57" s="160"/>
      <c r="AF57" s="160"/>
      <c r="AG57" s="160"/>
      <c r="AH57" s="160"/>
      <c r="AI57" s="160"/>
      <c r="AJ57" s="159"/>
      <c r="AK57" s="161"/>
      <c r="AL57" s="160"/>
      <c r="AM57" s="160"/>
      <c r="AN57" s="160"/>
      <c r="AO57" s="160"/>
      <c r="AP57" s="160"/>
      <c r="AQ57" s="159"/>
      <c r="AR57" s="161"/>
      <c r="AS57" s="160"/>
      <c r="AT57" s="159"/>
      <c r="AU57" s="865">
        <f t="shared" si="4"/>
        <v>0</v>
      </c>
      <c r="AV57" s="866"/>
      <c r="AW57" s="867">
        <f t="shared" si="5"/>
        <v>0</v>
      </c>
      <c r="AX57" s="868"/>
      <c r="AY57" s="835"/>
      <c r="AZ57" s="836"/>
      <c r="BA57" s="836"/>
      <c r="BB57" s="836"/>
      <c r="BC57" s="836"/>
      <c r="BD57" s="837"/>
    </row>
    <row r="58" spans="2:56" ht="39.9" customHeight="1" x14ac:dyDescent="0.2">
      <c r="B58" s="162">
        <f t="shared" si="6"/>
        <v>46</v>
      </c>
      <c r="C58" s="855"/>
      <c r="D58" s="856"/>
      <c r="E58" s="857"/>
      <c r="F58" s="858"/>
      <c r="G58" s="859"/>
      <c r="H58" s="860"/>
      <c r="I58" s="860"/>
      <c r="J58" s="860"/>
      <c r="K58" s="861"/>
      <c r="L58" s="862"/>
      <c r="M58" s="863"/>
      <c r="N58" s="863"/>
      <c r="O58" s="864"/>
      <c r="P58" s="161"/>
      <c r="Q58" s="160"/>
      <c r="R58" s="160"/>
      <c r="S58" s="160"/>
      <c r="T58" s="160"/>
      <c r="U58" s="160"/>
      <c r="V58" s="159"/>
      <c r="W58" s="161"/>
      <c r="X58" s="160"/>
      <c r="Y58" s="160"/>
      <c r="Z58" s="160"/>
      <c r="AA58" s="160"/>
      <c r="AB58" s="160"/>
      <c r="AC58" s="159"/>
      <c r="AD58" s="161"/>
      <c r="AE58" s="160"/>
      <c r="AF58" s="160"/>
      <c r="AG58" s="160"/>
      <c r="AH58" s="160"/>
      <c r="AI58" s="160"/>
      <c r="AJ58" s="159"/>
      <c r="AK58" s="161"/>
      <c r="AL58" s="160"/>
      <c r="AM58" s="160"/>
      <c r="AN58" s="160"/>
      <c r="AO58" s="160"/>
      <c r="AP58" s="160"/>
      <c r="AQ58" s="159"/>
      <c r="AR58" s="161"/>
      <c r="AS58" s="160"/>
      <c r="AT58" s="159"/>
      <c r="AU58" s="865">
        <f t="shared" si="4"/>
        <v>0</v>
      </c>
      <c r="AV58" s="866"/>
      <c r="AW58" s="867">
        <f t="shared" si="5"/>
        <v>0</v>
      </c>
      <c r="AX58" s="868"/>
      <c r="AY58" s="835"/>
      <c r="AZ58" s="836"/>
      <c r="BA58" s="836"/>
      <c r="BB58" s="836"/>
      <c r="BC58" s="836"/>
      <c r="BD58" s="837"/>
    </row>
    <row r="59" spans="2:56" ht="39.9" customHeight="1" x14ac:dyDescent="0.2">
      <c r="B59" s="162">
        <f t="shared" si="6"/>
        <v>47</v>
      </c>
      <c r="C59" s="855"/>
      <c r="D59" s="856"/>
      <c r="E59" s="857"/>
      <c r="F59" s="858"/>
      <c r="G59" s="859"/>
      <c r="H59" s="860"/>
      <c r="I59" s="860"/>
      <c r="J59" s="860"/>
      <c r="K59" s="861"/>
      <c r="L59" s="862"/>
      <c r="M59" s="863"/>
      <c r="N59" s="863"/>
      <c r="O59" s="864"/>
      <c r="P59" s="161"/>
      <c r="Q59" s="160"/>
      <c r="R59" s="160"/>
      <c r="S59" s="160"/>
      <c r="T59" s="160"/>
      <c r="U59" s="160"/>
      <c r="V59" s="159"/>
      <c r="W59" s="161"/>
      <c r="X59" s="160"/>
      <c r="Y59" s="160"/>
      <c r="Z59" s="160"/>
      <c r="AA59" s="160"/>
      <c r="AB59" s="160"/>
      <c r="AC59" s="159"/>
      <c r="AD59" s="161"/>
      <c r="AE59" s="160"/>
      <c r="AF59" s="160"/>
      <c r="AG59" s="160"/>
      <c r="AH59" s="160"/>
      <c r="AI59" s="160"/>
      <c r="AJ59" s="159"/>
      <c r="AK59" s="161"/>
      <c r="AL59" s="160"/>
      <c r="AM59" s="160"/>
      <c r="AN59" s="160"/>
      <c r="AO59" s="160"/>
      <c r="AP59" s="160"/>
      <c r="AQ59" s="159"/>
      <c r="AR59" s="161"/>
      <c r="AS59" s="160"/>
      <c r="AT59" s="159"/>
      <c r="AU59" s="865">
        <f t="shared" si="4"/>
        <v>0</v>
      </c>
      <c r="AV59" s="866"/>
      <c r="AW59" s="867">
        <f t="shared" si="5"/>
        <v>0</v>
      </c>
      <c r="AX59" s="868"/>
      <c r="AY59" s="835"/>
      <c r="AZ59" s="836"/>
      <c r="BA59" s="836"/>
      <c r="BB59" s="836"/>
      <c r="BC59" s="836"/>
      <c r="BD59" s="837"/>
    </row>
    <row r="60" spans="2:56" ht="39.9" customHeight="1" x14ac:dyDescent="0.2">
      <c r="B60" s="162">
        <f t="shared" si="6"/>
        <v>48</v>
      </c>
      <c r="C60" s="855"/>
      <c r="D60" s="856"/>
      <c r="E60" s="857"/>
      <c r="F60" s="858"/>
      <c r="G60" s="859"/>
      <c r="H60" s="860"/>
      <c r="I60" s="860"/>
      <c r="J60" s="860"/>
      <c r="K60" s="861"/>
      <c r="L60" s="862"/>
      <c r="M60" s="863"/>
      <c r="N60" s="863"/>
      <c r="O60" s="864"/>
      <c r="P60" s="161"/>
      <c r="Q60" s="160"/>
      <c r="R60" s="160"/>
      <c r="S60" s="160"/>
      <c r="T60" s="160"/>
      <c r="U60" s="160"/>
      <c r="V60" s="159"/>
      <c r="W60" s="161"/>
      <c r="X60" s="160"/>
      <c r="Y60" s="160"/>
      <c r="Z60" s="160"/>
      <c r="AA60" s="160"/>
      <c r="AB60" s="160"/>
      <c r="AC60" s="159"/>
      <c r="AD60" s="161"/>
      <c r="AE60" s="160"/>
      <c r="AF60" s="160"/>
      <c r="AG60" s="160"/>
      <c r="AH60" s="160"/>
      <c r="AI60" s="160"/>
      <c r="AJ60" s="159"/>
      <c r="AK60" s="161"/>
      <c r="AL60" s="160"/>
      <c r="AM60" s="160"/>
      <c r="AN60" s="160"/>
      <c r="AO60" s="160"/>
      <c r="AP60" s="160"/>
      <c r="AQ60" s="159"/>
      <c r="AR60" s="161"/>
      <c r="AS60" s="160"/>
      <c r="AT60" s="159"/>
      <c r="AU60" s="865">
        <f t="shared" si="4"/>
        <v>0</v>
      </c>
      <c r="AV60" s="866"/>
      <c r="AW60" s="867">
        <f t="shared" si="5"/>
        <v>0</v>
      </c>
      <c r="AX60" s="868"/>
      <c r="AY60" s="835"/>
      <c r="AZ60" s="836"/>
      <c r="BA60" s="836"/>
      <c r="BB60" s="836"/>
      <c r="BC60" s="836"/>
      <c r="BD60" s="837"/>
    </row>
    <row r="61" spans="2:56" ht="39.9" customHeight="1" x14ac:dyDescent="0.2">
      <c r="B61" s="162">
        <f t="shared" si="6"/>
        <v>49</v>
      </c>
      <c r="C61" s="855"/>
      <c r="D61" s="856"/>
      <c r="E61" s="857"/>
      <c r="F61" s="858"/>
      <c r="G61" s="859"/>
      <c r="H61" s="860"/>
      <c r="I61" s="860"/>
      <c r="J61" s="860"/>
      <c r="K61" s="861"/>
      <c r="L61" s="862"/>
      <c r="M61" s="863"/>
      <c r="N61" s="863"/>
      <c r="O61" s="864"/>
      <c r="P61" s="161"/>
      <c r="Q61" s="160"/>
      <c r="R61" s="160"/>
      <c r="S61" s="160"/>
      <c r="T61" s="160"/>
      <c r="U61" s="160"/>
      <c r="V61" s="159"/>
      <c r="W61" s="161"/>
      <c r="X61" s="160"/>
      <c r="Y61" s="160"/>
      <c r="Z61" s="160"/>
      <c r="AA61" s="160"/>
      <c r="AB61" s="160"/>
      <c r="AC61" s="159"/>
      <c r="AD61" s="161"/>
      <c r="AE61" s="160"/>
      <c r="AF61" s="160"/>
      <c r="AG61" s="160"/>
      <c r="AH61" s="160"/>
      <c r="AI61" s="160"/>
      <c r="AJ61" s="159"/>
      <c r="AK61" s="161"/>
      <c r="AL61" s="160"/>
      <c r="AM61" s="160"/>
      <c r="AN61" s="160"/>
      <c r="AO61" s="160"/>
      <c r="AP61" s="160"/>
      <c r="AQ61" s="159"/>
      <c r="AR61" s="161"/>
      <c r="AS61" s="160"/>
      <c r="AT61" s="159"/>
      <c r="AU61" s="865">
        <f t="shared" si="4"/>
        <v>0</v>
      </c>
      <c r="AV61" s="866"/>
      <c r="AW61" s="867">
        <f t="shared" si="5"/>
        <v>0</v>
      </c>
      <c r="AX61" s="868"/>
      <c r="AY61" s="835"/>
      <c r="AZ61" s="836"/>
      <c r="BA61" s="836"/>
      <c r="BB61" s="836"/>
      <c r="BC61" s="836"/>
      <c r="BD61" s="837"/>
    </row>
    <row r="62" spans="2:56" ht="39.9" customHeight="1" x14ac:dyDescent="0.2">
      <c r="B62" s="162">
        <f t="shared" si="6"/>
        <v>50</v>
      </c>
      <c r="C62" s="855"/>
      <c r="D62" s="856"/>
      <c r="E62" s="857"/>
      <c r="F62" s="858"/>
      <c r="G62" s="859"/>
      <c r="H62" s="860"/>
      <c r="I62" s="860"/>
      <c r="J62" s="860"/>
      <c r="K62" s="861"/>
      <c r="L62" s="862"/>
      <c r="M62" s="863"/>
      <c r="N62" s="863"/>
      <c r="O62" s="864"/>
      <c r="P62" s="161"/>
      <c r="Q62" s="160"/>
      <c r="R62" s="160"/>
      <c r="S62" s="160"/>
      <c r="T62" s="160"/>
      <c r="U62" s="160"/>
      <c r="V62" s="159"/>
      <c r="W62" s="161"/>
      <c r="X62" s="160"/>
      <c r="Y62" s="160"/>
      <c r="Z62" s="160"/>
      <c r="AA62" s="160"/>
      <c r="AB62" s="160"/>
      <c r="AC62" s="159"/>
      <c r="AD62" s="161"/>
      <c r="AE62" s="160"/>
      <c r="AF62" s="160"/>
      <c r="AG62" s="160"/>
      <c r="AH62" s="160"/>
      <c r="AI62" s="160"/>
      <c r="AJ62" s="159"/>
      <c r="AK62" s="161"/>
      <c r="AL62" s="160"/>
      <c r="AM62" s="160"/>
      <c r="AN62" s="160"/>
      <c r="AO62" s="160"/>
      <c r="AP62" s="160"/>
      <c r="AQ62" s="159"/>
      <c r="AR62" s="161"/>
      <c r="AS62" s="160"/>
      <c r="AT62" s="159"/>
      <c r="AU62" s="865">
        <f t="shared" si="4"/>
        <v>0</v>
      </c>
      <c r="AV62" s="866"/>
      <c r="AW62" s="867">
        <f t="shared" si="5"/>
        <v>0</v>
      </c>
      <c r="AX62" s="868"/>
      <c r="AY62" s="835"/>
      <c r="AZ62" s="836"/>
      <c r="BA62" s="836"/>
      <c r="BB62" s="836"/>
      <c r="BC62" s="836"/>
      <c r="BD62" s="837"/>
    </row>
    <row r="63" spans="2:56" ht="39.9" customHeight="1" x14ac:dyDescent="0.2">
      <c r="B63" s="162">
        <f t="shared" si="6"/>
        <v>51</v>
      </c>
      <c r="C63" s="855"/>
      <c r="D63" s="856"/>
      <c r="E63" s="857"/>
      <c r="F63" s="858"/>
      <c r="G63" s="859"/>
      <c r="H63" s="860"/>
      <c r="I63" s="860"/>
      <c r="J63" s="860"/>
      <c r="K63" s="861"/>
      <c r="L63" s="862"/>
      <c r="M63" s="863"/>
      <c r="N63" s="863"/>
      <c r="O63" s="864"/>
      <c r="P63" s="161"/>
      <c r="Q63" s="160"/>
      <c r="R63" s="160"/>
      <c r="S63" s="160"/>
      <c r="T63" s="160"/>
      <c r="U63" s="160"/>
      <c r="V63" s="159"/>
      <c r="W63" s="161"/>
      <c r="X63" s="160"/>
      <c r="Y63" s="160"/>
      <c r="Z63" s="160"/>
      <c r="AA63" s="160"/>
      <c r="AB63" s="160"/>
      <c r="AC63" s="159"/>
      <c r="AD63" s="161"/>
      <c r="AE63" s="160"/>
      <c r="AF63" s="160"/>
      <c r="AG63" s="160"/>
      <c r="AH63" s="160"/>
      <c r="AI63" s="160"/>
      <c r="AJ63" s="159"/>
      <c r="AK63" s="161"/>
      <c r="AL63" s="160"/>
      <c r="AM63" s="160"/>
      <c r="AN63" s="160"/>
      <c r="AO63" s="160"/>
      <c r="AP63" s="160"/>
      <c r="AQ63" s="159"/>
      <c r="AR63" s="161"/>
      <c r="AS63" s="160"/>
      <c r="AT63" s="159"/>
      <c r="AU63" s="865">
        <f t="shared" si="4"/>
        <v>0</v>
      </c>
      <c r="AV63" s="866"/>
      <c r="AW63" s="867">
        <f t="shared" si="5"/>
        <v>0</v>
      </c>
      <c r="AX63" s="868"/>
      <c r="AY63" s="835"/>
      <c r="AZ63" s="836"/>
      <c r="BA63" s="836"/>
      <c r="BB63" s="836"/>
      <c r="BC63" s="836"/>
      <c r="BD63" s="837"/>
    </row>
    <row r="64" spans="2:56" ht="39.9" customHeight="1" x14ac:dyDescent="0.2">
      <c r="B64" s="162">
        <f t="shared" si="6"/>
        <v>52</v>
      </c>
      <c r="C64" s="855"/>
      <c r="D64" s="856"/>
      <c r="E64" s="857"/>
      <c r="F64" s="858"/>
      <c r="G64" s="859"/>
      <c r="H64" s="860"/>
      <c r="I64" s="860"/>
      <c r="J64" s="860"/>
      <c r="K64" s="861"/>
      <c r="L64" s="862"/>
      <c r="M64" s="863"/>
      <c r="N64" s="863"/>
      <c r="O64" s="864"/>
      <c r="P64" s="161"/>
      <c r="Q64" s="160"/>
      <c r="R64" s="160"/>
      <c r="S64" s="160"/>
      <c r="T64" s="160"/>
      <c r="U64" s="160"/>
      <c r="V64" s="159"/>
      <c r="W64" s="161"/>
      <c r="X64" s="160"/>
      <c r="Y64" s="160"/>
      <c r="Z64" s="160"/>
      <c r="AA64" s="160"/>
      <c r="AB64" s="160"/>
      <c r="AC64" s="159"/>
      <c r="AD64" s="161"/>
      <c r="AE64" s="160"/>
      <c r="AF64" s="160"/>
      <c r="AG64" s="160"/>
      <c r="AH64" s="160"/>
      <c r="AI64" s="160"/>
      <c r="AJ64" s="159"/>
      <c r="AK64" s="161"/>
      <c r="AL64" s="160"/>
      <c r="AM64" s="160"/>
      <c r="AN64" s="160"/>
      <c r="AO64" s="160"/>
      <c r="AP64" s="160"/>
      <c r="AQ64" s="159"/>
      <c r="AR64" s="161"/>
      <c r="AS64" s="160"/>
      <c r="AT64" s="159"/>
      <c r="AU64" s="865">
        <f t="shared" si="4"/>
        <v>0</v>
      </c>
      <c r="AV64" s="866"/>
      <c r="AW64" s="867">
        <f t="shared" si="5"/>
        <v>0</v>
      </c>
      <c r="AX64" s="868"/>
      <c r="AY64" s="835"/>
      <c r="AZ64" s="836"/>
      <c r="BA64" s="836"/>
      <c r="BB64" s="836"/>
      <c r="BC64" s="836"/>
      <c r="BD64" s="837"/>
    </row>
    <row r="65" spans="2:56" ht="39.9" customHeight="1" x14ac:dyDescent="0.2">
      <c r="B65" s="162">
        <f t="shared" si="6"/>
        <v>53</v>
      </c>
      <c r="C65" s="855"/>
      <c r="D65" s="856"/>
      <c r="E65" s="857"/>
      <c r="F65" s="858"/>
      <c r="G65" s="859"/>
      <c r="H65" s="860"/>
      <c r="I65" s="860"/>
      <c r="J65" s="860"/>
      <c r="K65" s="861"/>
      <c r="L65" s="862"/>
      <c r="M65" s="863"/>
      <c r="N65" s="863"/>
      <c r="O65" s="864"/>
      <c r="P65" s="161"/>
      <c r="Q65" s="160"/>
      <c r="R65" s="160"/>
      <c r="S65" s="160"/>
      <c r="T65" s="160"/>
      <c r="U65" s="160"/>
      <c r="V65" s="159"/>
      <c r="W65" s="161"/>
      <c r="X65" s="160"/>
      <c r="Y65" s="160"/>
      <c r="Z65" s="160"/>
      <c r="AA65" s="160"/>
      <c r="AB65" s="160"/>
      <c r="AC65" s="159"/>
      <c r="AD65" s="161"/>
      <c r="AE65" s="160"/>
      <c r="AF65" s="160"/>
      <c r="AG65" s="160"/>
      <c r="AH65" s="160"/>
      <c r="AI65" s="160"/>
      <c r="AJ65" s="159"/>
      <c r="AK65" s="161"/>
      <c r="AL65" s="160"/>
      <c r="AM65" s="160"/>
      <c r="AN65" s="160"/>
      <c r="AO65" s="160"/>
      <c r="AP65" s="160"/>
      <c r="AQ65" s="159"/>
      <c r="AR65" s="161"/>
      <c r="AS65" s="160"/>
      <c r="AT65" s="159"/>
      <c r="AU65" s="865">
        <f t="shared" si="4"/>
        <v>0</v>
      </c>
      <c r="AV65" s="866"/>
      <c r="AW65" s="867">
        <f t="shared" si="5"/>
        <v>0</v>
      </c>
      <c r="AX65" s="868"/>
      <c r="AY65" s="835"/>
      <c r="AZ65" s="836"/>
      <c r="BA65" s="836"/>
      <c r="BB65" s="836"/>
      <c r="BC65" s="836"/>
      <c r="BD65" s="837"/>
    </row>
    <row r="66" spans="2:56" ht="39.9" customHeight="1" x14ac:dyDescent="0.2">
      <c r="B66" s="162">
        <f t="shared" si="6"/>
        <v>54</v>
      </c>
      <c r="C66" s="855"/>
      <c r="D66" s="856"/>
      <c r="E66" s="857"/>
      <c r="F66" s="858"/>
      <c r="G66" s="859"/>
      <c r="H66" s="860"/>
      <c r="I66" s="860"/>
      <c r="J66" s="860"/>
      <c r="K66" s="861"/>
      <c r="L66" s="862"/>
      <c r="M66" s="863"/>
      <c r="N66" s="863"/>
      <c r="O66" s="864"/>
      <c r="P66" s="161"/>
      <c r="Q66" s="160"/>
      <c r="R66" s="160"/>
      <c r="S66" s="160"/>
      <c r="T66" s="160"/>
      <c r="U66" s="160"/>
      <c r="V66" s="159"/>
      <c r="W66" s="161"/>
      <c r="X66" s="160"/>
      <c r="Y66" s="160"/>
      <c r="Z66" s="160"/>
      <c r="AA66" s="160"/>
      <c r="AB66" s="160"/>
      <c r="AC66" s="159"/>
      <c r="AD66" s="161"/>
      <c r="AE66" s="160"/>
      <c r="AF66" s="160"/>
      <c r="AG66" s="160"/>
      <c r="AH66" s="160"/>
      <c r="AI66" s="160"/>
      <c r="AJ66" s="159"/>
      <c r="AK66" s="161"/>
      <c r="AL66" s="160"/>
      <c r="AM66" s="160"/>
      <c r="AN66" s="160"/>
      <c r="AO66" s="160"/>
      <c r="AP66" s="160"/>
      <c r="AQ66" s="159"/>
      <c r="AR66" s="161"/>
      <c r="AS66" s="160"/>
      <c r="AT66" s="159"/>
      <c r="AU66" s="865">
        <f t="shared" si="4"/>
        <v>0</v>
      </c>
      <c r="AV66" s="866"/>
      <c r="AW66" s="867">
        <f t="shared" si="5"/>
        <v>0</v>
      </c>
      <c r="AX66" s="868"/>
      <c r="AY66" s="835"/>
      <c r="AZ66" s="836"/>
      <c r="BA66" s="836"/>
      <c r="BB66" s="836"/>
      <c r="BC66" s="836"/>
      <c r="BD66" s="837"/>
    </row>
    <row r="67" spans="2:56" ht="39.9" customHeight="1" x14ac:dyDescent="0.2">
      <c r="B67" s="162">
        <f t="shared" si="6"/>
        <v>55</v>
      </c>
      <c r="C67" s="855"/>
      <c r="D67" s="856"/>
      <c r="E67" s="857"/>
      <c r="F67" s="858"/>
      <c r="G67" s="859"/>
      <c r="H67" s="860"/>
      <c r="I67" s="860"/>
      <c r="J67" s="860"/>
      <c r="K67" s="861"/>
      <c r="L67" s="862"/>
      <c r="M67" s="863"/>
      <c r="N67" s="863"/>
      <c r="O67" s="864"/>
      <c r="P67" s="161"/>
      <c r="Q67" s="160"/>
      <c r="R67" s="160"/>
      <c r="S67" s="160"/>
      <c r="T67" s="160"/>
      <c r="U67" s="160"/>
      <c r="V67" s="159"/>
      <c r="W67" s="161"/>
      <c r="X67" s="160"/>
      <c r="Y67" s="160"/>
      <c r="Z67" s="160"/>
      <c r="AA67" s="160"/>
      <c r="AB67" s="160"/>
      <c r="AC67" s="159"/>
      <c r="AD67" s="161"/>
      <c r="AE67" s="160"/>
      <c r="AF67" s="160"/>
      <c r="AG67" s="160"/>
      <c r="AH67" s="160"/>
      <c r="AI67" s="160"/>
      <c r="AJ67" s="159"/>
      <c r="AK67" s="161"/>
      <c r="AL67" s="160"/>
      <c r="AM67" s="160"/>
      <c r="AN67" s="160"/>
      <c r="AO67" s="160"/>
      <c r="AP67" s="160"/>
      <c r="AQ67" s="159"/>
      <c r="AR67" s="161"/>
      <c r="AS67" s="160"/>
      <c r="AT67" s="159"/>
      <c r="AU67" s="865">
        <f t="shared" si="4"/>
        <v>0</v>
      </c>
      <c r="AV67" s="866"/>
      <c r="AW67" s="867">
        <f t="shared" si="5"/>
        <v>0</v>
      </c>
      <c r="AX67" s="868"/>
      <c r="AY67" s="835"/>
      <c r="AZ67" s="836"/>
      <c r="BA67" s="836"/>
      <c r="BB67" s="836"/>
      <c r="BC67" s="836"/>
      <c r="BD67" s="837"/>
    </row>
    <row r="68" spans="2:56" ht="39.9" customHeight="1" x14ac:dyDescent="0.2">
      <c r="B68" s="162">
        <f t="shared" si="6"/>
        <v>56</v>
      </c>
      <c r="C68" s="855"/>
      <c r="D68" s="856"/>
      <c r="E68" s="857"/>
      <c r="F68" s="858"/>
      <c r="G68" s="859"/>
      <c r="H68" s="860"/>
      <c r="I68" s="860"/>
      <c r="J68" s="860"/>
      <c r="K68" s="861"/>
      <c r="L68" s="862"/>
      <c r="M68" s="863"/>
      <c r="N68" s="863"/>
      <c r="O68" s="864"/>
      <c r="P68" s="165"/>
      <c r="Q68" s="164"/>
      <c r="R68" s="164"/>
      <c r="S68" s="164"/>
      <c r="T68" s="164"/>
      <c r="U68" s="164"/>
      <c r="V68" s="163"/>
      <c r="W68" s="165"/>
      <c r="X68" s="164"/>
      <c r="Y68" s="164"/>
      <c r="Z68" s="164"/>
      <c r="AA68" s="164"/>
      <c r="AB68" s="164"/>
      <c r="AC68" s="163"/>
      <c r="AD68" s="165"/>
      <c r="AE68" s="164"/>
      <c r="AF68" s="164"/>
      <c r="AG68" s="164"/>
      <c r="AH68" s="164"/>
      <c r="AI68" s="164"/>
      <c r="AJ68" s="163"/>
      <c r="AK68" s="165"/>
      <c r="AL68" s="164"/>
      <c r="AM68" s="164"/>
      <c r="AN68" s="164"/>
      <c r="AO68" s="164"/>
      <c r="AP68" s="164"/>
      <c r="AQ68" s="163"/>
      <c r="AR68" s="165"/>
      <c r="AS68" s="164"/>
      <c r="AT68" s="163"/>
      <c r="AU68" s="865">
        <f t="shared" si="4"/>
        <v>0</v>
      </c>
      <c r="AV68" s="866"/>
      <c r="AW68" s="867">
        <f t="shared" si="5"/>
        <v>0</v>
      </c>
      <c r="AX68" s="868"/>
      <c r="AY68" s="835"/>
      <c r="AZ68" s="836"/>
      <c r="BA68" s="836"/>
      <c r="BB68" s="836"/>
      <c r="BC68" s="836"/>
      <c r="BD68" s="837"/>
    </row>
    <row r="69" spans="2:56" ht="39.9" customHeight="1" x14ac:dyDescent="0.2">
      <c r="B69" s="162">
        <f t="shared" si="6"/>
        <v>57</v>
      </c>
      <c r="C69" s="855"/>
      <c r="D69" s="856"/>
      <c r="E69" s="857"/>
      <c r="F69" s="858"/>
      <c r="G69" s="859"/>
      <c r="H69" s="860"/>
      <c r="I69" s="860"/>
      <c r="J69" s="860"/>
      <c r="K69" s="861"/>
      <c r="L69" s="862"/>
      <c r="M69" s="863"/>
      <c r="N69" s="863"/>
      <c r="O69" s="864"/>
      <c r="P69" s="161"/>
      <c r="Q69" s="160"/>
      <c r="R69" s="160"/>
      <c r="S69" s="160"/>
      <c r="T69" s="160"/>
      <c r="U69" s="160"/>
      <c r="V69" s="159"/>
      <c r="W69" s="161"/>
      <c r="X69" s="160"/>
      <c r="Y69" s="160"/>
      <c r="Z69" s="160"/>
      <c r="AA69" s="160"/>
      <c r="AB69" s="160"/>
      <c r="AC69" s="159"/>
      <c r="AD69" s="161"/>
      <c r="AE69" s="160"/>
      <c r="AF69" s="160"/>
      <c r="AG69" s="160"/>
      <c r="AH69" s="160"/>
      <c r="AI69" s="160"/>
      <c r="AJ69" s="159"/>
      <c r="AK69" s="161"/>
      <c r="AL69" s="160"/>
      <c r="AM69" s="160"/>
      <c r="AN69" s="160"/>
      <c r="AO69" s="160"/>
      <c r="AP69" s="160"/>
      <c r="AQ69" s="159"/>
      <c r="AR69" s="161"/>
      <c r="AS69" s="160"/>
      <c r="AT69" s="159"/>
      <c r="AU69" s="865">
        <f t="shared" si="4"/>
        <v>0</v>
      </c>
      <c r="AV69" s="866"/>
      <c r="AW69" s="867">
        <f t="shared" si="5"/>
        <v>0</v>
      </c>
      <c r="AX69" s="868"/>
      <c r="AY69" s="835"/>
      <c r="AZ69" s="836"/>
      <c r="BA69" s="836"/>
      <c r="BB69" s="836"/>
      <c r="BC69" s="836"/>
      <c r="BD69" s="837"/>
    </row>
    <row r="70" spans="2:56" ht="39.9" customHeight="1" x14ac:dyDescent="0.2">
      <c r="B70" s="162">
        <f t="shared" si="6"/>
        <v>58</v>
      </c>
      <c r="C70" s="855"/>
      <c r="D70" s="856"/>
      <c r="E70" s="857"/>
      <c r="F70" s="858"/>
      <c r="G70" s="859"/>
      <c r="H70" s="860"/>
      <c r="I70" s="860"/>
      <c r="J70" s="860"/>
      <c r="K70" s="861"/>
      <c r="L70" s="862"/>
      <c r="M70" s="863"/>
      <c r="N70" s="863"/>
      <c r="O70" s="864"/>
      <c r="P70" s="161"/>
      <c r="Q70" s="160"/>
      <c r="R70" s="160"/>
      <c r="S70" s="160"/>
      <c r="T70" s="160"/>
      <c r="U70" s="160"/>
      <c r="V70" s="159"/>
      <c r="W70" s="161"/>
      <c r="X70" s="160"/>
      <c r="Y70" s="160"/>
      <c r="Z70" s="160"/>
      <c r="AA70" s="160"/>
      <c r="AB70" s="160"/>
      <c r="AC70" s="159"/>
      <c r="AD70" s="161"/>
      <c r="AE70" s="160"/>
      <c r="AF70" s="160"/>
      <c r="AG70" s="160"/>
      <c r="AH70" s="160"/>
      <c r="AI70" s="160"/>
      <c r="AJ70" s="159"/>
      <c r="AK70" s="161"/>
      <c r="AL70" s="160"/>
      <c r="AM70" s="160"/>
      <c r="AN70" s="160"/>
      <c r="AO70" s="160"/>
      <c r="AP70" s="160"/>
      <c r="AQ70" s="159"/>
      <c r="AR70" s="161"/>
      <c r="AS70" s="160"/>
      <c r="AT70" s="159"/>
      <c r="AU70" s="865">
        <f t="shared" si="4"/>
        <v>0</v>
      </c>
      <c r="AV70" s="866"/>
      <c r="AW70" s="867">
        <f t="shared" si="5"/>
        <v>0</v>
      </c>
      <c r="AX70" s="868"/>
      <c r="AY70" s="835"/>
      <c r="AZ70" s="836"/>
      <c r="BA70" s="836"/>
      <c r="BB70" s="836"/>
      <c r="BC70" s="836"/>
      <c r="BD70" s="837"/>
    </row>
    <row r="71" spans="2:56" ht="39.9" customHeight="1" x14ac:dyDescent="0.2">
      <c r="B71" s="162">
        <f t="shared" si="6"/>
        <v>59</v>
      </c>
      <c r="C71" s="855"/>
      <c r="D71" s="856"/>
      <c r="E71" s="857"/>
      <c r="F71" s="858"/>
      <c r="G71" s="859"/>
      <c r="H71" s="860"/>
      <c r="I71" s="860"/>
      <c r="J71" s="860"/>
      <c r="K71" s="861"/>
      <c r="L71" s="862"/>
      <c r="M71" s="863"/>
      <c r="N71" s="863"/>
      <c r="O71" s="864"/>
      <c r="P71" s="161"/>
      <c r="Q71" s="160"/>
      <c r="R71" s="160"/>
      <c r="S71" s="160"/>
      <c r="T71" s="160"/>
      <c r="U71" s="160"/>
      <c r="V71" s="159"/>
      <c r="W71" s="161"/>
      <c r="X71" s="160"/>
      <c r="Y71" s="160"/>
      <c r="Z71" s="160"/>
      <c r="AA71" s="160"/>
      <c r="AB71" s="160"/>
      <c r="AC71" s="159"/>
      <c r="AD71" s="161"/>
      <c r="AE71" s="160"/>
      <c r="AF71" s="160"/>
      <c r="AG71" s="160"/>
      <c r="AH71" s="160"/>
      <c r="AI71" s="160"/>
      <c r="AJ71" s="159"/>
      <c r="AK71" s="161"/>
      <c r="AL71" s="160"/>
      <c r="AM71" s="160"/>
      <c r="AN71" s="160"/>
      <c r="AO71" s="160"/>
      <c r="AP71" s="160"/>
      <c r="AQ71" s="159"/>
      <c r="AR71" s="161"/>
      <c r="AS71" s="160"/>
      <c r="AT71" s="159"/>
      <c r="AU71" s="865">
        <f t="shared" si="4"/>
        <v>0</v>
      </c>
      <c r="AV71" s="866"/>
      <c r="AW71" s="867">
        <f t="shared" si="5"/>
        <v>0</v>
      </c>
      <c r="AX71" s="868"/>
      <c r="AY71" s="835"/>
      <c r="AZ71" s="836"/>
      <c r="BA71" s="836"/>
      <c r="BB71" s="836"/>
      <c r="BC71" s="836"/>
      <c r="BD71" s="837"/>
    </row>
    <row r="72" spans="2:56" ht="39.9" customHeight="1" x14ac:dyDescent="0.2">
      <c r="B72" s="162">
        <f t="shared" si="6"/>
        <v>60</v>
      </c>
      <c r="C72" s="855"/>
      <c r="D72" s="856"/>
      <c r="E72" s="857"/>
      <c r="F72" s="858"/>
      <c r="G72" s="859"/>
      <c r="H72" s="860"/>
      <c r="I72" s="860"/>
      <c r="J72" s="860"/>
      <c r="K72" s="861"/>
      <c r="L72" s="862"/>
      <c r="M72" s="863"/>
      <c r="N72" s="863"/>
      <c r="O72" s="864"/>
      <c r="P72" s="161"/>
      <c r="Q72" s="160"/>
      <c r="R72" s="160"/>
      <c r="S72" s="160"/>
      <c r="T72" s="160"/>
      <c r="U72" s="160"/>
      <c r="V72" s="159"/>
      <c r="W72" s="161"/>
      <c r="X72" s="160"/>
      <c r="Y72" s="160"/>
      <c r="Z72" s="160"/>
      <c r="AA72" s="160"/>
      <c r="AB72" s="160"/>
      <c r="AC72" s="159"/>
      <c r="AD72" s="161"/>
      <c r="AE72" s="160"/>
      <c r="AF72" s="160"/>
      <c r="AG72" s="160"/>
      <c r="AH72" s="160"/>
      <c r="AI72" s="160"/>
      <c r="AJ72" s="159"/>
      <c r="AK72" s="161"/>
      <c r="AL72" s="160"/>
      <c r="AM72" s="160"/>
      <c r="AN72" s="160"/>
      <c r="AO72" s="160"/>
      <c r="AP72" s="160"/>
      <c r="AQ72" s="159"/>
      <c r="AR72" s="161"/>
      <c r="AS72" s="160"/>
      <c r="AT72" s="159"/>
      <c r="AU72" s="865">
        <f t="shared" si="4"/>
        <v>0</v>
      </c>
      <c r="AV72" s="866"/>
      <c r="AW72" s="867">
        <f t="shared" si="5"/>
        <v>0</v>
      </c>
      <c r="AX72" s="868"/>
      <c r="AY72" s="835"/>
      <c r="AZ72" s="836"/>
      <c r="BA72" s="836"/>
      <c r="BB72" s="836"/>
      <c r="BC72" s="836"/>
      <c r="BD72" s="837"/>
    </row>
    <row r="73" spans="2:56" ht="39.9" customHeight="1" x14ac:dyDescent="0.2">
      <c r="B73" s="162">
        <f t="shared" si="6"/>
        <v>61</v>
      </c>
      <c r="C73" s="855"/>
      <c r="D73" s="856"/>
      <c r="E73" s="857"/>
      <c r="F73" s="858"/>
      <c r="G73" s="859"/>
      <c r="H73" s="860"/>
      <c r="I73" s="860"/>
      <c r="J73" s="860"/>
      <c r="K73" s="861"/>
      <c r="L73" s="862"/>
      <c r="M73" s="863"/>
      <c r="N73" s="863"/>
      <c r="O73" s="864"/>
      <c r="P73" s="161"/>
      <c r="Q73" s="160"/>
      <c r="R73" s="160"/>
      <c r="S73" s="160"/>
      <c r="T73" s="160"/>
      <c r="U73" s="160"/>
      <c r="V73" s="159"/>
      <c r="W73" s="161"/>
      <c r="X73" s="160"/>
      <c r="Y73" s="160"/>
      <c r="Z73" s="160"/>
      <c r="AA73" s="160"/>
      <c r="AB73" s="160"/>
      <c r="AC73" s="159"/>
      <c r="AD73" s="161"/>
      <c r="AE73" s="160"/>
      <c r="AF73" s="160"/>
      <c r="AG73" s="160"/>
      <c r="AH73" s="160"/>
      <c r="AI73" s="160"/>
      <c r="AJ73" s="159"/>
      <c r="AK73" s="161"/>
      <c r="AL73" s="160"/>
      <c r="AM73" s="160"/>
      <c r="AN73" s="160"/>
      <c r="AO73" s="160"/>
      <c r="AP73" s="160"/>
      <c r="AQ73" s="159"/>
      <c r="AR73" s="161"/>
      <c r="AS73" s="160"/>
      <c r="AT73" s="159"/>
      <c r="AU73" s="865">
        <f t="shared" si="4"/>
        <v>0</v>
      </c>
      <c r="AV73" s="866"/>
      <c r="AW73" s="867">
        <f t="shared" si="5"/>
        <v>0</v>
      </c>
      <c r="AX73" s="868"/>
      <c r="AY73" s="835"/>
      <c r="AZ73" s="836"/>
      <c r="BA73" s="836"/>
      <c r="BB73" s="836"/>
      <c r="BC73" s="836"/>
      <c r="BD73" s="837"/>
    </row>
    <row r="74" spans="2:56" ht="39.9" customHeight="1" x14ac:dyDescent="0.2">
      <c r="B74" s="162">
        <f t="shared" si="6"/>
        <v>62</v>
      </c>
      <c r="C74" s="855"/>
      <c r="D74" s="856"/>
      <c r="E74" s="857"/>
      <c r="F74" s="858"/>
      <c r="G74" s="859"/>
      <c r="H74" s="860"/>
      <c r="I74" s="860"/>
      <c r="J74" s="860"/>
      <c r="K74" s="861"/>
      <c r="L74" s="862"/>
      <c r="M74" s="863"/>
      <c r="N74" s="863"/>
      <c r="O74" s="864"/>
      <c r="P74" s="161"/>
      <c r="Q74" s="160"/>
      <c r="R74" s="160"/>
      <c r="S74" s="160"/>
      <c r="T74" s="160"/>
      <c r="U74" s="160"/>
      <c r="V74" s="159"/>
      <c r="W74" s="161"/>
      <c r="X74" s="160"/>
      <c r="Y74" s="160"/>
      <c r="Z74" s="160"/>
      <c r="AA74" s="160"/>
      <c r="AB74" s="160"/>
      <c r="AC74" s="159"/>
      <c r="AD74" s="161"/>
      <c r="AE74" s="160"/>
      <c r="AF74" s="160"/>
      <c r="AG74" s="160"/>
      <c r="AH74" s="160"/>
      <c r="AI74" s="160"/>
      <c r="AJ74" s="159"/>
      <c r="AK74" s="161"/>
      <c r="AL74" s="160"/>
      <c r="AM74" s="160"/>
      <c r="AN74" s="160"/>
      <c r="AO74" s="160"/>
      <c r="AP74" s="160"/>
      <c r="AQ74" s="159"/>
      <c r="AR74" s="161"/>
      <c r="AS74" s="160"/>
      <c r="AT74" s="159"/>
      <c r="AU74" s="865">
        <f t="shared" si="4"/>
        <v>0</v>
      </c>
      <c r="AV74" s="866"/>
      <c r="AW74" s="867">
        <f t="shared" si="5"/>
        <v>0</v>
      </c>
      <c r="AX74" s="868"/>
      <c r="AY74" s="835"/>
      <c r="AZ74" s="836"/>
      <c r="BA74" s="836"/>
      <c r="BB74" s="836"/>
      <c r="BC74" s="836"/>
      <c r="BD74" s="837"/>
    </row>
    <row r="75" spans="2:56" ht="39.9" customHeight="1" x14ac:dyDescent="0.2">
      <c r="B75" s="162">
        <f t="shared" si="6"/>
        <v>63</v>
      </c>
      <c r="C75" s="855"/>
      <c r="D75" s="856"/>
      <c r="E75" s="857"/>
      <c r="F75" s="858"/>
      <c r="G75" s="859"/>
      <c r="H75" s="860"/>
      <c r="I75" s="860"/>
      <c r="J75" s="860"/>
      <c r="K75" s="861"/>
      <c r="L75" s="862"/>
      <c r="M75" s="863"/>
      <c r="N75" s="863"/>
      <c r="O75" s="864"/>
      <c r="P75" s="161"/>
      <c r="Q75" s="160"/>
      <c r="R75" s="160"/>
      <c r="S75" s="160"/>
      <c r="T75" s="160"/>
      <c r="U75" s="160"/>
      <c r="V75" s="159"/>
      <c r="W75" s="161"/>
      <c r="X75" s="160"/>
      <c r="Y75" s="160"/>
      <c r="Z75" s="160"/>
      <c r="AA75" s="160"/>
      <c r="AB75" s="160"/>
      <c r="AC75" s="159"/>
      <c r="AD75" s="161"/>
      <c r="AE75" s="160"/>
      <c r="AF75" s="160"/>
      <c r="AG75" s="160"/>
      <c r="AH75" s="160"/>
      <c r="AI75" s="160"/>
      <c r="AJ75" s="159"/>
      <c r="AK75" s="161"/>
      <c r="AL75" s="160"/>
      <c r="AM75" s="160"/>
      <c r="AN75" s="160"/>
      <c r="AO75" s="160"/>
      <c r="AP75" s="160"/>
      <c r="AQ75" s="159"/>
      <c r="AR75" s="161"/>
      <c r="AS75" s="160"/>
      <c r="AT75" s="159"/>
      <c r="AU75" s="865">
        <f t="shared" si="4"/>
        <v>0</v>
      </c>
      <c r="AV75" s="866"/>
      <c r="AW75" s="867">
        <f t="shared" si="5"/>
        <v>0</v>
      </c>
      <c r="AX75" s="868"/>
      <c r="AY75" s="835"/>
      <c r="AZ75" s="836"/>
      <c r="BA75" s="836"/>
      <c r="BB75" s="836"/>
      <c r="BC75" s="836"/>
      <c r="BD75" s="837"/>
    </row>
    <row r="76" spans="2:56" ht="39.9" customHeight="1" x14ac:dyDescent="0.2">
      <c r="B76" s="162">
        <f t="shared" si="6"/>
        <v>64</v>
      </c>
      <c r="C76" s="855"/>
      <c r="D76" s="856"/>
      <c r="E76" s="857"/>
      <c r="F76" s="858"/>
      <c r="G76" s="859"/>
      <c r="H76" s="860"/>
      <c r="I76" s="860"/>
      <c r="J76" s="860"/>
      <c r="K76" s="861"/>
      <c r="L76" s="862"/>
      <c r="M76" s="863"/>
      <c r="N76" s="863"/>
      <c r="O76" s="864"/>
      <c r="P76" s="161"/>
      <c r="Q76" s="160"/>
      <c r="R76" s="160"/>
      <c r="S76" s="160"/>
      <c r="T76" s="160"/>
      <c r="U76" s="160"/>
      <c r="V76" s="159"/>
      <c r="W76" s="161"/>
      <c r="X76" s="160"/>
      <c r="Y76" s="160"/>
      <c r="Z76" s="160"/>
      <c r="AA76" s="160"/>
      <c r="AB76" s="160"/>
      <c r="AC76" s="159"/>
      <c r="AD76" s="161"/>
      <c r="AE76" s="160"/>
      <c r="AF76" s="160"/>
      <c r="AG76" s="160"/>
      <c r="AH76" s="160"/>
      <c r="AI76" s="160"/>
      <c r="AJ76" s="159"/>
      <c r="AK76" s="161"/>
      <c r="AL76" s="160"/>
      <c r="AM76" s="160"/>
      <c r="AN76" s="160"/>
      <c r="AO76" s="160"/>
      <c r="AP76" s="160"/>
      <c r="AQ76" s="159"/>
      <c r="AR76" s="161"/>
      <c r="AS76" s="160"/>
      <c r="AT76" s="159"/>
      <c r="AU76" s="865">
        <f t="shared" si="4"/>
        <v>0</v>
      </c>
      <c r="AV76" s="866"/>
      <c r="AW76" s="867">
        <f t="shared" si="5"/>
        <v>0</v>
      </c>
      <c r="AX76" s="868"/>
      <c r="AY76" s="835"/>
      <c r="AZ76" s="836"/>
      <c r="BA76" s="836"/>
      <c r="BB76" s="836"/>
      <c r="BC76" s="836"/>
      <c r="BD76" s="837"/>
    </row>
    <row r="77" spans="2:56" ht="39.9" customHeight="1" x14ac:dyDescent="0.2">
      <c r="B77" s="162">
        <f t="shared" si="6"/>
        <v>65</v>
      </c>
      <c r="C77" s="855"/>
      <c r="D77" s="856"/>
      <c r="E77" s="857"/>
      <c r="F77" s="858"/>
      <c r="G77" s="859"/>
      <c r="H77" s="860"/>
      <c r="I77" s="860"/>
      <c r="J77" s="860"/>
      <c r="K77" s="861"/>
      <c r="L77" s="862"/>
      <c r="M77" s="863"/>
      <c r="N77" s="863"/>
      <c r="O77" s="864"/>
      <c r="P77" s="161"/>
      <c r="Q77" s="160"/>
      <c r="R77" s="160"/>
      <c r="S77" s="160"/>
      <c r="T77" s="160"/>
      <c r="U77" s="160"/>
      <c r="V77" s="159"/>
      <c r="W77" s="161"/>
      <c r="X77" s="160"/>
      <c r="Y77" s="160"/>
      <c r="Z77" s="160"/>
      <c r="AA77" s="160"/>
      <c r="AB77" s="160"/>
      <c r="AC77" s="159"/>
      <c r="AD77" s="161"/>
      <c r="AE77" s="160"/>
      <c r="AF77" s="160"/>
      <c r="AG77" s="160"/>
      <c r="AH77" s="160"/>
      <c r="AI77" s="160"/>
      <c r="AJ77" s="159"/>
      <c r="AK77" s="161"/>
      <c r="AL77" s="160"/>
      <c r="AM77" s="160"/>
      <c r="AN77" s="160"/>
      <c r="AO77" s="160"/>
      <c r="AP77" s="160"/>
      <c r="AQ77" s="159"/>
      <c r="AR77" s="161"/>
      <c r="AS77" s="160"/>
      <c r="AT77" s="159"/>
      <c r="AU77" s="865">
        <f t="shared" ref="AU77:AU108" si="7">IF($AZ$3="４週",SUM(P77:AQ77),IF($AZ$3="暦月",SUM(P77:AT77),""))</f>
        <v>0</v>
      </c>
      <c r="AV77" s="866"/>
      <c r="AW77" s="867">
        <f t="shared" ref="AW77:AW112" si="8">IF($AZ$3="４週",AU77/4,IF($AZ$3="暦月",AU77/($AZ$6/7),""))</f>
        <v>0</v>
      </c>
      <c r="AX77" s="868"/>
      <c r="AY77" s="835"/>
      <c r="AZ77" s="836"/>
      <c r="BA77" s="836"/>
      <c r="BB77" s="836"/>
      <c r="BC77" s="836"/>
      <c r="BD77" s="837"/>
    </row>
    <row r="78" spans="2:56" ht="39.9" customHeight="1" x14ac:dyDescent="0.2">
      <c r="B78" s="162">
        <f t="shared" ref="B78:B112" si="9">B77+1</f>
        <v>66</v>
      </c>
      <c r="C78" s="855"/>
      <c r="D78" s="856"/>
      <c r="E78" s="857"/>
      <c r="F78" s="858"/>
      <c r="G78" s="859"/>
      <c r="H78" s="860"/>
      <c r="I78" s="860"/>
      <c r="J78" s="860"/>
      <c r="K78" s="861"/>
      <c r="L78" s="862"/>
      <c r="M78" s="863"/>
      <c r="N78" s="863"/>
      <c r="O78" s="864"/>
      <c r="P78" s="161"/>
      <c r="Q78" s="160"/>
      <c r="R78" s="160"/>
      <c r="S78" s="160"/>
      <c r="T78" s="160"/>
      <c r="U78" s="160"/>
      <c r="V78" s="159"/>
      <c r="W78" s="161"/>
      <c r="X78" s="160"/>
      <c r="Y78" s="160"/>
      <c r="Z78" s="160"/>
      <c r="AA78" s="160"/>
      <c r="AB78" s="160"/>
      <c r="AC78" s="159"/>
      <c r="AD78" s="161"/>
      <c r="AE78" s="160"/>
      <c r="AF78" s="160"/>
      <c r="AG78" s="160"/>
      <c r="AH78" s="160"/>
      <c r="AI78" s="160"/>
      <c r="AJ78" s="159"/>
      <c r="AK78" s="161"/>
      <c r="AL78" s="160"/>
      <c r="AM78" s="160"/>
      <c r="AN78" s="160"/>
      <c r="AO78" s="160"/>
      <c r="AP78" s="160"/>
      <c r="AQ78" s="159"/>
      <c r="AR78" s="161"/>
      <c r="AS78" s="160"/>
      <c r="AT78" s="159"/>
      <c r="AU78" s="865">
        <f t="shared" si="7"/>
        <v>0</v>
      </c>
      <c r="AV78" s="866"/>
      <c r="AW78" s="867">
        <f t="shared" si="8"/>
        <v>0</v>
      </c>
      <c r="AX78" s="868"/>
      <c r="AY78" s="835"/>
      <c r="AZ78" s="836"/>
      <c r="BA78" s="836"/>
      <c r="BB78" s="836"/>
      <c r="BC78" s="836"/>
      <c r="BD78" s="837"/>
    </row>
    <row r="79" spans="2:56" ht="39.9" customHeight="1" x14ac:dyDescent="0.2">
      <c r="B79" s="162">
        <f t="shared" si="9"/>
        <v>67</v>
      </c>
      <c r="C79" s="855"/>
      <c r="D79" s="856"/>
      <c r="E79" s="857"/>
      <c r="F79" s="858"/>
      <c r="G79" s="859"/>
      <c r="H79" s="860"/>
      <c r="I79" s="860"/>
      <c r="J79" s="860"/>
      <c r="K79" s="861"/>
      <c r="L79" s="862"/>
      <c r="M79" s="863"/>
      <c r="N79" s="863"/>
      <c r="O79" s="864"/>
      <c r="P79" s="161"/>
      <c r="Q79" s="160"/>
      <c r="R79" s="160"/>
      <c r="S79" s="160"/>
      <c r="T79" s="160"/>
      <c r="U79" s="160"/>
      <c r="V79" s="159"/>
      <c r="W79" s="161"/>
      <c r="X79" s="160"/>
      <c r="Y79" s="160"/>
      <c r="Z79" s="160"/>
      <c r="AA79" s="160"/>
      <c r="AB79" s="160"/>
      <c r="AC79" s="159"/>
      <c r="AD79" s="161"/>
      <c r="AE79" s="160"/>
      <c r="AF79" s="160"/>
      <c r="AG79" s="160"/>
      <c r="AH79" s="160"/>
      <c r="AI79" s="160"/>
      <c r="AJ79" s="159"/>
      <c r="AK79" s="161"/>
      <c r="AL79" s="160"/>
      <c r="AM79" s="160"/>
      <c r="AN79" s="160"/>
      <c r="AO79" s="160"/>
      <c r="AP79" s="160"/>
      <c r="AQ79" s="159"/>
      <c r="AR79" s="161"/>
      <c r="AS79" s="160"/>
      <c r="AT79" s="159"/>
      <c r="AU79" s="865">
        <f t="shared" si="7"/>
        <v>0</v>
      </c>
      <c r="AV79" s="866"/>
      <c r="AW79" s="867">
        <f t="shared" si="8"/>
        <v>0</v>
      </c>
      <c r="AX79" s="868"/>
      <c r="AY79" s="835"/>
      <c r="AZ79" s="836"/>
      <c r="BA79" s="836"/>
      <c r="BB79" s="836"/>
      <c r="BC79" s="836"/>
      <c r="BD79" s="837"/>
    </row>
    <row r="80" spans="2:56" ht="39.9" customHeight="1" x14ac:dyDescent="0.2">
      <c r="B80" s="162">
        <f t="shared" si="9"/>
        <v>68</v>
      </c>
      <c r="C80" s="855"/>
      <c r="D80" s="856"/>
      <c r="E80" s="857"/>
      <c r="F80" s="858"/>
      <c r="G80" s="859"/>
      <c r="H80" s="860"/>
      <c r="I80" s="860"/>
      <c r="J80" s="860"/>
      <c r="K80" s="861"/>
      <c r="L80" s="862"/>
      <c r="M80" s="863"/>
      <c r="N80" s="863"/>
      <c r="O80" s="864"/>
      <c r="P80" s="161"/>
      <c r="Q80" s="160"/>
      <c r="R80" s="160"/>
      <c r="S80" s="160"/>
      <c r="T80" s="160"/>
      <c r="U80" s="160"/>
      <c r="V80" s="159"/>
      <c r="W80" s="161"/>
      <c r="X80" s="160"/>
      <c r="Y80" s="160"/>
      <c r="Z80" s="160"/>
      <c r="AA80" s="160"/>
      <c r="AB80" s="160"/>
      <c r="AC80" s="159"/>
      <c r="AD80" s="161"/>
      <c r="AE80" s="160"/>
      <c r="AF80" s="160"/>
      <c r="AG80" s="160"/>
      <c r="AH80" s="160"/>
      <c r="AI80" s="160"/>
      <c r="AJ80" s="159"/>
      <c r="AK80" s="161"/>
      <c r="AL80" s="160"/>
      <c r="AM80" s="160"/>
      <c r="AN80" s="160"/>
      <c r="AO80" s="160"/>
      <c r="AP80" s="160"/>
      <c r="AQ80" s="159"/>
      <c r="AR80" s="161"/>
      <c r="AS80" s="160"/>
      <c r="AT80" s="159"/>
      <c r="AU80" s="865">
        <f t="shared" si="7"/>
        <v>0</v>
      </c>
      <c r="AV80" s="866"/>
      <c r="AW80" s="867">
        <f t="shared" si="8"/>
        <v>0</v>
      </c>
      <c r="AX80" s="868"/>
      <c r="AY80" s="835"/>
      <c r="AZ80" s="836"/>
      <c r="BA80" s="836"/>
      <c r="BB80" s="836"/>
      <c r="BC80" s="836"/>
      <c r="BD80" s="837"/>
    </row>
    <row r="81" spans="2:56" ht="39.9" customHeight="1" x14ac:dyDescent="0.2">
      <c r="B81" s="162">
        <f t="shared" si="9"/>
        <v>69</v>
      </c>
      <c r="C81" s="855"/>
      <c r="D81" s="856"/>
      <c r="E81" s="857"/>
      <c r="F81" s="858"/>
      <c r="G81" s="859"/>
      <c r="H81" s="860"/>
      <c r="I81" s="860"/>
      <c r="J81" s="860"/>
      <c r="K81" s="861"/>
      <c r="L81" s="862"/>
      <c r="M81" s="863"/>
      <c r="N81" s="863"/>
      <c r="O81" s="864"/>
      <c r="P81" s="161"/>
      <c r="Q81" s="160"/>
      <c r="R81" s="160"/>
      <c r="S81" s="160"/>
      <c r="T81" s="160"/>
      <c r="U81" s="160"/>
      <c r="V81" s="159"/>
      <c r="W81" s="161"/>
      <c r="X81" s="160"/>
      <c r="Y81" s="160"/>
      <c r="Z81" s="160"/>
      <c r="AA81" s="160"/>
      <c r="AB81" s="160"/>
      <c r="AC81" s="159"/>
      <c r="AD81" s="161"/>
      <c r="AE81" s="160"/>
      <c r="AF81" s="160"/>
      <c r="AG81" s="160"/>
      <c r="AH81" s="160"/>
      <c r="AI81" s="160"/>
      <c r="AJ81" s="159"/>
      <c r="AK81" s="161"/>
      <c r="AL81" s="160"/>
      <c r="AM81" s="160"/>
      <c r="AN81" s="160"/>
      <c r="AO81" s="160"/>
      <c r="AP81" s="160"/>
      <c r="AQ81" s="159"/>
      <c r="AR81" s="161"/>
      <c r="AS81" s="160"/>
      <c r="AT81" s="159"/>
      <c r="AU81" s="865">
        <f t="shared" si="7"/>
        <v>0</v>
      </c>
      <c r="AV81" s="866"/>
      <c r="AW81" s="867">
        <f t="shared" si="8"/>
        <v>0</v>
      </c>
      <c r="AX81" s="868"/>
      <c r="AY81" s="835"/>
      <c r="AZ81" s="836"/>
      <c r="BA81" s="836"/>
      <c r="BB81" s="836"/>
      <c r="BC81" s="836"/>
      <c r="BD81" s="837"/>
    </row>
    <row r="82" spans="2:56" ht="39.9" customHeight="1" x14ac:dyDescent="0.2">
      <c r="B82" s="162">
        <f t="shared" si="9"/>
        <v>70</v>
      </c>
      <c r="C82" s="855"/>
      <c r="D82" s="856"/>
      <c r="E82" s="857"/>
      <c r="F82" s="858"/>
      <c r="G82" s="859"/>
      <c r="H82" s="860"/>
      <c r="I82" s="860"/>
      <c r="J82" s="860"/>
      <c r="K82" s="861"/>
      <c r="L82" s="862"/>
      <c r="M82" s="863"/>
      <c r="N82" s="863"/>
      <c r="O82" s="864"/>
      <c r="P82" s="161"/>
      <c r="Q82" s="160"/>
      <c r="R82" s="160"/>
      <c r="S82" s="160"/>
      <c r="T82" s="160"/>
      <c r="U82" s="160"/>
      <c r="V82" s="159"/>
      <c r="W82" s="161"/>
      <c r="X82" s="160"/>
      <c r="Y82" s="160"/>
      <c r="Z82" s="160"/>
      <c r="AA82" s="160"/>
      <c r="AB82" s="160"/>
      <c r="AC82" s="159"/>
      <c r="AD82" s="161"/>
      <c r="AE82" s="160"/>
      <c r="AF82" s="160"/>
      <c r="AG82" s="160"/>
      <c r="AH82" s="160"/>
      <c r="AI82" s="160"/>
      <c r="AJ82" s="159"/>
      <c r="AK82" s="161"/>
      <c r="AL82" s="160"/>
      <c r="AM82" s="160"/>
      <c r="AN82" s="160"/>
      <c r="AO82" s="160"/>
      <c r="AP82" s="160"/>
      <c r="AQ82" s="159"/>
      <c r="AR82" s="161"/>
      <c r="AS82" s="160"/>
      <c r="AT82" s="159"/>
      <c r="AU82" s="865">
        <f t="shared" si="7"/>
        <v>0</v>
      </c>
      <c r="AV82" s="866"/>
      <c r="AW82" s="867">
        <f t="shared" si="8"/>
        <v>0</v>
      </c>
      <c r="AX82" s="868"/>
      <c r="AY82" s="835"/>
      <c r="AZ82" s="836"/>
      <c r="BA82" s="836"/>
      <c r="BB82" s="836"/>
      <c r="BC82" s="836"/>
      <c r="BD82" s="837"/>
    </row>
    <row r="83" spans="2:56" ht="39.9" customHeight="1" x14ac:dyDescent="0.2">
      <c r="B83" s="162">
        <f t="shared" si="9"/>
        <v>71</v>
      </c>
      <c r="C83" s="855"/>
      <c r="D83" s="856"/>
      <c r="E83" s="857"/>
      <c r="F83" s="858"/>
      <c r="G83" s="859"/>
      <c r="H83" s="860"/>
      <c r="I83" s="860"/>
      <c r="J83" s="860"/>
      <c r="K83" s="861"/>
      <c r="L83" s="862"/>
      <c r="M83" s="863"/>
      <c r="N83" s="863"/>
      <c r="O83" s="864"/>
      <c r="P83" s="161"/>
      <c r="Q83" s="160"/>
      <c r="R83" s="160"/>
      <c r="S83" s="160"/>
      <c r="T83" s="160"/>
      <c r="U83" s="160"/>
      <c r="V83" s="159"/>
      <c r="W83" s="161"/>
      <c r="X83" s="160"/>
      <c r="Y83" s="160"/>
      <c r="Z83" s="160"/>
      <c r="AA83" s="160"/>
      <c r="AB83" s="160"/>
      <c r="AC83" s="159"/>
      <c r="AD83" s="161"/>
      <c r="AE83" s="160"/>
      <c r="AF83" s="160"/>
      <c r="AG83" s="160"/>
      <c r="AH83" s="160"/>
      <c r="AI83" s="160"/>
      <c r="AJ83" s="159"/>
      <c r="AK83" s="161"/>
      <c r="AL83" s="160"/>
      <c r="AM83" s="160"/>
      <c r="AN83" s="160"/>
      <c r="AO83" s="160"/>
      <c r="AP83" s="160"/>
      <c r="AQ83" s="159"/>
      <c r="AR83" s="161"/>
      <c r="AS83" s="160"/>
      <c r="AT83" s="159"/>
      <c r="AU83" s="865">
        <f t="shared" si="7"/>
        <v>0</v>
      </c>
      <c r="AV83" s="866"/>
      <c r="AW83" s="867">
        <f t="shared" si="8"/>
        <v>0</v>
      </c>
      <c r="AX83" s="868"/>
      <c r="AY83" s="835"/>
      <c r="AZ83" s="836"/>
      <c r="BA83" s="836"/>
      <c r="BB83" s="836"/>
      <c r="BC83" s="836"/>
      <c r="BD83" s="837"/>
    </row>
    <row r="84" spans="2:56" ht="39.9" customHeight="1" x14ac:dyDescent="0.2">
      <c r="B84" s="162">
        <f t="shared" si="9"/>
        <v>72</v>
      </c>
      <c r="C84" s="855"/>
      <c r="D84" s="856"/>
      <c r="E84" s="857"/>
      <c r="F84" s="858"/>
      <c r="G84" s="859"/>
      <c r="H84" s="860"/>
      <c r="I84" s="860"/>
      <c r="J84" s="860"/>
      <c r="K84" s="861"/>
      <c r="L84" s="862"/>
      <c r="M84" s="863"/>
      <c r="N84" s="863"/>
      <c r="O84" s="864"/>
      <c r="P84" s="161"/>
      <c r="Q84" s="160"/>
      <c r="R84" s="160"/>
      <c r="S84" s="160"/>
      <c r="T84" s="160"/>
      <c r="U84" s="160"/>
      <c r="V84" s="159"/>
      <c r="W84" s="161"/>
      <c r="X84" s="160"/>
      <c r="Y84" s="160"/>
      <c r="Z84" s="160"/>
      <c r="AA84" s="160"/>
      <c r="AB84" s="160"/>
      <c r="AC84" s="159"/>
      <c r="AD84" s="161"/>
      <c r="AE84" s="160"/>
      <c r="AF84" s="160"/>
      <c r="AG84" s="160"/>
      <c r="AH84" s="160"/>
      <c r="AI84" s="160"/>
      <c r="AJ84" s="159"/>
      <c r="AK84" s="161"/>
      <c r="AL84" s="160"/>
      <c r="AM84" s="160"/>
      <c r="AN84" s="160"/>
      <c r="AO84" s="160"/>
      <c r="AP84" s="160"/>
      <c r="AQ84" s="159"/>
      <c r="AR84" s="161"/>
      <c r="AS84" s="160"/>
      <c r="AT84" s="159"/>
      <c r="AU84" s="865">
        <f t="shared" si="7"/>
        <v>0</v>
      </c>
      <c r="AV84" s="866"/>
      <c r="AW84" s="867">
        <f t="shared" si="8"/>
        <v>0</v>
      </c>
      <c r="AX84" s="868"/>
      <c r="AY84" s="835"/>
      <c r="AZ84" s="836"/>
      <c r="BA84" s="836"/>
      <c r="BB84" s="836"/>
      <c r="BC84" s="836"/>
      <c r="BD84" s="837"/>
    </row>
    <row r="85" spans="2:56" ht="39.9" customHeight="1" x14ac:dyDescent="0.2">
      <c r="B85" s="162">
        <f t="shared" si="9"/>
        <v>73</v>
      </c>
      <c r="C85" s="855"/>
      <c r="D85" s="856"/>
      <c r="E85" s="857"/>
      <c r="F85" s="858"/>
      <c r="G85" s="859"/>
      <c r="H85" s="860"/>
      <c r="I85" s="860"/>
      <c r="J85" s="860"/>
      <c r="K85" s="861"/>
      <c r="L85" s="862"/>
      <c r="M85" s="863"/>
      <c r="N85" s="863"/>
      <c r="O85" s="864"/>
      <c r="P85" s="161"/>
      <c r="Q85" s="160"/>
      <c r="R85" s="160"/>
      <c r="S85" s="160"/>
      <c r="T85" s="160"/>
      <c r="U85" s="160"/>
      <c r="V85" s="159"/>
      <c r="W85" s="161"/>
      <c r="X85" s="160"/>
      <c r="Y85" s="160"/>
      <c r="Z85" s="160"/>
      <c r="AA85" s="160"/>
      <c r="AB85" s="160"/>
      <c r="AC85" s="159"/>
      <c r="AD85" s="161"/>
      <c r="AE85" s="160"/>
      <c r="AF85" s="160"/>
      <c r="AG85" s="160"/>
      <c r="AH85" s="160"/>
      <c r="AI85" s="160"/>
      <c r="AJ85" s="159"/>
      <c r="AK85" s="161"/>
      <c r="AL85" s="160"/>
      <c r="AM85" s="160"/>
      <c r="AN85" s="160"/>
      <c r="AO85" s="160"/>
      <c r="AP85" s="160"/>
      <c r="AQ85" s="159"/>
      <c r="AR85" s="161"/>
      <c r="AS85" s="160"/>
      <c r="AT85" s="159"/>
      <c r="AU85" s="865">
        <f t="shared" si="7"/>
        <v>0</v>
      </c>
      <c r="AV85" s="866"/>
      <c r="AW85" s="867">
        <f t="shared" si="8"/>
        <v>0</v>
      </c>
      <c r="AX85" s="868"/>
      <c r="AY85" s="835"/>
      <c r="AZ85" s="836"/>
      <c r="BA85" s="836"/>
      <c r="BB85" s="836"/>
      <c r="BC85" s="836"/>
      <c r="BD85" s="837"/>
    </row>
    <row r="86" spans="2:56" ht="39.9" customHeight="1" x14ac:dyDescent="0.2">
      <c r="B86" s="162">
        <f t="shared" si="9"/>
        <v>74</v>
      </c>
      <c r="C86" s="855"/>
      <c r="D86" s="856"/>
      <c r="E86" s="857"/>
      <c r="F86" s="858"/>
      <c r="G86" s="859"/>
      <c r="H86" s="860"/>
      <c r="I86" s="860"/>
      <c r="J86" s="860"/>
      <c r="K86" s="861"/>
      <c r="L86" s="862"/>
      <c r="M86" s="863"/>
      <c r="N86" s="863"/>
      <c r="O86" s="864"/>
      <c r="P86" s="161"/>
      <c r="Q86" s="160"/>
      <c r="R86" s="160"/>
      <c r="S86" s="160"/>
      <c r="T86" s="160"/>
      <c r="U86" s="160"/>
      <c r="V86" s="159"/>
      <c r="W86" s="161"/>
      <c r="X86" s="160"/>
      <c r="Y86" s="160"/>
      <c r="Z86" s="160"/>
      <c r="AA86" s="160"/>
      <c r="AB86" s="160"/>
      <c r="AC86" s="159"/>
      <c r="AD86" s="161"/>
      <c r="AE86" s="160"/>
      <c r="AF86" s="160"/>
      <c r="AG86" s="160"/>
      <c r="AH86" s="160"/>
      <c r="AI86" s="160"/>
      <c r="AJ86" s="159"/>
      <c r="AK86" s="161"/>
      <c r="AL86" s="160"/>
      <c r="AM86" s="160"/>
      <c r="AN86" s="160"/>
      <c r="AO86" s="160"/>
      <c r="AP86" s="160"/>
      <c r="AQ86" s="159"/>
      <c r="AR86" s="161"/>
      <c r="AS86" s="160"/>
      <c r="AT86" s="159"/>
      <c r="AU86" s="865">
        <f t="shared" si="7"/>
        <v>0</v>
      </c>
      <c r="AV86" s="866"/>
      <c r="AW86" s="867">
        <f t="shared" si="8"/>
        <v>0</v>
      </c>
      <c r="AX86" s="868"/>
      <c r="AY86" s="835"/>
      <c r="AZ86" s="836"/>
      <c r="BA86" s="836"/>
      <c r="BB86" s="836"/>
      <c r="BC86" s="836"/>
      <c r="BD86" s="837"/>
    </row>
    <row r="87" spans="2:56" ht="39.9" customHeight="1" x14ac:dyDescent="0.2">
      <c r="B87" s="162">
        <f t="shared" si="9"/>
        <v>75</v>
      </c>
      <c r="C87" s="855"/>
      <c r="D87" s="856"/>
      <c r="E87" s="857"/>
      <c r="F87" s="858"/>
      <c r="G87" s="859"/>
      <c r="H87" s="860"/>
      <c r="I87" s="860"/>
      <c r="J87" s="860"/>
      <c r="K87" s="861"/>
      <c r="L87" s="862"/>
      <c r="M87" s="863"/>
      <c r="N87" s="863"/>
      <c r="O87" s="864"/>
      <c r="P87" s="161"/>
      <c r="Q87" s="160"/>
      <c r="R87" s="160"/>
      <c r="S87" s="160"/>
      <c r="T87" s="160"/>
      <c r="U87" s="160"/>
      <c r="V87" s="159"/>
      <c r="W87" s="161"/>
      <c r="X87" s="160"/>
      <c r="Y87" s="160"/>
      <c r="Z87" s="160"/>
      <c r="AA87" s="160"/>
      <c r="AB87" s="160"/>
      <c r="AC87" s="159"/>
      <c r="AD87" s="161"/>
      <c r="AE87" s="160"/>
      <c r="AF87" s="160"/>
      <c r="AG87" s="160"/>
      <c r="AH87" s="160"/>
      <c r="AI87" s="160"/>
      <c r="AJ87" s="159"/>
      <c r="AK87" s="161"/>
      <c r="AL87" s="160"/>
      <c r="AM87" s="160"/>
      <c r="AN87" s="160"/>
      <c r="AO87" s="160"/>
      <c r="AP87" s="160"/>
      <c r="AQ87" s="159"/>
      <c r="AR87" s="161"/>
      <c r="AS87" s="160"/>
      <c r="AT87" s="159"/>
      <c r="AU87" s="865">
        <f t="shared" si="7"/>
        <v>0</v>
      </c>
      <c r="AV87" s="866"/>
      <c r="AW87" s="867">
        <f t="shared" si="8"/>
        <v>0</v>
      </c>
      <c r="AX87" s="868"/>
      <c r="AY87" s="835"/>
      <c r="AZ87" s="836"/>
      <c r="BA87" s="836"/>
      <c r="BB87" s="836"/>
      <c r="BC87" s="836"/>
      <c r="BD87" s="837"/>
    </row>
    <row r="88" spans="2:56" ht="39.9" customHeight="1" x14ac:dyDescent="0.2">
      <c r="B88" s="162">
        <f t="shared" si="9"/>
        <v>76</v>
      </c>
      <c r="C88" s="855"/>
      <c r="D88" s="856"/>
      <c r="E88" s="857"/>
      <c r="F88" s="858"/>
      <c r="G88" s="859"/>
      <c r="H88" s="860"/>
      <c r="I88" s="860"/>
      <c r="J88" s="860"/>
      <c r="K88" s="861"/>
      <c r="L88" s="862"/>
      <c r="M88" s="863"/>
      <c r="N88" s="863"/>
      <c r="O88" s="864"/>
      <c r="P88" s="161"/>
      <c r="Q88" s="160"/>
      <c r="R88" s="160"/>
      <c r="S88" s="160"/>
      <c r="T88" s="160"/>
      <c r="U88" s="160"/>
      <c r="V88" s="159"/>
      <c r="W88" s="161"/>
      <c r="X88" s="160"/>
      <c r="Y88" s="160"/>
      <c r="Z88" s="160"/>
      <c r="AA88" s="160"/>
      <c r="AB88" s="160"/>
      <c r="AC88" s="159"/>
      <c r="AD88" s="161"/>
      <c r="AE88" s="160"/>
      <c r="AF88" s="160"/>
      <c r="AG88" s="160"/>
      <c r="AH88" s="160"/>
      <c r="AI88" s="160"/>
      <c r="AJ88" s="159"/>
      <c r="AK88" s="161"/>
      <c r="AL88" s="160"/>
      <c r="AM88" s="160"/>
      <c r="AN88" s="160"/>
      <c r="AO88" s="160"/>
      <c r="AP88" s="160"/>
      <c r="AQ88" s="159"/>
      <c r="AR88" s="161"/>
      <c r="AS88" s="160"/>
      <c r="AT88" s="159"/>
      <c r="AU88" s="865">
        <f t="shared" si="7"/>
        <v>0</v>
      </c>
      <c r="AV88" s="866"/>
      <c r="AW88" s="867">
        <f t="shared" si="8"/>
        <v>0</v>
      </c>
      <c r="AX88" s="868"/>
      <c r="AY88" s="835"/>
      <c r="AZ88" s="836"/>
      <c r="BA88" s="836"/>
      <c r="BB88" s="836"/>
      <c r="BC88" s="836"/>
      <c r="BD88" s="837"/>
    </row>
    <row r="89" spans="2:56" ht="39.9" customHeight="1" x14ac:dyDescent="0.2">
      <c r="B89" s="162">
        <f t="shared" si="9"/>
        <v>77</v>
      </c>
      <c r="C89" s="855"/>
      <c r="D89" s="856"/>
      <c r="E89" s="857"/>
      <c r="F89" s="858"/>
      <c r="G89" s="859"/>
      <c r="H89" s="860"/>
      <c r="I89" s="860"/>
      <c r="J89" s="860"/>
      <c r="K89" s="861"/>
      <c r="L89" s="862"/>
      <c r="M89" s="863"/>
      <c r="N89" s="863"/>
      <c r="O89" s="864"/>
      <c r="P89" s="161"/>
      <c r="Q89" s="160"/>
      <c r="R89" s="160"/>
      <c r="S89" s="160"/>
      <c r="T89" s="160"/>
      <c r="U89" s="160"/>
      <c r="V89" s="159"/>
      <c r="W89" s="161"/>
      <c r="X89" s="160"/>
      <c r="Y89" s="160"/>
      <c r="Z89" s="160"/>
      <c r="AA89" s="160"/>
      <c r="AB89" s="160"/>
      <c r="AC89" s="159"/>
      <c r="AD89" s="161"/>
      <c r="AE89" s="160"/>
      <c r="AF89" s="160"/>
      <c r="AG89" s="160"/>
      <c r="AH89" s="160"/>
      <c r="AI89" s="160"/>
      <c r="AJ89" s="159"/>
      <c r="AK89" s="161"/>
      <c r="AL89" s="160"/>
      <c r="AM89" s="160"/>
      <c r="AN89" s="160"/>
      <c r="AO89" s="160"/>
      <c r="AP89" s="160"/>
      <c r="AQ89" s="159"/>
      <c r="AR89" s="161"/>
      <c r="AS89" s="160"/>
      <c r="AT89" s="159"/>
      <c r="AU89" s="865">
        <f t="shared" si="7"/>
        <v>0</v>
      </c>
      <c r="AV89" s="866"/>
      <c r="AW89" s="867">
        <f t="shared" si="8"/>
        <v>0</v>
      </c>
      <c r="AX89" s="868"/>
      <c r="AY89" s="835"/>
      <c r="AZ89" s="836"/>
      <c r="BA89" s="836"/>
      <c r="BB89" s="836"/>
      <c r="BC89" s="836"/>
      <c r="BD89" s="837"/>
    </row>
    <row r="90" spans="2:56" ht="39.9" customHeight="1" x14ac:dyDescent="0.2">
      <c r="B90" s="162">
        <f t="shared" si="9"/>
        <v>78</v>
      </c>
      <c r="C90" s="855"/>
      <c r="D90" s="856"/>
      <c r="E90" s="857"/>
      <c r="F90" s="858"/>
      <c r="G90" s="859"/>
      <c r="H90" s="860"/>
      <c r="I90" s="860"/>
      <c r="J90" s="860"/>
      <c r="K90" s="861"/>
      <c r="L90" s="862"/>
      <c r="M90" s="863"/>
      <c r="N90" s="863"/>
      <c r="O90" s="864"/>
      <c r="P90" s="161"/>
      <c r="Q90" s="160"/>
      <c r="R90" s="160"/>
      <c r="S90" s="160"/>
      <c r="T90" s="160"/>
      <c r="U90" s="160"/>
      <c r="V90" s="159"/>
      <c r="W90" s="161"/>
      <c r="X90" s="160"/>
      <c r="Y90" s="160"/>
      <c r="Z90" s="160"/>
      <c r="AA90" s="160"/>
      <c r="AB90" s="160"/>
      <c r="AC90" s="159"/>
      <c r="AD90" s="161"/>
      <c r="AE90" s="160"/>
      <c r="AF90" s="160"/>
      <c r="AG90" s="160"/>
      <c r="AH90" s="160"/>
      <c r="AI90" s="160"/>
      <c r="AJ90" s="159"/>
      <c r="AK90" s="161"/>
      <c r="AL90" s="160"/>
      <c r="AM90" s="160"/>
      <c r="AN90" s="160"/>
      <c r="AO90" s="160"/>
      <c r="AP90" s="160"/>
      <c r="AQ90" s="159"/>
      <c r="AR90" s="161"/>
      <c r="AS90" s="160"/>
      <c r="AT90" s="159"/>
      <c r="AU90" s="865">
        <f t="shared" si="7"/>
        <v>0</v>
      </c>
      <c r="AV90" s="866"/>
      <c r="AW90" s="867">
        <f t="shared" si="8"/>
        <v>0</v>
      </c>
      <c r="AX90" s="868"/>
      <c r="AY90" s="835"/>
      <c r="AZ90" s="836"/>
      <c r="BA90" s="836"/>
      <c r="BB90" s="836"/>
      <c r="BC90" s="836"/>
      <c r="BD90" s="837"/>
    </row>
    <row r="91" spans="2:56" ht="39.9" customHeight="1" x14ac:dyDescent="0.2">
      <c r="B91" s="162">
        <f t="shared" si="9"/>
        <v>79</v>
      </c>
      <c r="C91" s="855"/>
      <c r="D91" s="856"/>
      <c r="E91" s="857"/>
      <c r="F91" s="858"/>
      <c r="G91" s="859"/>
      <c r="H91" s="860"/>
      <c r="I91" s="860"/>
      <c r="J91" s="860"/>
      <c r="K91" s="861"/>
      <c r="L91" s="862"/>
      <c r="M91" s="863"/>
      <c r="N91" s="863"/>
      <c r="O91" s="864"/>
      <c r="P91" s="161"/>
      <c r="Q91" s="160"/>
      <c r="R91" s="160"/>
      <c r="S91" s="160"/>
      <c r="T91" s="160"/>
      <c r="U91" s="160"/>
      <c r="V91" s="159"/>
      <c r="W91" s="161"/>
      <c r="X91" s="160"/>
      <c r="Y91" s="160"/>
      <c r="Z91" s="160"/>
      <c r="AA91" s="160"/>
      <c r="AB91" s="160"/>
      <c r="AC91" s="159"/>
      <c r="AD91" s="161"/>
      <c r="AE91" s="160"/>
      <c r="AF91" s="160"/>
      <c r="AG91" s="160"/>
      <c r="AH91" s="160"/>
      <c r="AI91" s="160"/>
      <c r="AJ91" s="159"/>
      <c r="AK91" s="161"/>
      <c r="AL91" s="160"/>
      <c r="AM91" s="160"/>
      <c r="AN91" s="160"/>
      <c r="AO91" s="160"/>
      <c r="AP91" s="160"/>
      <c r="AQ91" s="159"/>
      <c r="AR91" s="161"/>
      <c r="AS91" s="160"/>
      <c r="AT91" s="159"/>
      <c r="AU91" s="865">
        <f t="shared" si="7"/>
        <v>0</v>
      </c>
      <c r="AV91" s="866"/>
      <c r="AW91" s="867">
        <f t="shared" si="8"/>
        <v>0</v>
      </c>
      <c r="AX91" s="868"/>
      <c r="AY91" s="835"/>
      <c r="AZ91" s="836"/>
      <c r="BA91" s="836"/>
      <c r="BB91" s="836"/>
      <c r="BC91" s="836"/>
      <c r="BD91" s="837"/>
    </row>
    <row r="92" spans="2:56" ht="39.9" customHeight="1" x14ac:dyDescent="0.2">
      <c r="B92" s="162">
        <f t="shared" si="9"/>
        <v>80</v>
      </c>
      <c r="C92" s="855"/>
      <c r="D92" s="856"/>
      <c r="E92" s="857"/>
      <c r="F92" s="858"/>
      <c r="G92" s="859"/>
      <c r="H92" s="860"/>
      <c r="I92" s="860"/>
      <c r="J92" s="860"/>
      <c r="K92" s="861"/>
      <c r="L92" s="862"/>
      <c r="M92" s="863"/>
      <c r="N92" s="863"/>
      <c r="O92" s="864"/>
      <c r="P92" s="161"/>
      <c r="Q92" s="160"/>
      <c r="R92" s="160"/>
      <c r="S92" s="160"/>
      <c r="T92" s="160"/>
      <c r="U92" s="160"/>
      <c r="V92" s="159"/>
      <c r="W92" s="161"/>
      <c r="X92" s="160"/>
      <c r="Y92" s="160"/>
      <c r="Z92" s="160"/>
      <c r="AA92" s="160"/>
      <c r="AB92" s="160"/>
      <c r="AC92" s="159"/>
      <c r="AD92" s="161"/>
      <c r="AE92" s="160"/>
      <c r="AF92" s="160"/>
      <c r="AG92" s="160"/>
      <c r="AH92" s="160"/>
      <c r="AI92" s="160"/>
      <c r="AJ92" s="159"/>
      <c r="AK92" s="161"/>
      <c r="AL92" s="160"/>
      <c r="AM92" s="160"/>
      <c r="AN92" s="160"/>
      <c r="AO92" s="160"/>
      <c r="AP92" s="160"/>
      <c r="AQ92" s="159"/>
      <c r="AR92" s="161"/>
      <c r="AS92" s="160"/>
      <c r="AT92" s="159"/>
      <c r="AU92" s="865">
        <f t="shared" si="7"/>
        <v>0</v>
      </c>
      <c r="AV92" s="866"/>
      <c r="AW92" s="867">
        <f t="shared" si="8"/>
        <v>0</v>
      </c>
      <c r="AX92" s="868"/>
      <c r="AY92" s="835"/>
      <c r="AZ92" s="836"/>
      <c r="BA92" s="836"/>
      <c r="BB92" s="836"/>
      <c r="BC92" s="836"/>
      <c r="BD92" s="837"/>
    </row>
    <row r="93" spans="2:56" ht="39.9" customHeight="1" x14ac:dyDescent="0.2">
      <c r="B93" s="162">
        <f t="shared" si="9"/>
        <v>81</v>
      </c>
      <c r="C93" s="855"/>
      <c r="D93" s="856"/>
      <c r="E93" s="857"/>
      <c r="F93" s="858"/>
      <c r="G93" s="859"/>
      <c r="H93" s="860"/>
      <c r="I93" s="860"/>
      <c r="J93" s="860"/>
      <c r="K93" s="861"/>
      <c r="L93" s="862"/>
      <c r="M93" s="863"/>
      <c r="N93" s="863"/>
      <c r="O93" s="864"/>
      <c r="P93" s="161"/>
      <c r="Q93" s="160"/>
      <c r="R93" s="160"/>
      <c r="S93" s="160"/>
      <c r="T93" s="160"/>
      <c r="U93" s="160"/>
      <c r="V93" s="159"/>
      <c r="W93" s="161"/>
      <c r="X93" s="160"/>
      <c r="Y93" s="160"/>
      <c r="Z93" s="160"/>
      <c r="AA93" s="160"/>
      <c r="AB93" s="160"/>
      <c r="AC93" s="159"/>
      <c r="AD93" s="161"/>
      <c r="AE93" s="160"/>
      <c r="AF93" s="160"/>
      <c r="AG93" s="160"/>
      <c r="AH93" s="160"/>
      <c r="AI93" s="160"/>
      <c r="AJ93" s="159"/>
      <c r="AK93" s="161"/>
      <c r="AL93" s="160"/>
      <c r="AM93" s="160"/>
      <c r="AN93" s="160"/>
      <c r="AO93" s="160"/>
      <c r="AP93" s="160"/>
      <c r="AQ93" s="159"/>
      <c r="AR93" s="161"/>
      <c r="AS93" s="160"/>
      <c r="AT93" s="159"/>
      <c r="AU93" s="865">
        <f t="shared" si="7"/>
        <v>0</v>
      </c>
      <c r="AV93" s="866"/>
      <c r="AW93" s="867">
        <f t="shared" si="8"/>
        <v>0</v>
      </c>
      <c r="AX93" s="868"/>
      <c r="AY93" s="835"/>
      <c r="AZ93" s="836"/>
      <c r="BA93" s="836"/>
      <c r="BB93" s="836"/>
      <c r="BC93" s="836"/>
      <c r="BD93" s="837"/>
    </row>
    <row r="94" spans="2:56" ht="39.9" customHeight="1" x14ac:dyDescent="0.2">
      <c r="B94" s="162">
        <f t="shared" si="9"/>
        <v>82</v>
      </c>
      <c r="C94" s="855"/>
      <c r="D94" s="856"/>
      <c r="E94" s="857"/>
      <c r="F94" s="858"/>
      <c r="G94" s="859"/>
      <c r="H94" s="860"/>
      <c r="I94" s="860"/>
      <c r="J94" s="860"/>
      <c r="K94" s="861"/>
      <c r="L94" s="862"/>
      <c r="M94" s="863"/>
      <c r="N94" s="863"/>
      <c r="O94" s="864"/>
      <c r="P94" s="161"/>
      <c r="Q94" s="160"/>
      <c r="R94" s="160"/>
      <c r="S94" s="160"/>
      <c r="T94" s="160"/>
      <c r="U94" s="160"/>
      <c r="V94" s="159"/>
      <c r="W94" s="161"/>
      <c r="X94" s="160"/>
      <c r="Y94" s="160"/>
      <c r="Z94" s="160"/>
      <c r="AA94" s="160"/>
      <c r="AB94" s="160"/>
      <c r="AC94" s="159"/>
      <c r="AD94" s="161"/>
      <c r="AE94" s="160"/>
      <c r="AF94" s="160"/>
      <c r="AG94" s="160"/>
      <c r="AH94" s="160"/>
      <c r="AI94" s="160"/>
      <c r="AJ94" s="159"/>
      <c r="AK94" s="161"/>
      <c r="AL94" s="160"/>
      <c r="AM94" s="160"/>
      <c r="AN94" s="160"/>
      <c r="AO94" s="160"/>
      <c r="AP94" s="160"/>
      <c r="AQ94" s="159"/>
      <c r="AR94" s="161"/>
      <c r="AS94" s="160"/>
      <c r="AT94" s="159"/>
      <c r="AU94" s="865">
        <f t="shared" si="7"/>
        <v>0</v>
      </c>
      <c r="AV94" s="866"/>
      <c r="AW94" s="867">
        <f t="shared" si="8"/>
        <v>0</v>
      </c>
      <c r="AX94" s="868"/>
      <c r="AY94" s="835"/>
      <c r="AZ94" s="836"/>
      <c r="BA94" s="836"/>
      <c r="BB94" s="836"/>
      <c r="BC94" s="836"/>
      <c r="BD94" s="837"/>
    </row>
    <row r="95" spans="2:56" ht="39.9" customHeight="1" x14ac:dyDescent="0.2">
      <c r="B95" s="162">
        <f t="shared" si="9"/>
        <v>83</v>
      </c>
      <c r="C95" s="855"/>
      <c r="D95" s="856"/>
      <c r="E95" s="857"/>
      <c r="F95" s="858"/>
      <c r="G95" s="859"/>
      <c r="H95" s="860"/>
      <c r="I95" s="860"/>
      <c r="J95" s="860"/>
      <c r="K95" s="861"/>
      <c r="L95" s="862"/>
      <c r="M95" s="863"/>
      <c r="N95" s="863"/>
      <c r="O95" s="864"/>
      <c r="P95" s="161"/>
      <c r="Q95" s="160"/>
      <c r="R95" s="160"/>
      <c r="S95" s="160"/>
      <c r="T95" s="160"/>
      <c r="U95" s="160"/>
      <c r="V95" s="159"/>
      <c r="W95" s="161"/>
      <c r="X95" s="160"/>
      <c r="Y95" s="160"/>
      <c r="Z95" s="160"/>
      <c r="AA95" s="160"/>
      <c r="AB95" s="160"/>
      <c r="AC95" s="159"/>
      <c r="AD95" s="161"/>
      <c r="AE95" s="160"/>
      <c r="AF95" s="160"/>
      <c r="AG95" s="160"/>
      <c r="AH95" s="160"/>
      <c r="AI95" s="160"/>
      <c r="AJ95" s="159"/>
      <c r="AK95" s="161"/>
      <c r="AL95" s="160"/>
      <c r="AM95" s="160"/>
      <c r="AN95" s="160"/>
      <c r="AO95" s="160"/>
      <c r="AP95" s="160"/>
      <c r="AQ95" s="159"/>
      <c r="AR95" s="161"/>
      <c r="AS95" s="160"/>
      <c r="AT95" s="159"/>
      <c r="AU95" s="865">
        <f t="shared" si="7"/>
        <v>0</v>
      </c>
      <c r="AV95" s="866"/>
      <c r="AW95" s="867">
        <f t="shared" si="8"/>
        <v>0</v>
      </c>
      <c r="AX95" s="868"/>
      <c r="AY95" s="835"/>
      <c r="AZ95" s="836"/>
      <c r="BA95" s="836"/>
      <c r="BB95" s="836"/>
      <c r="BC95" s="836"/>
      <c r="BD95" s="837"/>
    </row>
    <row r="96" spans="2:56" ht="39.9" customHeight="1" x14ac:dyDescent="0.2">
      <c r="B96" s="162">
        <f t="shared" si="9"/>
        <v>84</v>
      </c>
      <c r="C96" s="855"/>
      <c r="D96" s="856"/>
      <c r="E96" s="857"/>
      <c r="F96" s="858"/>
      <c r="G96" s="859"/>
      <c r="H96" s="860"/>
      <c r="I96" s="860"/>
      <c r="J96" s="860"/>
      <c r="K96" s="861"/>
      <c r="L96" s="862"/>
      <c r="M96" s="863"/>
      <c r="N96" s="863"/>
      <c r="O96" s="864"/>
      <c r="P96" s="165"/>
      <c r="Q96" s="164"/>
      <c r="R96" s="164"/>
      <c r="S96" s="164"/>
      <c r="T96" s="164"/>
      <c r="U96" s="164"/>
      <c r="V96" s="163"/>
      <c r="W96" s="165"/>
      <c r="X96" s="164"/>
      <c r="Y96" s="164"/>
      <c r="Z96" s="164"/>
      <c r="AA96" s="164"/>
      <c r="AB96" s="164"/>
      <c r="AC96" s="163"/>
      <c r="AD96" s="165"/>
      <c r="AE96" s="164"/>
      <c r="AF96" s="164"/>
      <c r="AG96" s="164"/>
      <c r="AH96" s="164"/>
      <c r="AI96" s="164"/>
      <c r="AJ96" s="163"/>
      <c r="AK96" s="165"/>
      <c r="AL96" s="164"/>
      <c r="AM96" s="164"/>
      <c r="AN96" s="164"/>
      <c r="AO96" s="164"/>
      <c r="AP96" s="164"/>
      <c r="AQ96" s="163"/>
      <c r="AR96" s="165"/>
      <c r="AS96" s="164"/>
      <c r="AT96" s="163"/>
      <c r="AU96" s="865">
        <f t="shared" si="7"/>
        <v>0</v>
      </c>
      <c r="AV96" s="866"/>
      <c r="AW96" s="867">
        <f t="shared" si="8"/>
        <v>0</v>
      </c>
      <c r="AX96" s="868"/>
      <c r="AY96" s="835"/>
      <c r="AZ96" s="836"/>
      <c r="BA96" s="836"/>
      <c r="BB96" s="836"/>
      <c r="BC96" s="836"/>
      <c r="BD96" s="837"/>
    </row>
    <row r="97" spans="2:56" ht="39.9" customHeight="1" x14ac:dyDescent="0.2">
      <c r="B97" s="162">
        <f t="shared" si="9"/>
        <v>85</v>
      </c>
      <c r="C97" s="855"/>
      <c r="D97" s="856"/>
      <c r="E97" s="857"/>
      <c r="F97" s="858"/>
      <c r="G97" s="859"/>
      <c r="H97" s="860"/>
      <c r="I97" s="860"/>
      <c r="J97" s="860"/>
      <c r="K97" s="861"/>
      <c r="L97" s="862"/>
      <c r="M97" s="863"/>
      <c r="N97" s="863"/>
      <c r="O97" s="864"/>
      <c r="P97" s="161"/>
      <c r="Q97" s="160"/>
      <c r="R97" s="160"/>
      <c r="S97" s="160"/>
      <c r="T97" s="160"/>
      <c r="U97" s="160"/>
      <c r="V97" s="159"/>
      <c r="W97" s="161"/>
      <c r="X97" s="160"/>
      <c r="Y97" s="160"/>
      <c r="Z97" s="160"/>
      <c r="AA97" s="160"/>
      <c r="AB97" s="160"/>
      <c r="AC97" s="159"/>
      <c r="AD97" s="161"/>
      <c r="AE97" s="160"/>
      <c r="AF97" s="160"/>
      <c r="AG97" s="160"/>
      <c r="AH97" s="160"/>
      <c r="AI97" s="160"/>
      <c r="AJ97" s="159"/>
      <c r="AK97" s="161"/>
      <c r="AL97" s="160"/>
      <c r="AM97" s="160"/>
      <c r="AN97" s="160"/>
      <c r="AO97" s="160"/>
      <c r="AP97" s="160"/>
      <c r="AQ97" s="159"/>
      <c r="AR97" s="161"/>
      <c r="AS97" s="160"/>
      <c r="AT97" s="159"/>
      <c r="AU97" s="865">
        <f t="shared" si="7"/>
        <v>0</v>
      </c>
      <c r="AV97" s="866"/>
      <c r="AW97" s="867">
        <f t="shared" si="8"/>
        <v>0</v>
      </c>
      <c r="AX97" s="868"/>
      <c r="AY97" s="835"/>
      <c r="AZ97" s="836"/>
      <c r="BA97" s="836"/>
      <c r="BB97" s="836"/>
      <c r="BC97" s="836"/>
      <c r="BD97" s="837"/>
    </row>
    <row r="98" spans="2:56" ht="39.9" customHeight="1" x14ac:dyDescent="0.2">
      <c r="B98" s="162">
        <f t="shared" si="9"/>
        <v>86</v>
      </c>
      <c r="C98" s="855"/>
      <c r="D98" s="856"/>
      <c r="E98" s="857"/>
      <c r="F98" s="858"/>
      <c r="G98" s="859"/>
      <c r="H98" s="860"/>
      <c r="I98" s="860"/>
      <c r="J98" s="860"/>
      <c r="K98" s="861"/>
      <c r="L98" s="862"/>
      <c r="M98" s="863"/>
      <c r="N98" s="863"/>
      <c r="O98" s="864"/>
      <c r="P98" s="161"/>
      <c r="Q98" s="160"/>
      <c r="R98" s="160"/>
      <c r="S98" s="160"/>
      <c r="T98" s="160"/>
      <c r="U98" s="160"/>
      <c r="V98" s="159"/>
      <c r="W98" s="161"/>
      <c r="X98" s="160"/>
      <c r="Y98" s="160"/>
      <c r="Z98" s="160"/>
      <c r="AA98" s="160"/>
      <c r="AB98" s="160"/>
      <c r="AC98" s="159"/>
      <c r="AD98" s="161"/>
      <c r="AE98" s="160"/>
      <c r="AF98" s="160"/>
      <c r="AG98" s="160"/>
      <c r="AH98" s="160"/>
      <c r="AI98" s="160"/>
      <c r="AJ98" s="159"/>
      <c r="AK98" s="161"/>
      <c r="AL98" s="160"/>
      <c r="AM98" s="160"/>
      <c r="AN98" s="160"/>
      <c r="AO98" s="160"/>
      <c r="AP98" s="160"/>
      <c r="AQ98" s="159"/>
      <c r="AR98" s="161"/>
      <c r="AS98" s="160"/>
      <c r="AT98" s="159"/>
      <c r="AU98" s="865">
        <f t="shared" si="7"/>
        <v>0</v>
      </c>
      <c r="AV98" s="866"/>
      <c r="AW98" s="867">
        <f t="shared" si="8"/>
        <v>0</v>
      </c>
      <c r="AX98" s="868"/>
      <c r="AY98" s="835"/>
      <c r="AZ98" s="836"/>
      <c r="BA98" s="836"/>
      <c r="BB98" s="836"/>
      <c r="BC98" s="836"/>
      <c r="BD98" s="837"/>
    </row>
    <row r="99" spans="2:56" ht="39.9" customHeight="1" x14ac:dyDescent="0.2">
      <c r="B99" s="162">
        <f t="shared" si="9"/>
        <v>87</v>
      </c>
      <c r="C99" s="855"/>
      <c r="D99" s="856"/>
      <c r="E99" s="857"/>
      <c r="F99" s="858"/>
      <c r="G99" s="859"/>
      <c r="H99" s="860"/>
      <c r="I99" s="860"/>
      <c r="J99" s="860"/>
      <c r="K99" s="861"/>
      <c r="L99" s="862"/>
      <c r="M99" s="863"/>
      <c r="N99" s="863"/>
      <c r="O99" s="864"/>
      <c r="P99" s="161"/>
      <c r="Q99" s="160"/>
      <c r="R99" s="160"/>
      <c r="S99" s="160"/>
      <c r="T99" s="160"/>
      <c r="U99" s="160"/>
      <c r="V99" s="159"/>
      <c r="W99" s="161"/>
      <c r="X99" s="160"/>
      <c r="Y99" s="160"/>
      <c r="Z99" s="160"/>
      <c r="AA99" s="160"/>
      <c r="AB99" s="160"/>
      <c r="AC99" s="159"/>
      <c r="AD99" s="161"/>
      <c r="AE99" s="160"/>
      <c r="AF99" s="160"/>
      <c r="AG99" s="160"/>
      <c r="AH99" s="160"/>
      <c r="AI99" s="160"/>
      <c r="AJ99" s="159"/>
      <c r="AK99" s="161"/>
      <c r="AL99" s="160"/>
      <c r="AM99" s="160"/>
      <c r="AN99" s="160"/>
      <c r="AO99" s="160"/>
      <c r="AP99" s="160"/>
      <c r="AQ99" s="159"/>
      <c r="AR99" s="161"/>
      <c r="AS99" s="160"/>
      <c r="AT99" s="159"/>
      <c r="AU99" s="865">
        <f t="shared" si="7"/>
        <v>0</v>
      </c>
      <c r="AV99" s="866"/>
      <c r="AW99" s="867">
        <f t="shared" si="8"/>
        <v>0</v>
      </c>
      <c r="AX99" s="868"/>
      <c r="AY99" s="835"/>
      <c r="AZ99" s="836"/>
      <c r="BA99" s="836"/>
      <c r="BB99" s="836"/>
      <c r="BC99" s="836"/>
      <c r="BD99" s="837"/>
    </row>
    <row r="100" spans="2:56" ht="39.9" customHeight="1" x14ac:dyDescent="0.2">
      <c r="B100" s="162">
        <f t="shared" si="9"/>
        <v>88</v>
      </c>
      <c r="C100" s="855"/>
      <c r="D100" s="856"/>
      <c r="E100" s="857"/>
      <c r="F100" s="858"/>
      <c r="G100" s="859"/>
      <c r="H100" s="860"/>
      <c r="I100" s="860"/>
      <c r="J100" s="860"/>
      <c r="K100" s="861"/>
      <c r="L100" s="862"/>
      <c r="M100" s="863"/>
      <c r="N100" s="863"/>
      <c r="O100" s="864"/>
      <c r="P100" s="161"/>
      <c r="Q100" s="160"/>
      <c r="R100" s="160"/>
      <c r="S100" s="160"/>
      <c r="T100" s="160"/>
      <c r="U100" s="160"/>
      <c r="V100" s="159"/>
      <c r="W100" s="161"/>
      <c r="X100" s="160"/>
      <c r="Y100" s="160"/>
      <c r="Z100" s="160"/>
      <c r="AA100" s="160"/>
      <c r="AB100" s="160"/>
      <c r="AC100" s="159"/>
      <c r="AD100" s="161"/>
      <c r="AE100" s="160"/>
      <c r="AF100" s="160"/>
      <c r="AG100" s="160"/>
      <c r="AH100" s="160"/>
      <c r="AI100" s="160"/>
      <c r="AJ100" s="159"/>
      <c r="AK100" s="161"/>
      <c r="AL100" s="160"/>
      <c r="AM100" s="160"/>
      <c r="AN100" s="160"/>
      <c r="AO100" s="160"/>
      <c r="AP100" s="160"/>
      <c r="AQ100" s="159"/>
      <c r="AR100" s="161"/>
      <c r="AS100" s="160"/>
      <c r="AT100" s="159"/>
      <c r="AU100" s="865">
        <f t="shared" si="7"/>
        <v>0</v>
      </c>
      <c r="AV100" s="866"/>
      <c r="AW100" s="867">
        <f t="shared" si="8"/>
        <v>0</v>
      </c>
      <c r="AX100" s="868"/>
      <c r="AY100" s="835"/>
      <c r="AZ100" s="836"/>
      <c r="BA100" s="836"/>
      <c r="BB100" s="836"/>
      <c r="BC100" s="836"/>
      <c r="BD100" s="837"/>
    </row>
    <row r="101" spans="2:56" ht="39.9" customHeight="1" x14ac:dyDescent="0.2">
      <c r="B101" s="162">
        <f t="shared" si="9"/>
        <v>89</v>
      </c>
      <c r="C101" s="855"/>
      <c r="D101" s="856"/>
      <c r="E101" s="857"/>
      <c r="F101" s="858"/>
      <c r="G101" s="859"/>
      <c r="H101" s="860"/>
      <c r="I101" s="860"/>
      <c r="J101" s="860"/>
      <c r="K101" s="861"/>
      <c r="L101" s="862"/>
      <c r="M101" s="863"/>
      <c r="N101" s="863"/>
      <c r="O101" s="864"/>
      <c r="P101" s="161"/>
      <c r="Q101" s="160"/>
      <c r="R101" s="160"/>
      <c r="S101" s="160"/>
      <c r="T101" s="160"/>
      <c r="U101" s="160"/>
      <c r="V101" s="159"/>
      <c r="W101" s="161"/>
      <c r="X101" s="160"/>
      <c r="Y101" s="160"/>
      <c r="Z101" s="160"/>
      <c r="AA101" s="160"/>
      <c r="AB101" s="160"/>
      <c r="AC101" s="159"/>
      <c r="AD101" s="161"/>
      <c r="AE101" s="160"/>
      <c r="AF101" s="160"/>
      <c r="AG101" s="160"/>
      <c r="AH101" s="160"/>
      <c r="AI101" s="160"/>
      <c r="AJ101" s="159"/>
      <c r="AK101" s="161"/>
      <c r="AL101" s="160"/>
      <c r="AM101" s="160"/>
      <c r="AN101" s="160"/>
      <c r="AO101" s="160"/>
      <c r="AP101" s="160"/>
      <c r="AQ101" s="159"/>
      <c r="AR101" s="161"/>
      <c r="AS101" s="160"/>
      <c r="AT101" s="159"/>
      <c r="AU101" s="865">
        <f t="shared" si="7"/>
        <v>0</v>
      </c>
      <c r="AV101" s="866"/>
      <c r="AW101" s="867">
        <f t="shared" si="8"/>
        <v>0</v>
      </c>
      <c r="AX101" s="868"/>
      <c r="AY101" s="835"/>
      <c r="AZ101" s="836"/>
      <c r="BA101" s="836"/>
      <c r="BB101" s="836"/>
      <c r="BC101" s="836"/>
      <c r="BD101" s="837"/>
    </row>
    <row r="102" spans="2:56" ht="39.9" customHeight="1" x14ac:dyDescent="0.2">
      <c r="B102" s="162">
        <f t="shared" si="9"/>
        <v>90</v>
      </c>
      <c r="C102" s="855"/>
      <c r="D102" s="856"/>
      <c r="E102" s="857"/>
      <c r="F102" s="858"/>
      <c r="G102" s="859"/>
      <c r="H102" s="860"/>
      <c r="I102" s="860"/>
      <c r="J102" s="860"/>
      <c r="K102" s="861"/>
      <c r="L102" s="862"/>
      <c r="M102" s="863"/>
      <c r="N102" s="863"/>
      <c r="O102" s="864"/>
      <c r="P102" s="161"/>
      <c r="Q102" s="160"/>
      <c r="R102" s="160"/>
      <c r="S102" s="160"/>
      <c r="T102" s="160"/>
      <c r="U102" s="160"/>
      <c r="V102" s="159"/>
      <c r="W102" s="161"/>
      <c r="X102" s="160"/>
      <c r="Y102" s="160"/>
      <c r="Z102" s="160"/>
      <c r="AA102" s="160"/>
      <c r="AB102" s="160"/>
      <c r="AC102" s="159"/>
      <c r="AD102" s="161"/>
      <c r="AE102" s="160"/>
      <c r="AF102" s="160"/>
      <c r="AG102" s="160"/>
      <c r="AH102" s="160"/>
      <c r="AI102" s="160"/>
      <c r="AJ102" s="159"/>
      <c r="AK102" s="161"/>
      <c r="AL102" s="160"/>
      <c r="AM102" s="160"/>
      <c r="AN102" s="160"/>
      <c r="AO102" s="160"/>
      <c r="AP102" s="160"/>
      <c r="AQ102" s="159"/>
      <c r="AR102" s="161"/>
      <c r="AS102" s="160"/>
      <c r="AT102" s="159"/>
      <c r="AU102" s="865">
        <f t="shared" si="7"/>
        <v>0</v>
      </c>
      <c r="AV102" s="866"/>
      <c r="AW102" s="867">
        <f t="shared" si="8"/>
        <v>0</v>
      </c>
      <c r="AX102" s="868"/>
      <c r="AY102" s="835"/>
      <c r="AZ102" s="836"/>
      <c r="BA102" s="836"/>
      <c r="BB102" s="836"/>
      <c r="BC102" s="836"/>
      <c r="BD102" s="837"/>
    </row>
    <row r="103" spans="2:56" ht="39.9" customHeight="1" x14ac:dyDescent="0.2">
      <c r="B103" s="162">
        <f t="shared" si="9"/>
        <v>91</v>
      </c>
      <c r="C103" s="855"/>
      <c r="D103" s="856"/>
      <c r="E103" s="857"/>
      <c r="F103" s="858"/>
      <c r="G103" s="859"/>
      <c r="H103" s="860"/>
      <c r="I103" s="860"/>
      <c r="J103" s="860"/>
      <c r="K103" s="861"/>
      <c r="L103" s="862"/>
      <c r="M103" s="863"/>
      <c r="N103" s="863"/>
      <c r="O103" s="864"/>
      <c r="P103" s="161"/>
      <c r="Q103" s="160"/>
      <c r="R103" s="160"/>
      <c r="S103" s="160"/>
      <c r="T103" s="160"/>
      <c r="U103" s="160"/>
      <c r="V103" s="159"/>
      <c r="W103" s="161"/>
      <c r="X103" s="160"/>
      <c r="Y103" s="160"/>
      <c r="Z103" s="160"/>
      <c r="AA103" s="160"/>
      <c r="AB103" s="160"/>
      <c r="AC103" s="159"/>
      <c r="AD103" s="161"/>
      <c r="AE103" s="160"/>
      <c r="AF103" s="160"/>
      <c r="AG103" s="160"/>
      <c r="AH103" s="160"/>
      <c r="AI103" s="160"/>
      <c r="AJ103" s="159"/>
      <c r="AK103" s="161"/>
      <c r="AL103" s="160"/>
      <c r="AM103" s="160"/>
      <c r="AN103" s="160"/>
      <c r="AO103" s="160"/>
      <c r="AP103" s="160"/>
      <c r="AQ103" s="159"/>
      <c r="AR103" s="161"/>
      <c r="AS103" s="160"/>
      <c r="AT103" s="159"/>
      <c r="AU103" s="865">
        <f t="shared" si="7"/>
        <v>0</v>
      </c>
      <c r="AV103" s="866"/>
      <c r="AW103" s="867">
        <f t="shared" si="8"/>
        <v>0</v>
      </c>
      <c r="AX103" s="868"/>
      <c r="AY103" s="835"/>
      <c r="AZ103" s="836"/>
      <c r="BA103" s="836"/>
      <c r="BB103" s="836"/>
      <c r="BC103" s="836"/>
      <c r="BD103" s="837"/>
    </row>
    <row r="104" spans="2:56" ht="39.9" customHeight="1" x14ac:dyDescent="0.2">
      <c r="B104" s="162">
        <f t="shared" si="9"/>
        <v>92</v>
      </c>
      <c r="C104" s="855"/>
      <c r="D104" s="856"/>
      <c r="E104" s="857"/>
      <c r="F104" s="858"/>
      <c r="G104" s="859"/>
      <c r="H104" s="860"/>
      <c r="I104" s="860"/>
      <c r="J104" s="860"/>
      <c r="K104" s="861"/>
      <c r="L104" s="862"/>
      <c r="M104" s="863"/>
      <c r="N104" s="863"/>
      <c r="O104" s="864"/>
      <c r="P104" s="161"/>
      <c r="Q104" s="160"/>
      <c r="R104" s="160"/>
      <c r="S104" s="160"/>
      <c r="T104" s="160"/>
      <c r="U104" s="160"/>
      <c r="V104" s="159"/>
      <c r="W104" s="161"/>
      <c r="X104" s="160"/>
      <c r="Y104" s="160"/>
      <c r="Z104" s="160"/>
      <c r="AA104" s="160"/>
      <c r="AB104" s="160"/>
      <c r="AC104" s="159"/>
      <c r="AD104" s="161"/>
      <c r="AE104" s="160"/>
      <c r="AF104" s="160"/>
      <c r="AG104" s="160"/>
      <c r="AH104" s="160"/>
      <c r="AI104" s="160"/>
      <c r="AJ104" s="159"/>
      <c r="AK104" s="161"/>
      <c r="AL104" s="160"/>
      <c r="AM104" s="160"/>
      <c r="AN104" s="160"/>
      <c r="AO104" s="160"/>
      <c r="AP104" s="160"/>
      <c r="AQ104" s="159"/>
      <c r="AR104" s="161"/>
      <c r="AS104" s="160"/>
      <c r="AT104" s="159"/>
      <c r="AU104" s="865">
        <f t="shared" si="7"/>
        <v>0</v>
      </c>
      <c r="AV104" s="866"/>
      <c r="AW104" s="867">
        <f t="shared" si="8"/>
        <v>0</v>
      </c>
      <c r="AX104" s="868"/>
      <c r="AY104" s="835"/>
      <c r="AZ104" s="836"/>
      <c r="BA104" s="836"/>
      <c r="BB104" s="836"/>
      <c r="BC104" s="836"/>
      <c r="BD104" s="837"/>
    </row>
    <row r="105" spans="2:56" ht="39.9" customHeight="1" x14ac:dyDescent="0.2">
      <c r="B105" s="162">
        <f t="shared" si="9"/>
        <v>93</v>
      </c>
      <c r="C105" s="855"/>
      <c r="D105" s="856"/>
      <c r="E105" s="857"/>
      <c r="F105" s="858"/>
      <c r="G105" s="859"/>
      <c r="H105" s="860"/>
      <c r="I105" s="860"/>
      <c r="J105" s="860"/>
      <c r="K105" s="861"/>
      <c r="L105" s="862"/>
      <c r="M105" s="863"/>
      <c r="N105" s="863"/>
      <c r="O105" s="864"/>
      <c r="P105" s="161"/>
      <c r="Q105" s="160"/>
      <c r="R105" s="160"/>
      <c r="S105" s="160"/>
      <c r="T105" s="160"/>
      <c r="U105" s="160"/>
      <c r="V105" s="159"/>
      <c r="W105" s="161"/>
      <c r="X105" s="160"/>
      <c r="Y105" s="160"/>
      <c r="Z105" s="160"/>
      <c r="AA105" s="160"/>
      <c r="AB105" s="160"/>
      <c r="AC105" s="159"/>
      <c r="AD105" s="161"/>
      <c r="AE105" s="160"/>
      <c r="AF105" s="160"/>
      <c r="AG105" s="160"/>
      <c r="AH105" s="160"/>
      <c r="AI105" s="160"/>
      <c r="AJ105" s="159"/>
      <c r="AK105" s="161"/>
      <c r="AL105" s="160"/>
      <c r="AM105" s="160"/>
      <c r="AN105" s="160"/>
      <c r="AO105" s="160"/>
      <c r="AP105" s="160"/>
      <c r="AQ105" s="159"/>
      <c r="AR105" s="161"/>
      <c r="AS105" s="160"/>
      <c r="AT105" s="159"/>
      <c r="AU105" s="865">
        <f t="shared" si="7"/>
        <v>0</v>
      </c>
      <c r="AV105" s="866"/>
      <c r="AW105" s="867">
        <f t="shared" si="8"/>
        <v>0</v>
      </c>
      <c r="AX105" s="868"/>
      <c r="AY105" s="835"/>
      <c r="AZ105" s="836"/>
      <c r="BA105" s="836"/>
      <c r="BB105" s="836"/>
      <c r="BC105" s="836"/>
      <c r="BD105" s="837"/>
    </row>
    <row r="106" spans="2:56" ht="39.9" customHeight="1" x14ac:dyDescent="0.2">
      <c r="B106" s="162">
        <f t="shared" si="9"/>
        <v>94</v>
      </c>
      <c r="C106" s="855"/>
      <c r="D106" s="856"/>
      <c r="E106" s="857"/>
      <c r="F106" s="858"/>
      <c r="G106" s="859"/>
      <c r="H106" s="860"/>
      <c r="I106" s="860"/>
      <c r="J106" s="860"/>
      <c r="K106" s="861"/>
      <c r="L106" s="862"/>
      <c r="M106" s="863"/>
      <c r="N106" s="863"/>
      <c r="O106" s="864"/>
      <c r="P106" s="161"/>
      <c r="Q106" s="160"/>
      <c r="R106" s="160"/>
      <c r="S106" s="160"/>
      <c r="T106" s="160"/>
      <c r="U106" s="160"/>
      <c r="V106" s="159"/>
      <c r="W106" s="161"/>
      <c r="X106" s="160"/>
      <c r="Y106" s="160"/>
      <c r="Z106" s="160"/>
      <c r="AA106" s="160"/>
      <c r="AB106" s="160"/>
      <c r="AC106" s="159"/>
      <c r="AD106" s="161"/>
      <c r="AE106" s="160"/>
      <c r="AF106" s="160"/>
      <c r="AG106" s="160"/>
      <c r="AH106" s="160"/>
      <c r="AI106" s="160"/>
      <c r="AJ106" s="159"/>
      <c r="AK106" s="161"/>
      <c r="AL106" s="160"/>
      <c r="AM106" s="160"/>
      <c r="AN106" s="160"/>
      <c r="AO106" s="160"/>
      <c r="AP106" s="160"/>
      <c r="AQ106" s="159"/>
      <c r="AR106" s="161"/>
      <c r="AS106" s="160"/>
      <c r="AT106" s="159"/>
      <c r="AU106" s="865">
        <f t="shared" si="7"/>
        <v>0</v>
      </c>
      <c r="AV106" s="866"/>
      <c r="AW106" s="867">
        <f t="shared" si="8"/>
        <v>0</v>
      </c>
      <c r="AX106" s="868"/>
      <c r="AY106" s="835"/>
      <c r="AZ106" s="836"/>
      <c r="BA106" s="836"/>
      <c r="BB106" s="836"/>
      <c r="BC106" s="836"/>
      <c r="BD106" s="837"/>
    </row>
    <row r="107" spans="2:56" ht="39.9" customHeight="1" x14ac:dyDescent="0.2">
      <c r="B107" s="162">
        <f t="shared" si="9"/>
        <v>95</v>
      </c>
      <c r="C107" s="855"/>
      <c r="D107" s="856"/>
      <c r="E107" s="857"/>
      <c r="F107" s="858"/>
      <c r="G107" s="859"/>
      <c r="H107" s="860"/>
      <c r="I107" s="860"/>
      <c r="J107" s="860"/>
      <c r="K107" s="861"/>
      <c r="L107" s="862"/>
      <c r="M107" s="863"/>
      <c r="N107" s="863"/>
      <c r="O107" s="864"/>
      <c r="P107" s="161"/>
      <c r="Q107" s="160"/>
      <c r="R107" s="160"/>
      <c r="S107" s="160"/>
      <c r="T107" s="160"/>
      <c r="U107" s="160"/>
      <c r="V107" s="159"/>
      <c r="W107" s="161"/>
      <c r="X107" s="160"/>
      <c r="Y107" s="160"/>
      <c r="Z107" s="160"/>
      <c r="AA107" s="160"/>
      <c r="AB107" s="160"/>
      <c r="AC107" s="159"/>
      <c r="AD107" s="161"/>
      <c r="AE107" s="160"/>
      <c r="AF107" s="160"/>
      <c r="AG107" s="160"/>
      <c r="AH107" s="160"/>
      <c r="AI107" s="160"/>
      <c r="AJ107" s="159"/>
      <c r="AK107" s="161"/>
      <c r="AL107" s="160"/>
      <c r="AM107" s="160"/>
      <c r="AN107" s="160"/>
      <c r="AO107" s="160"/>
      <c r="AP107" s="160"/>
      <c r="AQ107" s="159"/>
      <c r="AR107" s="161"/>
      <c r="AS107" s="160"/>
      <c r="AT107" s="159"/>
      <c r="AU107" s="865">
        <f t="shared" si="7"/>
        <v>0</v>
      </c>
      <c r="AV107" s="866"/>
      <c r="AW107" s="867">
        <f t="shared" si="8"/>
        <v>0</v>
      </c>
      <c r="AX107" s="868"/>
      <c r="AY107" s="835"/>
      <c r="AZ107" s="836"/>
      <c r="BA107" s="836"/>
      <c r="BB107" s="836"/>
      <c r="BC107" s="836"/>
      <c r="BD107" s="837"/>
    </row>
    <row r="108" spans="2:56" ht="39.9" customHeight="1" x14ac:dyDescent="0.2">
      <c r="B108" s="162">
        <f t="shared" si="9"/>
        <v>96</v>
      </c>
      <c r="C108" s="855"/>
      <c r="D108" s="856"/>
      <c r="E108" s="857"/>
      <c r="F108" s="858"/>
      <c r="G108" s="859"/>
      <c r="H108" s="860"/>
      <c r="I108" s="860"/>
      <c r="J108" s="860"/>
      <c r="K108" s="861"/>
      <c r="L108" s="862"/>
      <c r="M108" s="863"/>
      <c r="N108" s="863"/>
      <c r="O108" s="864"/>
      <c r="P108" s="161"/>
      <c r="Q108" s="160"/>
      <c r="R108" s="160"/>
      <c r="S108" s="160"/>
      <c r="T108" s="160"/>
      <c r="U108" s="160"/>
      <c r="V108" s="159"/>
      <c r="W108" s="161"/>
      <c r="X108" s="160"/>
      <c r="Y108" s="160"/>
      <c r="Z108" s="160"/>
      <c r="AA108" s="160"/>
      <c r="AB108" s="160"/>
      <c r="AC108" s="159"/>
      <c r="AD108" s="161"/>
      <c r="AE108" s="160"/>
      <c r="AF108" s="160"/>
      <c r="AG108" s="160"/>
      <c r="AH108" s="160"/>
      <c r="AI108" s="160"/>
      <c r="AJ108" s="159"/>
      <c r="AK108" s="161"/>
      <c r="AL108" s="160"/>
      <c r="AM108" s="160"/>
      <c r="AN108" s="160"/>
      <c r="AO108" s="160"/>
      <c r="AP108" s="160"/>
      <c r="AQ108" s="159"/>
      <c r="AR108" s="161"/>
      <c r="AS108" s="160"/>
      <c r="AT108" s="159"/>
      <c r="AU108" s="865">
        <f t="shared" si="7"/>
        <v>0</v>
      </c>
      <c r="AV108" s="866"/>
      <c r="AW108" s="867">
        <f t="shared" si="8"/>
        <v>0</v>
      </c>
      <c r="AX108" s="868"/>
      <c r="AY108" s="835"/>
      <c r="AZ108" s="836"/>
      <c r="BA108" s="836"/>
      <c r="BB108" s="836"/>
      <c r="BC108" s="836"/>
      <c r="BD108" s="837"/>
    </row>
    <row r="109" spans="2:56" ht="39.9" customHeight="1" x14ac:dyDescent="0.2">
      <c r="B109" s="162">
        <f t="shared" si="9"/>
        <v>97</v>
      </c>
      <c r="C109" s="855"/>
      <c r="D109" s="856"/>
      <c r="E109" s="857"/>
      <c r="F109" s="858"/>
      <c r="G109" s="859"/>
      <c r="H109" s="860"/>
      <c r="I109" s="860"/>
      <c r="J109" s="860"/>
      <c r="K109" s="861"/>
      <c r="L109" s="862"/>
      <c r="M109" s="863"/>
      <c r="N109" s="863"/>
      <c r="O109" s="864"/>
      <c r="P109" s="161"/>
      <c r="Q109" s="160"/>
      <c r="R109" s="160"/>
      <c r="S109" s="160"/>
      <c r="T109" s="160"/>
      <c r="U109" s="160"/>
      <c r="V109" s="159"/>
      <c r="W109" s="161"/>
      <c r="X109" s="160"/>
      <c r="Y109" s="160"/>
      <c r="Z109" s="160"/>
      <c r="AA109" s="160"/>
      <c r="AB109" s="160"/>
      <c r="AC109" s="159"/>
      <c r="AD109" s="161"/>
      <c r="AE109" s="160"/>
      <c r="AF109" s="160"/>
      <c r="AG109" s="160"/>
      <c r="AH109" s="160"/>
      <c r="AI109" s="160"/>
      <c r="AJ109" s="159"/>
      <c r="AK109" s="161"/>
      <c r="AL109" s="160"/>
      <c r="AM109" s="160"/>
      <c r="AN109" s="160"/>
      <c r="AO109" s="160"/>
      <c r="AP109" s="160"/>
      <c r="AQ109" s="159"/>
      <c r="AR109" s="161"/>
      <c r="AS109" s="160"/>
      <c r="AT109" s="159"/>
      <c r="AU109" s="865">
        <f t="shared" ref="AU109:AU112" si="10">IF($AZ$3="４週",SUM(P109:AQ109),IF($AZ$3="暦月",SUM(P109:AT109),""))</f>
        <v>0</v>
      </c>
      <c r="AV109" s="866"/>
      <c r="AW109" s="867">
        <f t="shared" si="8"/>
        <v>0</v>
      </c>
      <c r="AX109" s="868"/>
      <c r="AY109" s="835"/>
      <c r="AZ109" s="836"/>
      <c r="BA109" s="836"/>
      <c r="BB109" s="836"/>
      <c r="BC109" s="836"/>
      <c r="BD109" s="837"/>
    </row>
    <row r="110" spans="2:56" ht="39.9" customHeight="1" x14ac:dyDescent="0.2">
      <c r="B110" s="162">
        <f t="shared" si="9"/>
        <v>98</v>
      </c>
      <c r="C110" s="855"/>
      <c r="D110" s="856"/>
      <c r="E110" s="857"/>
      <c r="F110" s="858"/>
      <c r="G110" s="859"/>
      <c r="H110" s="860"/>
      <c r="I110" s="860"/>
      <c r="J110" s="860"/>
      <c r="K110" s="861"/>
      <c r="L110" s="862"/>
      <c r="M110" s="863"/>
      <c r="N110" s="863"/>
      <c r="O110" s="864"/>
      <c r="P110" s="161"/>
      <c r="Q110" s="160"/>
      <c r="R110" s="160"/>
      <c r="S110" s="160"/>
      <c r="T110" s="160"/>
      <c r="U110" s="160"/>
      <c r="V110" s="159"/>
      <c r="W110" s="161"/>
      <c r="X110" s="160"/>
      <c r="Y110" s="160"/>
      <c r="Z110" s="160"/>
      <c r="AA110" s="160"/>
      <c r="AB110" s="160"/>
      <c r="AC110" s="159"/>
      <c r="AD110" s="161"/>
      <c r="AE110" s="160"/>
      <c r="AF110" s="160"/>
      <c r="AG110" s="160"/>
      <c r="AH110" s="160"/>
      <c r="AI110" s="160"/>
      <c r="AJ110" s="159"/>
      <c r="AK110" s="161"/>
      <c r="AL110" s="160"/>
      <c r="AM110" s="160"/>
      <c r="AN110" s="160"/>
      <c r="AO110" s="160"/>
      <c r="AP110" s="160"/>
      <c r="AQ110" s="159"/>
      <c r="AR110" s="161"/>
      <c r="AS110" s="160"/>
      <c r="AT110" s="159"/>
      <c r="AU110" s="865">
        <f t="shared" si="10"/>
        <v>0</v>
      </c>
      <c r="AV110" s="866"/>
      <c r="AW110" s="867">
        <f t="shared" si="8"/>
        <v>0</v>
      </c>
      <c r="AX110" s="868"/>
      <c r="AY110" s="835"/>
      <c r="AZ110" s="836"/>
      <c r="BA110" s="836"/>
      <c r="BB110" s="836"/>
      <c r="BC110" s="836"/>
      <c r="BD110" s="837"/>
    </row>
    <row r="111" spans="2:56" ht="39.9" customHeight="1" x14ac:dyDescent="0.2">
      <c r="B111" s="162">
        <f t="shared" si="9"/>
        <v>99</v>
      </c>
      <c r="C111" s="855"/>
      <c r="D111" s="856"/>
      <c r="E111" s="857"/>
      <c r="F111" s="858"/>
      <c r="G111" s="859"/>
      <c r="H111" s="860"/>
      <c r="I111" s="860"/>
      <c r="J111" s="860"/>
      <c r="K111" s="861"/>
      <c r="L111" s="862"/>
      <c r="M111" s="863"/>
      <c r="N111" s="863"/>
      <c r="O111" s="864"/>
      <c r="P111" s="161"/>
      <c r="Q111" s="160"/>
      <c r="R111" s="160"/>
      <c r="S111" s="160"/>
      <c r="T111" s="160"/>
      <c r="U111" s="160"/>
      <c r="V111" s="159"/>
      <c r="W111" s="161"/>
      <c r="X111" s="160"/>
      <c r="Y111" s="160"/>
      <c r="Z111" s="160"/>
      <c r="AA111" s="160"/>
      <c r="AB111" s="160"/>
      <c r="AC111" s="159"/>
      <c r="AD111" s="161"/>
      <c r="AE111" s="160"/>
      <c r="AF111" s="160"/>
      <c r="AG111" s="160"/>
      <c r="AH111" s="160"/>
      <c r="AI111" s="160"/>
      <c r="AJ111" s="159"/>
      <c r="AK111" s="161"/>
      <c r="AL111" s="160"/>
      <c r="AM111" s="160"/>
      <c r="AN111" s="160"/>
      <c r="AO111" s="160"/>
      <c r="AP111" s="160"/>
      <c r="AQ111" s="159"/>
      <c r="AR111" s="161"/>
      <c r="AS111" s="160"/>
      <c r="AT111" s="159"/>
      <c r="AU111" s="865">
        <f t="shared" si="10"/>
        <v>0</v>
      </c>
      <c r="AV111" s="866"/>
      <c r="AW111" s="867">
        <f t="shared" si="8"/>
        <v>0</v>
      </c>
      <c r="AX111" s="868"/>
      <c r="AY111" s="835"/>
      <c r="AZ111" s="836"/>
      <c r="BA111" s="836"/>
      <c r="BB111" s="836"/>
      <c r="BC111" s="836"/>
      <c r="BD111" s="837"/>
    </row>
    <row r="112" spans="2:56" ht="39.9" customHeight="1" thickBot="1" x14ac:dyDescent="0.25">
      <c r="B112" s="158">
        <f t="shared" si="9"/>
        <v>100</v>
      </c>
      <c r="C112" s="838"/>
      <c r="D112" s="839"/>
      <c r="E112" s="840"/>
      <c r="F112" s="841"/>
      <c r="G112" s="842"/>
      <c r="H112" s="843"/>
      <c r="I112" s="843"/>
      <c r="J112" s="843"/>
      <c r="K112" s="844"/>
      <c r="L112" s="845"/>
      <c r="M112" s="846"/>
      <c r="N112" s="846"/>
      <c r="O112" s="847"/>
      <c r="P112" s="157"/>
      <c r="Q112" s="156"/>
      <c r="R112" s="156"/>
      <c r="S112" s="156"/>
      <c r="T112" s="156"/>
      <c r="U112" s="156"/>
      <c r="V112" s="155"/>
      <c r="W112" s="157"/>
      <c r="X112" s="156"/>
      <c r="Y112" s="156"/>
      <c r="Z112" s="156"/>
      <c r="AA112" s="156"/>
      <c r="AB112" s="156"/>
      <c r="AC112" s="155"/>
      <c r="AD112" s="157"/>
      <c r="AE112" s="156"/>
      <c r="AF112" s="156"/>
      <c r="AG112" s="156"/>
      <c r="AH112" s="156"/>
      <c r="AI112" s="156"/>
      <c r="AJ112" s="155"/>
      <c r="AK112" s="157"/>
      <c r="AL112" s="156"/>
      <c r="AM112" s="156"/>
      <c r="AN112" s="156"/>
      <c r="AO112" s="156"/>
      <c r="AP112" s="156"/>
      <c r="AQ112" s="155"/>
      <c r="AR112" s="157"/>
      <c r="AS112" s="156"/>
      <c r="AT112" s="155"/>
      <c r="AU112" s="848">
        <f t="shared" si="10"/>
        <v>0</v>
      </c>
      <c r="AV112" s="849"/>
      <c r="AW112" s="850">
        <f t="shared" si="8"/>
        <v>0</v>
      </c>
      <c r="AX112" s="851"/>
      <c r="AY112" s="852"/>
      <c r="AZ112" s="853"/>
      <c r="BA112" s="853"/>
      <c r="BB112" s="853"/>
      <c r="BC112" s="853"/>
      <c r="BD112" s="854"/>
    </row>
    <row r="113" spans="2:49" ht="20.25" customHeight="1" x14ac:dyDescent="0.2">
      <c r="B113" s="130"/>
      <c r="C113" s="145"/>
      <c r="D113" s="134"/>
      <c r="E113" s="134"/>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3"/>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row>
    <row r="114" spans="2:49" ht="20.25" customHeight="1" x14ac:dyDescent="0.2">
      <c r="B114" s="130"/>
      <c r="C114" s="130" t="s">
        <v>226</v>
      </c>
      <c r="D114" s="134"/>
      <c r="E114" s="134"/>
      <c r="F114" s="130"/>
      <c r="G114" s="130"/>
      <c r="H114" s="130"/>
      <c r="I114" s="130"/>
      <c r="J114" s="130"/>
      <c r="K114" s="130"/>
      <c r="L114" s="130"/>
      <c r="M114" s="130"/>
      <c r="N114" s="130"/>
      <c r="O114" s="130"/>
      <c r="P114" s="130"/>
      <c r="Q114" s="130" t="s">
        <v>225</v>
      </c>
      <c r="R114" s="130"/>
      <c r="S114" s="130"/>
      <c r="T114" s="130"/>
      <c r="U114" s="130"/>
      <c r="V114" s="130"/>
      <c r="W114" s="130"/>
      <c r="X114" s="130"/>
      <c r="Y114" s="130"/>
      <c r="Z114" s="130"/>
      <c r="AA114" s="133"/>
      <c r="AB114" s="130"/>
      <c r="AC114" s="130"/>
      <c r="AD114" s="130"/>
      <c r="AE114" s="130"/>
      <c r="AF114" s="130"/>
      <c r="AG114" s="130"/>
      <c r="AH114" s="130"/>
      <c r="AI114" s="130" t="s">
        <v>224</v>
      </c>
      <c r="AJ114" s="130"/>
      <c r="AK114" s="130"/>
      <c r="AL114" s="130"/>
      <c r="AM114" s="130"/>
      <c r="AN114" s="130"/>
      <c r="AO114" s="137"/>
      <c r="AP114" s="137"/>
      <c r="AQ114" s="137"/>
      <c r="AR114" s="137"/>
      <c r="AS114" s="138"/>
      <c r="AT114" s="137"/>
      <c r="AU114" s="137"/>
      <c r="AV114" s="137"/>
      <c r="AW114" s="137"/>
    </row>
    <row r="115" spans="2:49" ht="20.25" customHeight="1" x14ac:dyDescent="0.2">
      <c r="B115" s="130"/>
      <c r="C115" s="130" t="s">
        <v>223</v>
      </c>
      <c r="D115" s="134"/>
      <c r="E115" s="134"/>
      <c r="F115" s="130"/>
      <c r="G115" s="130"/>
      <c r="H115" s="130"/>
      <c r="I115" s="130"/>
      <c r="J115" s="130"/>
      <c r="K115" s="130"/>
      <c r="L115" s="832" t="s">
        <v>222</v>
      </c>
      <c r="M115" s="832"/>
      <c r="N115" s="130"/>
      <c r="O115" s="130"/>
      <c r="P115" s="130"/>
      <c r="Q115" s="130"/>
      <c r="R115" s="825" t="s">
        <v>221</v>
      </c>
      <c r="S115" s="825"/>
      <c r="T115" s="825" t="s">
        <v>220</v>
      </c>
      <c r="U115" s="825"/>
      <c r="V115" s="825"/>
      <c r="W115" s="825"/>
      <c r="X115" s="130"/>
      <c r="Y115" s="833" t="s">
        <v>219</v>
      </c>
      <c r="Z115" s="833"/>
      <c r="AA115" s="833"/>
      <c r="AB115" s="833"/>
      <c r="AC115" s="130"/>
      <c r="AD115" s="130"/>
      <c r="AE115" s="140" t="s">
        <v>183</v>
      </c>
      <c r="AF115" s="140"/>
      <c r="AG115" s="130"/>
      <c r="AH115" s="130"/>
      <c r="AI115" s="801" t="s">
        <v>218</v>
      </c>
      <c r="AJ115" s="803"/>
      <c r="AK115" s="801" t="s">
        <v>217</v>
      </c>
      <c r="AL115" s="802"/>
      <c r="AM115" s="802"/>
      <c r="AN115" s="803"/>
      <c r="AO115" s="137"/>
      <c r="AP115" s="137"/>
      <c r="AQ115" s="137"/>
      <c r="AR115" s="137"/>
      <c r="AS115" s="779"/>
      <c r="AT115" s="779"/>
      <c r="AU115" s="137"/>
      <c r="AV115" s="137"/>
      <c r="AW115" s="137"/>
    </row>
    <row r="116" spans="2:49" ht="20.25" customHeight="1" x14ac:dyDescent="0.2">
      <c r="B116" s="130"/>
      <c r="C116" s="932"/>
      <c r="D116" s="932"/>
      <c r="E116" s="932"/>
      <c r="F116" s="933">
        <f>IF(AB2=1,10,IF(AB2=2,11,IF(AB2=3,12,AB2-3)))</f>
        <v>1</v>
      </c>
      <c r="G116" s="933"/>
      <c r="H116" s="933">
        <f>IF(AB2=1,11,IF(AB2=2,12,AB2-2))</f>
        <v>2</v>
      </c>
      <c r="I116" s="933"/>
      <c r="J116" s="933">
        <f>IF(AB2=1,12,AB2-1)</f>
        <v>3</v>
      </c>
      <c r="K116" s="933"/>
      <c r="L116" s="934" t="s">
        <v>179</v>
      </c>
      <c r="M116" s="934"/>
      <c r="N116" s="130"/>
      <c r="O116" s="130"/>
      <c r="P116" s="130"/>
      <c r="Q116" s="130"/>
      <c r="R116" s="780"/>
      <c r="S116" s="780"/>
      <c r="T116" s="780" t="s">
        <v>216</v>
      </c>
      <c r="U116" s="780"/>
      <c r="V116" s="780" t="s">
        <v>215</v>
      </c>
      <c r="W116" s="780"/>
      <c r="X116" s="130"/>
      <c r="Y116" s="780" t="s">
        <v>216</v>
      </c>
      <c r="Z116" s="780"/>
      <c r="AA116" s="780" t="s">
        <v>215</v>
      </c>
      <c r="AB116" s="780"/>
      <c r="AC116" s="130"/>
      <c r="AD116" s="130"/>
      <c r="AE116" s="140" t="s">
        <v>214</v>
      </c>
      <c r="AF116" s="140"/>
      <c r="AG116" s="130"/>
      <c r="AH116" s="130"/>
      <c r="AI116" s="801" t="s">
        <v>211</v>
      </c>
      <c r="AJ116" s="803"/>
      <c r="AK116" s="801" t="s">
        <v>213</v>
      </c>
      <c r="AL116" s="802"/>
      <c r="AM116" s="802"/>
      <c r="AN116" s="803"/>
      <c r="AO116" s="153"/>
      <c r="AP116" s="153"/>
      <c r="AQ116" s="137"/>
      <c r="AR116" s="139"/>
      <c r="AS116" s="834"/>
      <c r="AT116" s="834"/>
      <c r="AU116" s="137"/>
      <c r="AV116" s="137"/>
      <c r="AW116" s="137"/>
    </row>
    <row r="117" spans="2:49" ht="20.25" customHeight="1" x14ac:dyDescent="0.2">
      <c r="B117" s="130"/>
      <c r="C117" s="932" t="s">
        <v>212</v>
      </c>
      <c r="D117" s="932"/>
      <c r="E117" s="932"/>
      <c r="F117" s="826"/>
      <c r="G117" s="826"/>
      <c r="H117" s="826"/>
      <c r="I117" s="826"/>
      <c r="J117" s="826"/>
      <c r="K117" s="826"/>
      <c r="L117" s="823">
        <f>SUM(F117:K117)</f>
        <v>0</v>
      </c>
      <c r="M117" s="823"/>
      <c r="N117" s="130"/>
      <c r="O117" s="130"/>
      <c r="P117" s="130"/>
      <c r="Q117" s="130"/>
      <c r="R117" s="801" t="s">
        <v>211</v>
      </c>
      <c r="S117" s="803"/>
      <c r="T117" s="928">
        <f>SUMIFS($AU$13:$AV$112,$C$13:$D$112,"訪問介護員",$E$13:$F$112,"A")+SUMIFS($AU$13:$AV$112,$C$13:$D$112,"サービス提供責任者",$E$13:$F$112,"A")</f>
        <v>0</v>
      </c>
      <c r="U117" s="929"/>
      <c r="V117" s="930">
        <f>SUMIFS($AW$13:$AX$112,$C$13:$D$112,"訪問介護員",$E$13:$F$112,"A")+SUMIFS($AW$13:$AX$112,$C$13:$D$112,"サービス提供責任者",$E$13:$F$112,"A")</f>
        <v>0</v>
      </c>
      <c r="W117" s="931"/>
      <c r="X117" s="152"/>
      <c r="Y117" s="924">
        <v>0</v>
      </c>
      <c r="Z117" s="925"/>
      <c r="AA117" s="924">
        <v>0</v>
      </c>
      <c r="AB117" s="925"/>
      <c r="AC117" s="152"/>
      <c r="AD117" s="152"/>
      <c r="AE117" s="924">
        <v>0</v>
      </c>
      <c r="AF117" s="925"/>
      <c r="AG117" s="130"/>
      <c r="AH117" s="130"/>
      <c r="AI117" s="801" t="s">
        <v>208</v>
      </c>
      <c r="AJ117" s="803"/>
      <c r="AK117" s="801" t="s">
        <v>210</v>
      </c>
      <c r="AL117" s="802"/>
      <c r="AM117" s="802"/>
      <c r="AN117" s="803"/>
      <c r="AO117" s="139"/>
      <c r="AP117" s="137"/>
      <c r="AQ117" s="829"/>
      <c r="AR117" s="829"/>
      <c r="AS117" s="829"/>
      <c r="AT117" s="829"/>
      <c r="AU117" s="137"/>
      <c r="AV117" s="137"/>
      <c r="AW117" s="137"/>
    </row>
    <row r="118" spans="2:49" ht="20.25" customHeight="1" x14ac:dyDescent="0.2">
      <c r="B118" s="130"/>
      <c r="C118" s="932" t="s">
        <v>209</v>
      </c>
      <c r="D118" s="932"/>
      <c r="E118" s="932"/>
      <c r="F118" s="826"/>
      <c r="G118" s="826"/>
      <c r="H118" s="826"/>
      <c r="I118" s="826"/>
      <c r="J118" s="826"/>
      <c r="K118" s="826"/>
      <c r="L118" s="823">
        <f>SUM(F118:K118)</f>
        <v>0</v>
      </c>
      <c r="M118" s="823"/>
      <c r="N118" s="130"/>
      <c r="O118" s="130"/>
      <c r="P118" s="130"/>
      <c r="Q118" s="130"/>
      <c r="R118" s="801" t="s">
        <v>208</v>
      </c>
      <c r="S118" s="803"/>
      <c r="T118" s="928">
        <f>SUMIFS($AU$13:$AV$112,$C$13:$D$112,"訪問介護員",$E$13:$F$112,"B")+SUMIFS($AU$13:$AV$112,$C$13:$D$112,"サービス提供責任者",$E$13:$F$112,"B")</f>
        <v>0</v>
      </c>
      <c r="U118" s="929"/>
      <c r="V118" s="930">
        <f>SUMIFS($AW$13:$AX$112,$C$13:$D$112,"訪問介護員",$E$13:$F$112,"B")+SUMIFS($AW$13:$AX$112,$C$13:$D$112,"サービス提供責任者",$E$13:$F$112,"B")</f>
        <v>0</v>
      </c>
      <c r="W118" s="931"/>
      <c r="X118" s="152"/>
      <c r="Y118" s="924">
        <v>0</v>
      </c>
      <c r="Z118" s="925"/>
      <c r="AA118" s="924">
        <v>0</v>
      </c>
      <c r="AB118" s="925"/>
      <c r="AC118" s="152"/>
      <c r="AD118" s="152"/>
      <c r="AE118" s="924">
        <v>0</v>
      </c>
      <c r="AF118" s="925"/>
      <c r="AG118" s="130"/>
      <c r="AH118" s="130"/>
      <c r="AI118" s="801" t="s">
        <v>205</v>
      </c>
      <c r="AJ118" s="803"/>
      <c r="AK118" s="801" t="s">
        <v>207</v>
      </c>
      <c r="AL118" s="802"/>
      <c r="AM118" s="802"/>
      <c r="AN118" s="803"/>
      <c r="AO118" s="139"/>
      <c r="AP118" s="137"/>
      <c r="AQ118" s="804"/>
      <c r="AR118" s="804"/>
      <c r="AS118" s="804"/>
      <c r="AT118" s="804"/>
      <c r="AU118" s="137"/>
      <c r="AV118" s="137"/>
      <c r="AW118" s="137"/>
    </row>
    <row r="119" spans="2:49" ht="20.25" customHeight="1" x14ac:dyDescent="0.2">
      <c r="B119" s="130"/>
      <c r="C119" s="932" t="s">
        <v>206</v>
      </c>
      <c r="D119" s="932"/>
      <c r="E119" s="932"/>
      <c r="F119" s="826"/>
      <c r="G119" s="826"/>
      <c r="H119" s="826"/>
      <c r="I119" s="826"/>
      <c r="J119" s="826"/>
      <c r="K119" s="826"/>
      <c r="L119" s="823">
        <f>SUM(F119:K119)</f>
        <v>0</v>
      </c>
      <c r="M119" s="823"/>
      <c r="N119" s="130"/>
      <c r="O119" s="130"/>
      <c r="P119" s="130"/>
      <c r="Q119" s="130"/>
      <c r="R119" s="801" t="s">
        <v>205</v>
      </c>
      <c r="S119" s="803"/>
      <c r="T119" s="928">
        <f>SUMIFS($AU$13:$AV$112,$C$13:$D$112,"訪問介護員",$E$13:$F$112,"C")+SUMIFS($AU$13:$AV$112,$C$13:$D$112,"サービス提供責任者",$E$13:$F$112,"C")</f>
        <v>0</v>
      </c>
      <c r="U119" s="929"/>
      <c r="V119" s="930">
        <f>SUMIFS($AW$13:$AX$112,$C$13:$D$112,"訪問介護員",$E$13:$F$112,"C")+SUMIFS($AW$13:$AX$112,$C$13:$D$112,"サービス提供責任者",$E$13:$F$112,"C")</f>
        <v>0</v>
      </c>
      <c r="W119" s="931"/>
      <c r="X119" s="152"/>
      <c r="Y119" s="924">
        <v>0</v>
      </c>
      <c r="Z119" s="925"/>
      <c r="AA119" s="926">
        <v>0</v>
      </c>
      <c r="AB119" s="927"/>
      <c r="AC119" s="152"/>
      <c r="AD119" s="152"/>
      <c r="AE119" s="928" t="s">
        <v>202</v>
      </c>
      <c r="AF119" s="929"/>
      <c r="AG119" s="130"/>
      <c r="AH119" s="130"/>
      <c r="AI119" s="801" t="s">
        <v>203</v>
      </c>
      <c r="AJ119" s="803"/>
      <c r="AK119" s="801" t="s">
        <v>204</v>
      </c>
      <c r="AL119" s="802"/>
      <c r="AM119" s="802"/>
      <c r="AN119" s="803"/>
      <c r="AO119" s="150"/>
      <c r="AP119" s="137"/>
      <c r="AQ119" s="805"/>
      <c r="AR119" s="805"/>
      <c r="AS119" s="808"/>
      <c r="AT119" s="808"/>
      <c r="AU119" s="137"/>
      <c r="AV119" s="137"/>
      <c r="AW119" s="137"/>
    </row>
    <row r="120" spans="2:49" ht="20.25" customHeight="1" x14ac:dyDescent="0.2">
      <c r="B120" s="130"/>
      <c r="C120" s="932" t="s">
        <v>179</v>
      </c>
      <c r="D120" s="932"/>
      <c r="E120" s="932"/>
      <c r="F120" s="823">
        <f>SUM(F117:G119)</f>
        <v>0</v>
      </c>
      <c r="G120" s="823"/>
      <c r="H120" s="823">
        <f>SUM(H117:I119)</f>
        <v>0</v>
      </c>
      <c r="I120" s="823"/>
      <c r="J120" s="823">
        <f>SUM(J117:K119)</f>
        <v>0</v>
      </c>
      <c r="K120" s="823"/>
      <c r="L120" s="823">
        <f>SUM(L117:M119)</f>
        <v>0</v>
      </c>
      <c r="M120" s="823"/>
      <c r="N120" s="824"/>
      <c r="O120" s="825"/>
      <c r="P120" s="130"/>
      <c r="Q120" s="130"/>
      <c r="R120" s="801" t="s">
        <v>203</v>
      </c>
      <c r="S120" s="803"/>
      <c r="T120" s="928">
        <f>SUMIFS($AU$13:$AV$112,$C$13:$D$112,"訪問介護員",$E$13:$F$112,"D")+SUMIFS($AU$13:$AV$112,$C$13:$D$112,"サービス提供責任者",$E$13:$F$112,"D")</f>
        <v>0</v>
      </c>
      <c r="U120" s="929"/>
      <c r="V120" s="930">
        <f>SUMIFS($AW$13:$AX$112,$C$13:$D$112,"訪問介護員",$E$13:$F$112,"D")+SUMIFS($AW$13:$AX$112,$C$13:$D$112,"サービス提供責任者",$E$13:$F$112,"D")</f>
        <v>0</v>
      </c>
      <c r="W120" s="931"/>
      <c r="X120" s="152"/>
      <c r="Y120" s="924">
        <v>0</v>
      </c>
      <c r="Z120" s="925"/>
      <c r="AA120" s="926">
        <v>0</v>
      </c>
      <c r="AB120" s="927"/>
      <c r="AC120" s="152"/>
      <c r="AD120" s="152"/>
      <c r="AE120" s="928" t="s">
        <v>202</v>
      </c>
      <c r="AF120" s="929"/>
      <c r="AG120" s="130"/>
      <c r="AH120" s="130"/>
      <c r="AI120" s="130"/>
      <c r="AJ120" s="804"/>
      <c r="AK120" s="804"/>
      <c r="AL120" s="805"/>
      <c r="AM120" s="805"/>
      <c r="AN120" s="808"/>
      <c r="AO120" s="808"/>
      <c r="AP120" s="137"/>
      <c r="AQ120" s="805"/>
      <c r="AR120" s="805"/>
      <c r="AS120" s="808"/>
      <c r="AT120" s="808"/>
      <c r="AU120" s="137"/>
      <c r="AV120" s="137"/>
      <c r="AW120" s="137"/>
    </row>
    <row r="121" spans="2:49" ht="20.25" customHeight="1" x14ac:dyDescent="0.2">
      <c r="B121" s="130"/>
      <c r="C121" s="130"/>
      <c r="D121" s="130"/>
      <c r="E121" s="130"/>
      <c r="F121" s="130"/>
      <c r="G121" s="130"/>
      <c r="H121" s="130"/>
      <c r="I121" s="130"/>
      <c r="J121" s="130"/>
      <c r="K121" s="130"/>
      <c r="L121" s="140" t="s">
        <v>201</v>
      </c>
      <c r="M121" s="140"/>
      <c r="N121" s="130"/>
      <c r="O121" s="130"/>
      <c r="P121" s="130"/>
      <c r="Q121" s="130"/>
      <c r="R121" s="801" t="s">
        <v>179</v>
      </c>
      <c r="S121" s="803"/>
      <c r="T121" s="928">
        <f>SUM(T117:U120)</f>
        <v>0</v>
      </c>
      <c r="U121" s="929"/>
      <c r="V121" s="930">
        <f>SUM(V117:W120)</f>
        <v>0</v>
      </c>
      <c r="W121" s="931"/>
      <c r="X121" s="152"/>
      <c r="Y121" s="928">
        <f>SUM(Y117:Z120)</f>
        <v>0</v>
      </c>
      <c r="Z121" s="929"/>
      <c r="AA121" s="928">
        <f>SUM(AA117:AB120)</f>
        <v>0</v>
      </c>
      <c r="AB121" s="929"/>
      <c r="AC121" s="152"/>
      <c r="AD121" s="152"/>
      <c r="AE121" s="928">
        <f>SUM(AE117:AF118)</f>
        <v>0</v>
      </c>
      <c r="AF121" s="929"/>
      <c r="AG121" s="130"/>
      <c r="AH121" s="130"/>
      <c r="AI121" s="130"/>
      <c r="AJ121" s="804"/>
      <c r="AK121" s="804"/>
      <c r="AL121" s="805"/>
      <c r="AM121" s="805"/>
      <c r="AN121" s="807"/>
      <c r="AO121" s="807"/>
      <c r="AP121" s="137"/>
      <c r="AQ121" s="151"/>
      <c r="AR121" s="151"/>
      <c r="AS121" s="808"/>
      <c r="AT121" s="808"/>
      <c r="AU121" s="137"/>
      <c r="AV121" s="137"/>
      <c r="AW121" s="137"/>
    </row>
    <row r="122" spans="2:49" ht="20.25" customHeight="1" x14ac:dyDescent="0.2">
      <c r="B122" s="130"/>
      <c r="C122" s="130"/>
      <c r="D122" s="130"/>
      <c r="E122" s="130"/>
      <c r="F122" s="130"/>
      <c r="G122" s="130"/>
      <c r="H122" s="130"/>
      <c r="I122" s="130"/>
      <c r="J122" s="130"/>
      <c r="K122" s="130"/>
      <c r="L122" s="809">
        <f>L120/3</f>
        <v>0</v>
      </c>
      <c r="M122" s="809"/>
      <c r="N122" s="130"/>
      <c r="O122" s="130"/>
      <c r="P122" s="130"/>
      <c r="Q122" s="130"/>
      <c r="R122" s="130"/>
      <c r="S122" s="130"/>
      <c r="T122" s="130"/>
      <c r="U122" s="130"/>
      <c r="V122" s="130"/>
      <c r="W122" s="130"/>
      <c r="X122" s="130"/>
      <c r="Y122" s="130"/>
      <c r="Z122" s="130"/>
      <c r="AA122" s="133"/>
      <c r="AB122" s="130"/>
      <c r="AC122" s="130"/>
      <c r="AD122" s="130"/>
      <c r="AE122" s="130"/>
      <c r="AF122" s="130"/>
      <c r="AG122" s="130"/>
      <c r="AH122" s="130"/>
      <c r="AI122" s="130"/>
      <c r="AJ122" s="137"/>
      <c r="AK122" s="137"/>
      <c r="AL122" s="137"/>
      <c r="AM122" s="137"/>
      <c r="AN122" s="137"/>
      <c r="AO122" s="137"/>
      <c r="AP122" s="137"/>
      <c r="AQ122" s="137"/>
      <c r="AR122" s="137"/>
      <c r="AS122" s="138"/>
      <c r="AT122" s="137"/>
      <c r="AU122" s="137"/>
      <c r="AV122" s="137"/>
      <c r="AW122" s="137"/>
    </row>
    <row r="123" spans="2:49" ht="20.25" customHeight="1" x14ac:dyDescent="0.2">
      <c r="B123" s="130"/>
      <c r="C123" s="130"/>
      <c r="D123" s="130"/>
      <c r="E123" s="130"/>
      <c r="F123" s="130"/>
      <c r="G123" s="130"/>
      <c r="H123" s="130"/>
      <c r="I123" s="130"/>
      <c r="J123" s="130"/>
      <c r="K123" s="130"/>
      <c r="L123" s="130"/>
      <c r="M123" s="130"/>
      <c r="N123" s="130"/>
      <c r="O123" s="130"/>
      <c r="P123" s="130"/>
      <c r="Q123" s="130"/>
      <c r="R123" s="133" t="s">
        <v>200</v>
      </c>
      <c r="S123" s="130"/>
      <c r="T123" s="130"/>
      <c r="U123" s="130"/>
      <c r="V123" s="130"/>
      <c r="W123" s="130"/>
      <c r="X123" s="148" t="s">
        <v>199</v>
      </c>
      <c r="Y123" s="790" t="s">
        <v>198</v>
      </c>
      <c r="Z123" s="791"/>
      <c r="AA123" s="149"/>
      <c r="AB123" s="148"/>
      <c r="AC123" s="130"/>
      <c r="AD123" s="130"/>
      <c r="AE123" s="130"/>
      <c r="AF123" s="130"/>
      <c r="AG123" s="130"/>
      <c r="AH123" s="130"/>
      <c r="AI123" s="130"/>
      <c r="AJ123" s="138"/>
      <c r="AK123" s="137"/>
      <c r="AL123" s="137"/>
      <c r="AM123" s="137"/>
      <c r="AN123" s="137"/>
      <c r="AO123" s="137"/>
      <c r="AP123" s="137"/>
      <c r="AQ123" s="147"/>
      <c r="AR123" s="147"/>
      <c r="AS123" s="146"/>
      <c r="AT123" s="146"/>
      <c r="AU123" s="137"/>
      <c r="AV123" s="137"/>
      <c r="AW123" s="137"/>
    </row>
    <row r="124" spans="2:49" ht="20.25" customHeight="1" x14ac:dyDescent="0.2">
      <c r="B124" s="130"/>
      <c r="C124" s="145"/>
      <c r="D124" s="134"/>
      <c r="E124" s="134"/>
      <c r="F124" s="130"/>
      <c r="G124" s="130"/>
      <c r="H124" s="130"/>
      <c r="I124" s="130"/>
      <c r="J124" s="130"/>
      <c r="K124" s="130"/>
      <c r="L124" s="144" t="s">
        <v>197</v>
      </c>
      <c r="M124" s="133"/>
      <c r="N124" s="133"/>
      <c r="O124" s="143"/>
      <c r="P124" s="130"/>
      <c r="Q124" s="130"/>
      <c r="R124" s="130" t="s">
        <v>196</v>
      </c>
      <c r="S124" s="130"/>
      <c r="T124" s="130"/>
      <c r="U124" s="130"/>
      <c r="V124" s="130"/>
      <c r="W124" s="130" t="s">
        <v>195</v>
      </c>
      <c r="X124" s="130"/>
      <c r="Y124" s="130"/>
      <c r="Z124" s="130"/>
      <c r="AA124" s="133"/>
      <c r="AB124" s="130"/>
      <c r="AC124" s="130"/>
      <c r="AD124" s="130"/>
      <c r="AE124" s="130"/>
      <c r="AF124" s="130"/>
      <c r="AG124" s="130"/>
      <c r="AH124" s="130"/>
      <c r="AI124" s="130"/>
      <c r="AJ124" s="137"/>
      <c r="AK124" s="137"/>
      <c r="AL124" s="137"/>
      <c r="AM124" s="137"/>
      <c r="AN124" s="137"/>
      <c r="AO124" s="137"/>
      <c r="AP124" s="137"/>
      <c r="AQ124" s="137"/>
      <c r="AR124" s="137"/>
      <c r="AS124" s="138"/>
      <c r="AT124" s="137"/>
      <c r="AU124" s="137"/>
      <c r="AV124" s="137"/>
      <c r="AW124" s="137"/>
    </row>
    <row r="125" spans="2:49" ht="20.25" customHeight="1" x14ac:dyDescent="0.2">
      <c r="B125" s="130"/>
      <c r="C125" s="142" t="s">
        <v>194</v>
      </c>
      <c r="D125" s="142"/>
      <c r="E125" s="130"/>
      <c r="F125" s="142" t="s">
        <v>193</v>
      </c>
      <c r="G125" s="142"/>
      <c r="H125" s="130"/>
      <c r="I125" s="141"/>
      <c r="J125" s="141"/>
      <c r="K125" s="130"/>
      <c r="L125" s="140" t="s">
        <v>192</v>
      </c>
      <c r="M125" s="140"/>
      <c r="N125" s="140"/>
      <c r="O125" s="130"/>
      <c r="P125" s="130"/>
      <c r="Q125" s="130"/>
      <c r="R125" s="130" t="str">
        <f>IF($Y$123="週","対象時間数（週平均）","対象時間数（当月合計）")</f>
        <v>対象時間数（週平均）</v>
      </c>
      <c r="S125" s="130"/>
      <c r="T125" s="130"/>
      <c r="U125" s="130"/>
      <c r="V125" s="130"/>
      <c r="W125" s="130" t="str">
        <f>IF($Y$123="週","週に勤務すべき時間数","当月に勤務すべき時間数")</f>
        <v>週に勤務すべき時間数</v>
      </c>
      <c r="X125" s="130"/>
      <c r="Y125" s="130"/>
      <c r="Z125" s="130"/>
      <c r="AA125" s="133"/>
      <c r="AB125" s="780" t="s">
        <v>191</v>
      </c>
      <c r="AC125" s="780"/>
      <c r="AD125" s="780"/>
      <c r="AE125" s="780"/>
      <c r="AF125" s="130"/>
      <c r="AG125" s="130"/>
      <c r="AH125" s="130"/>
      <c r="AI125" s="130"/>
      <c r="AJ125" s="137"/>
      <c r="AK125" s="137"/>
      <c r="AL125" s="137"/>
      <c r="AM125" s="137"/>
      <c r="AN125" s="137"/>
      <c r="AO125" s="137"/>
      <c r="AP125" s="137"/>
      <c r="AQ125" s="137"/>
      <c r="AR125" s="137"/>
      <c r="AS125" s="138"/>
      <c r="AT125" s="137"/>
      <c r="AU125" s="137"/>
      <c r="AV125" s="137"/>
      <c r="AW125" s="137"/>
    </row>
    <row r="126" spans="2:49" ht="20.25" customHeight="1" x14ac:dyDescent="0.2">
      <c r="B126" s="130"/>
      <c r="C126" s="792">
        <f>L122</f>
        <v>0</v>
      </c>
      <c r="D126" s="793"/>
      <c r="E126" s="135" t="s">
        <v>189</v>
      </c>
      <c r="F126" s="794">
        <v>40</v>
      </c>
      <c r="G126" s="795"/>
      <c r="H126" s="135" t="s">
        <v>176</v>
      </c>
      <c r="I126" s="796">
        <f>C126/F126</f>
        <v>0</v>
      </c>
      <c r="J126" s="797"/>
      <c r="K126" s="135" t="s">
        <v>190</v>
      </c>
      <c r="L126" s="798">
        <f>IF(C126&lt;40,1,ROUNDUP(I126,1))</f>
        <v>1</v>
      </c>
      <c r="M126" s="799"/>
      <c r="N126" s="800"/>
      <c r="O126" s="130"/>
      <c r="P126" s="130"/>
      <c r="Q126" s="130"/>
      <c r="R126" s="781">
        <f>IF($Y$123="週",AA121,Y121)</f>
        <v>0</v>
      </c>
      <c r="S126" s="782"/>
      <c r="T126" s="782"/>
      <c r="U126" s="783"/>
      <c r="V126" s="135" t="s">
        <v>189</v>
      </c>
      <c r="W126" s="801">
        <f>IF($Y$123="週",$AV$5,$AZ$5)</f>
        <v>40</v>
      </c>
      <c r="X126" s="802"/>
      <c r="Y126" s="802"/>
      <c r="Z126" s="803"/>
      <c r="AA126" s="135" t="s">
        <v>176</v>
      </c>
      <c r="AB126" s="784">
        <f>ROUNDDOWN(R126/W126,1)</f>
        <v>0</v>
      </c>
      <c r="AC126" s="785"/>
      <c r="AD126" s="785"/>
      <c r="AE126" s="786"/>
      <c r="AF126" s="130"/>
      <c r="AG126" s="130"/>
      <c r="AH126" s="130"/>
      <c r="AI126" s="130"/>
      <c r="AJ126" s="806"/>
      <c r="AK126" s="806"/>
      <c r="AL126" s="806"/>
      <c r="AM126" s="806"/>
      <c r="AN126" s="139"/>
      <c r="AO126" s="804"/>
      <c r="AP126" s="804"/>
      <c r="AQ126" s="804"/>
      <c r="AR126" s="804"/>
      <c r="AS126" s="139"/>
      <c r="AT126" s="779"/>
      <c r="AU126" s="779"/>
      <c r="AV126" s="779"/>
      <c r="AW126" s="779"/>
    </row>
    <row r="127" spans="2:49" ht="20.25" customHeight="1" x14ac:dyDescent="0.2">
      <c r="B127" s="130"/>
      <c r="C127" s="130"/>
      <c r="D127" s="130"/>
      <c r="E127" s="130"/>
      <c r="F127" s="130"/>
      <c r="G127" s="130"/>
      <c r="H127" s="130"/>
      <c r="I127" s="130"/>
      <c r="J127" s="130"/>
      <c r="K127" s="130"/>
      <c r="L127" s="130" t="s">
        <v>188</v>
      </c>
      <c r="M127" s="130"/>
      <c r="N127" s="130"/>
      <c r="O127" s="130"/>
      <c r="P127" s="130"/>
      <c r="Q127" s="130"/>
      <c r="R127" s="130"/>
      <c r="S127" s="130"/>
      <c r="T127" s="130"/>
      <c r="U127" s="130"/>
      <c r="V127" s="130"/>
      <c r="W127" s="130"/>
      <c r="X127" s="130"/>
      <c r="Y127" s="130"/>
      <c r="Z127" s="130"/>
      <c r="AA127" s="133"/>
      <c r="AB127" s="130" t="s">
        <v>187</v>
      </c>
      <c r="AC127" s="130"/>
      <c r="AD127" s="130"/>
      <c r="AE127" s="130"/>
      <c r="AF127" s="130"/>
      <c r="AG127" s="130"/>
      <c r="AH127" s="130"/>
      <c r="AI127" s="130"/>
      <c r="AJ127" s="137"/>
      <c r="AK127" s="137"/>
      <c r="AL127" s="137"/>
      <c r="AM127" s="137"/>
      <c r="AN127" s="137"/>
      <c r="AO127" s="137"/>
      <c r="AP127" s="137"/>
      <c r="AQ127" s="137"/>
      <c r="AR127" s="137"/>
      <c r="AS127" s="138"/>
      <c r="AT127" s="137"/>
      <c r="AU127" s="137"/>
      <c r="AV127" s="137"/>
      <c r="AW127" s="137"/>
    </row>
    <row r="128" spans="2:49" ht="20.25" customHeight="1" x14ac:dyDescent="0.2">
      <c r="B128" s="130"/>
      <c r="C128" s="130" t="s">
        <v>186</v>
      </c>
      <c r="D128" s="130"/>
      <c r="E128" s="130"/>
      <c r="F128" s="130"/>
      <c r="G128" s="130"/>
      <c r="H128" s="130"/>
      <c r="I128" s="130"/>
      <c r="J128" s="130"/>
      <c r="K128" s="130"/>
      <c r="L128" s="130"/>
      <c r="M128" s="130"/>
      <c r="N128" s="130"/>
      <c r="O128" s="130"/>
      <c r="P128" s="130"/>
      <c r="Q128" s="130"/>
      <c r="R128" s="130" t="s">
        <v>185</v>
      </c>
      <c r="S128" s="130"/>
      <c r="T128" s="130"/>
      <c r="U128" s="130"/>
      <c r="V128" s="130"/>
      <c r="W128" s="130"/>
      <c r="X128" s="130"/>
      <c r="Y128" s="130"/>
      <c r="Z128" s="130"/>
      <c r="AA128" s="133"/>
      <c r="AB128" s="130"/>
      <c r="AC128" s="130"/>
      <c r="AD128" s="130"/>
      <c r="AE128" s="130"/>
      <c r="AF128" s="130"/>
      <c r="AG128" s="130"/>
      <c r="AH128" s="130"/>
      <c r="AI128" s="130"/>
      <c r="AJ128" s="130"/>
      <c r="AK128" s="132"/>
      <c r="AL128" s="131"/>
      <c r="AM128" s="131"/>
      <c r="AN128" s="130"/>
      <c r="AO128" s="130"/>
      <c r="AP128" s="130"/>
      <c r="AQ128" s="130"/>
      <c r="AR128" s="130"/>
      <c r="AS128" s="130"/>
      <c r="AT128" s="130"/>
      <c r="AU128" s="130"/>
      <c r="AV128" s="130"/>
      <c r="AW128" s="130"/>
    </row>
    <row r="129" spans="2:58" ht="20.25" customHeight="1" x14ac:dyDescent="0.2">
      <c r="B129" s="130"/>
      <c r="C129" s="130"/>
      <c r="D129" s="130" t="s">
        <v>184</v>
      </c>
      <c r="E129" s="130"/>
      <c r="F129" s="130"/>
      <c r="G129" s="130"/>
      <c r="H129" s="130"/>
      <c r="I129" s="130"/>
      <c r="J129" s="130"/>
      <c r="K129" s="130"/>
      <c r="L129" s="130"/>
      <c r="M129" s="130"/>
      <c r="N129" s="130"/>
      <c r="O129" s="130"/>
      <c r="P129" s="130"/>
      <c r="Q129" s="130"/>
      <c r="R129" s="130" t="s">
        <v>183</v>
      </c>
      <c r="S129" s="130"/>
      <c r="T129" s="130"/>
      <c r="U129" s="130"/>
      <c r="V129" s="130"/>
      <c r="W129" s="130"/>
      <c r="X129" s="130"/>
      <c r="Y129" s="130"/>
      <c r="Z129" s="130"/>
      <c r="AA129" s="133"/>
      <c r="AB129" s="135"/>
      <c r="AC129" s="135"/>
      <c r="AD129" s="135"/>
      <c r="AE129" s="135"/>
      <c r="AF129" s="130"/>
      <c r="AG129" s="130"/>
      <c r="AH129" s="130"/>
      <c r="AI129" s="130"/>
      <c r="AJ129" s="130"/>
      <c r="AK129" s="132"/>
      <c r="AL129" s="131"/>
      <c r="AM129" s="131"/>
      <c r="AN129" s="130"/>
      <c r="AO129" s="130"/>
      <c r="AP129" s="130"/>
      <c r="AQ129" s="130"/>
      <c r="AR129" s="130"/>
      <c r="AS129" s="130"/>
      <c r="AT129" s="130"/>
      <c r="AU129" s="130"/>
      <c r="AV129" s="130"/>
      <c r="AW129" s="130"/>
    </row>
    <row r="130" spans="2:58" ht="20.25" customHeight="1" x14ac:dyDescent="0.2">
      <c r="B130" s="130"/>
      <c r="C130" s="130" t="s">
        <v>182</v>
      </c>
      <c r="D130" s="130"/>
      <c r="E130" s="130"/>
      <c r="F130" s="130"/>
      <c r="G130" s="130"/>
      <c r="H130" s="130"/>
      <c r="I130" s="130"/>
      <c r="J130" s="130"/>
      <c r="K130" s="130"/>
      <c r="L130" s="130"/>
      <c r="M130" s="130"/>
      <c r="N130" s="130"/>
      <c r="O130" s="130"/>
      <c r="P130" s="130"/>
      <c r="Q130" s="130"/>
      <c r="R130" s="130" t="s">
        <v>181</v>
      </c>
      <c r="S130" s="130"/>
      <c r="T130" s="130"/>
      <c r="U130" s="130"/>
      <c r="V130" s="130"/>
      <c r="W130" s="130" t="s">
        <v>180</v>
      </c>
      <c r="X130" s="130"/>
      <c r="Y130" s="130"/>
      <c r="Z130" s="130"/>
      <c r="AA130" s="130"/>
      <c r="AB130" s="780" t="s">
        <v>179</v>
      </c>
      <c r="AC130" s="780"/>
      <c r="AD130" s="780"/>
      <c r="AE130" s="780"/>
      <c r="AF130" s="130"/>
      <c r="AG130" s="130"/>
      <c r="AH130" s="130"/>
      <c r="AI130" s="130"/>
      <c r="AJ130" s="130"/>
      <c r="AK130" s="132"/>
      <c r="AL130" s="131"/>
      <c r="AM130" s="131"/>
      <c r="AN130" s="130"/>
      <c r="AO130" s="130"/>
      <c r="AP130" s="130"/>
      <c r="AQ130" s="130"/>
      <c r="AR130" s="130"/>
      <c r="AS130" s="130"/>
      <c r="AT130" s="130"/>
      <c r="AU130" s="130"/>
      <c r="AV130" s="130"/>
      <c r="AW130" s="130"/>
    </row>
    <row r="131" spans="2:58" ht="20.25" customHeight="1" x14ac:dyDescent="0.2">
      <c r="B131" s="130"/>
      <c r="C131" s="130" t="s">
        <v>178</v>
      </c>
      <c r="D131" s="130"/>
      <c r="E131" s="130"/>
      <c r="F131" s="130"/>
      <c r="G131" s="130"/>
      <c r="H131" s="130"/>
      <c r="I131" s="130"/>
      <c r="J131" s="130"/>
      <c r="K131" s="130"/>
      <c r="L131" s="130"/>
      <c r="M131" s="130"/>
      <c r="N131" s="130"/>
      <c r="O131" s="130"/>
      <c r="P131" s="130"/>
      <c r="Q131" s="130"/>
      <c r="R131" s="781">
        <f>AE121</f>
        <v>0</v>
      </c>
      <c r="S131" s="782"/>
      <c r="T131" s="782"/>
      <c r="U131" s="783"/>
      <c r="V131" s="135" t="s">
        <v>177</v>
      </c>
      <c r="W131" s="784">
        <f>AB126</f>
        <v>0</v>
      </c>
      <c r="X131" s="785"/>
      <c r="Y131" s="785"/>
      <c r="Z131" s="786"/>
      <c r="AA131" s="135" t="s">
        <v>176</v>
      </c>
      <c r="AB131" s="787">
        <f>ROUNDDOWN(R131+W131,1)</f>
        <v>0</v>
      </c>
      <c r="AC131" s="788"/>
      <c r="AD131" s="788"/>
      <c r="AE131" s="789"/>
      <c r="AF131" s="130"/>
      <c r="AG131" s="130"/>
      <c r="AH131" s="130"/>
      <c r="AI131" s="130"/>
      <c r="AJ131" s="130"/>
      <c r="AK131" s="132"/>
      <c r="AL131" s="131"/>
      <c r="AM131" s="131"/>
      <c r="AN131" s="130"/>
      <c r="AO131" s="130"/>
      <c r="AP131" s="130"/>
      <c r="AQ131" s="130"/>
      <c r="AR131" s="130"/>
      <c r="AS131" s="130"/>
      <c r="AT131" s="130"/>
      <c r="AU131" s="130"/>
      <c r="AV131" s="130"/>
      <c r="AW131" s="130"/>
    </row>
    <row r="132" spans="2:58" ht="20.25" customHeight="1" x14ac:dyDescent="0.2">
      <c r="B132" s="130"/>
      <c r="C132" s="130" t="s">
        <v>175</v>
      </c>
      <c r="D132" s="134"/>
      <c r="E132" s="134"/>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3"/>
      <c r="AD132" s="130"/>
      <c r="AE132" s="130"/>
      <c r="AF132" s="130"/>
      <c r="AG132" s="130"/>
      <c r="AH132" s="130"/>
      <c r="AI132" s="130"/>
      <c r="AJ132" s="130"/>
      <c r="AK132" s="132"/>
      <c r="AL132" s="131"/>
      <c r="AM132" s="131"/>
      <c r="AN132" s="130"/>
      <c r="AO132" s="130"/>
      <c r="AP132" s="130"/>
      <c r="AQ132" s="130"/>
      <c r="AR132" s="130"/>
      <c r="AS132" s="130"/>
      <c r="AT132" s="130"/>
      <c r="AU132" s="130"/>
      <c r="AV132" s="130"/>
      <c r="AW132" s="130"/>
    </row>
    <row r="133" spans="2:58" ht="20.25" customHeight="1" x14ac:dyDescent="0.2">
      <c r="C133" s="129"/>
      <c r="D133" s="129"/>
      <c r="T133" s="129"/>
      <c r="AJ133" s="128"/>
      <c r="AK133" s="127"/>
      <c r="AL133" s="127"/>
      <c r="BE133" s="127"/>
    </row>
    <row r="134" spans="2:58" ht="20.25" customHeight="1" x14ac:dyDescent="0.2">
      <c r="C134" s="129"/>
      <c r="D134" s="129"/>
      <c r="U134" s="129"/>
      <c r="AK134" s="128"/>
      <c r="AL134" s="127"/>
      <c r="AM134" s="127"/>
      <c r="BF134" s="127"/>
    </row>
    <row r="135" spans="2:58" ht="20.25" customHeight="1" x14ac:dyDescent="0.2">
      <c r="D135" s="129"/>
      <c r="U135" s="129"/>
      <c r="AK135" s="128"/>
      <c r="AL135" s="127"/>
      <c r="AM135" s="127"/>
      <c r="BF135" s="127"/>
    </row>
    <row r="136" spans="2:58" ht="20.25" customHeight="1" x14ac:dyDescent="0.2">
      <c r="C136" s="129"/>
      <c r="D136" s="129"/>
      <c r="U136" s="129"/>
      <c r="AK136" s="128"/>
      <c r="AL136" s="127"/>
      <c r="AM136" s="127"/>
      <c r="BF136" s="127"/>
    </row>
    <row r="137" spans="2:58" ht="20.25" customHeight="1" x14ac:dyDescent="0.2">
      <c r="C137" s="128"/>
      <c r="D137" s="128"/>
      <c r="E137" s="128"/>
      <c r="F137" s="128"/>
      <c r="G137" s="128"/>
      <c r="H137" s="128"/>
      <c r="I137" s="128"/>
      <c r="J137" s="128"/>
      <c r="K137" s="128"/>
      <c r="L137" s="128"/>
      <c r="M137" s="128"/>
      <c r="N137" s="128"/>
      <c r="O137" s="128"/>
      <c r="P137" s="128"/>
      <c r="Q137" s="128"/>
      <c r="R137" s="128"/>
      <c r="S137" s="128"/>
      <c r="T137" s="128"/>
      <c r="U137" s="127"/>
      <c r="V137" s="127"/>
      <c r="W137" s="128"/>
      <c r="X137" s="128"/>
      <c r="Y137" s="128"/>
      <c r="Z137" s="128"/>
      <c r="AA137" s="128"/>
      <c r="AB137" s="128"/>
      <c r="AC137" s="128"/>
      <c r="AD137" s="128"/>
      <c r="AE137" s="128"/>
      <c r="AF137" s="128"/>
      <c r="AG137" s="128"/>
      <c r="AH137" s="128"/>
      <c r="AI137" s="128"/>
      <c r="AJ137" s="128"/>
      <c r="AK137" s="128"/>
      <c r="AL137" s="127"/>
      <c r="AM137" s="127"/>
      <c r="BF137" s="127"/>
    </row>
    <row r="138" spans="2:58" ht="20.25" customHeight="1" x14ac:dyDescent="0.2">
      <c r="C138" s="128"/>
      <c r="D138" s="128"/>
      <c r="E138" s="128"/>
      <c r="F138" s="128"/>
      <c r="G138" s="128"/>
      <c r="H138" s="128"/>
      <c r="I138" s="128"/>
      <c r="J138" s="128"/>
      <c r="K138" s="128"/>
      <c r="L138" s="128"/>
      <c r="M138" s="128"/>
      <c r="N138" s="128"/>
      <c r="O138" s="128"/>
      <c r="P138" s="128"/>
      <c r="Q138" s="128"/>
      <c r="R138" s="128"/>
      <c r="S138" s="128"/>
      <c r="T138" s="128"/>
      <c r="U138" s="127"/>
      <c r="V138" s="127"/>
      <c r="W138" s="128"/>
      <c r="X138" s="128"/>
      <c r="Y138" s="128"/>
      <c r="Z138" s="128"/>
      <c r="AA138" s="128"/>
      <c r="AB138" s="128"/>
      <c r="AC138" s="128"/>
      <c r="AD138" s="128"/>
      <c r="AE138" s="128"/>
      <c r="AF138" s="128"/>
      <c r="AG138" s="128"/>
      <c r="AH138" s="128"/>
      <c r="AI138" s="128"/>
      <c r="AJ138" s="128"/>
      <c r="AK138" s="128"/>
      <c r="AL138" s="127"/>
      <c r="AM138" s="127"/>
      <c r="BF138" s="127"/>
    </row>
  </sheetData>
  <sheetProtection insertRows="0"/>
  <mergeCells count="831">
    <mergeCell ref="AV5:AW5"/>
    <mergeCell ref="AZ5:BA5"/>
    <mergeCell ref="AZ6:BA6"/>
    <mergeCell ref="AM1:BA1"/>
    <mergeCell ref="U2:V2"/>
    <mergeCell ref="X2:Y2"/>
    <mergeCell ref="AB2:AC2"/>
    <mergeCell ref="AM2:BA2"/>
    <mergeCell ref="AZ3:BC3"/>
    <mergeCell ref="AZ4:BC4"/>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G13:K13"/>
    <mergeCell ref="L13:O13"/>
    <mergeCell ref="AU13:AV13"/>
    <mergeCell ref="AW13:AX13"/>
    <mergeCell ref="AY15:BD15"/>
    <mergeCell ref="C16:D16"/>
    <mergeCell ref="E16:F16"/>
    <mergeCell ref="G16:K16"/>
    <mergeCell ref="L16:O16"/>
    <mergeCell ref="AU16:AV16"/>
    <mergeCell ref="AY13:BD13"/>
    <mergeCell ref="C14:D14"/>
    <mergeCell ref="E14:F14"/>
    <mergeCell ref="G14:K14"/>
    <mergeCell ref="L14:O14"/>
    <mergeCell ref="AU14:AV14"/>
    <mergeCell ref="AW14:AX14"/>
    <mergeCell ref="AY14:BD14"/>
    <mergeCell ref="C13:D13"/>
    <mergeCell ref="E13:F13"/>
    <mergeCell ref="AW18:AX18"/>
    <mergeCell ref="AY18:BD18"/>
    <mergeCell ref="C17:D17"/>
    <mergeCell ref="E17:F17"/>
    <mergeCell ref="AW16:AX16"/>
    <mergeCell ref="AY16:BD16"/>
    <mergeCell ref="C15:D15"/>
    <mergeCell ref="E15:F15"/>
    <mergeCell ref="G15:K15"/>
    <mergeCell ref="L15:O15"/>
    <mergeCell ref="AU15:AV15"/>
    <mergeCell ref="AW15:AX15"/>
    <mergeCell ref="AW20:AX20"/>
    <mergeCell ref="AY20:BD20"/>
    <mergeCell ref="C19:D19"/>
    <mergeCell ref="E19:F19"/>
    <mergeCell ref="G19:K19"/>
    <mergeCell ref="L19:O19"/>
    <mergeCell ref="AU19:AV19"/>
    <mergeCell ref="AW19:AX19"/>
    <mergeCell ref="G17:K17"/>
    <mergeCell ref="L17:O17"/>
    <mergeCell ref="AU17:AV17"/>
    <mergeCell ref="AW17:AX17"/>
    <mergeCell ref="AY19:BD19"/>
    <mergeCell ref="C20:D20"/>
    <mergeCell ref="E20:F20"/>
    <mergeCell ref="G20:K20"/>
    <mergeCell ref="L20:O20"/>
    <mergeCell ref="AU20:AV20"/>
    <mergeCell ref="AY17:BD17"/>
    <mergeCell ref="C18:D18"/>
    <mergeCell ref="E18:F18"/>
    <mergeCell ref="G18:K18"/>
    <mergeCell ref="L18:O18"/>
    <mergeCell ref="AU18:AV18"/>
    <mergeCell ref="G21:K21"/>
    <mergeCell ref="L21:O21"/>
    <mergeCell ref="AU21:AV21"/>
    <mergeCell ref="AW21:AX21"/>
    <mergeCell ref="AY23:BD23"/>
    <mergeCell ref="C24:D24"/>
    <mergeCell ref="E24:F24"/>
    <mergeCell ref="G24:K24"/>
    <mergeCell ref="L24:O24"/>
    <mergeCell ref="AU24:AV24"/>
    <mergeCell ref="AY21:BD21"/>
    <mergeCell ref="C22:D22"/>
    <mergeCell ref="E22:F22"/>
    <mergeCell ref="G22:K22"/>
    <mergeCell ref="L22:O22"/>
    <mergeCell ref="AU22:AV22"/>
    <mergeCell ref="AW22:AX22"/>
    <mergeCell ref="AY22:BD22"/>
    <mergeCell ref="C21:D21"/>
    <mergeCell ref="E21:F21"/>
    <mergeCell ref="AW26:AX26"/>
    <mergeCell ref="AY26:BD26"/>
    <mergeCell ref="C25:D25"/>
    <mergeCell ref="E25:F25"/>
    <mergeCell ref="AW24:AX24"/>
    <mergeCell ref="AY24:BD24"/>
    <mergeCell ref="C23:D23"/>
    <mergeCell ref="E23:F23"/>
    <mergeCell ref="G23:K23"/>
    <mergeCell ref="L23:O23"/>
    <mergeCell ref="AU23:AV23"/>
    <mergeCell ref="AW23:AX23"/>
    <mergeCell ref="AW28:AX28"/>
    <mergeCell ref="AY28:BD28"/>
    <mergeCell ref="C27:D27"/>
    <mergeCell ref="E27:F27"/>
    <mergeCell ref="G27:K27"/>
    <mergeCell ref="L27:O27"/>
    <mergeCell ref="AU27:AV27"/>
    <mergeCell ref="AW27:AX27"/>
    <mergeCell ref="G25:K25"/>
    <mergeCell ref="L25:O25"/>
    <mergeCell ref="AU25:AV25"/>
    <mergeCell ref="AW25:AX25"/>
    <mergeCell ref="AY27:BD27"/>
    <mergeCell ref="C28:D28"/>
    <mergeCell ref="E28:F28"/>
    <mergeCell ref="G28:K28"/>
    <mergeCell ref="L28:O28"/>
    <mergeCell ref="AU28:AV28"/>
    <mergeCell ref="AY25:BD25"/>
    <mergeCell ref="C26:D26"/>
    <mergeCell ref="E26:F26"/>
    <mergeCell ref="G26:K26"/>
    <mergeCell ref="L26:O26"/>
    <mergeCell ref="AU26:AV26"/>
    <mergeCell ref="C29:D29"/>
    <mergeCell ref="E29:F29"/>
    <mergeCell ref="G29:K29"/>
    <mergeCell ref="L29:O29"/>
    <mergeCell ref="AU29:AV29"/>
    <mergeCell ref="AW29:AX29"/>
    <mergeCell ref="AY29:BD29"/>
    <mergeCell ref="C112:D112"/>
    <mergeCell ref="E112:F112"/>
    <mergeCell ref="G112:K112"/>
    <mergeCell ref="L112:O112"/>
    <mergeCell ref="AU112:AV112"/>
    <mergeCell ref="AW112:AX112"/>
    <mergeCell ref="AY112:BD112"/>
    <mergeCell ref="C30:D30"/>
    <mergeCell ref="E30:F30"/>
    <mergeCell ref="AY30:BD30"/>
    <mergeCell ref="C31:D31"/>
    <mergeCell ref="E31:F31"/>
    <mergeCell ref="AY31:BD31"/>
    <mergeCell ref="C32:D32"/>
    <mergeCell ref="E32:F32"/>
    <mergeCell ref="AY32:BD32"/>
    <mergeCell ref="G30:K30"/>
    <mergeCell ref="L115:M115"/>
    <mergeCell ref="R115:S116"/>
    <mergeCell ref="T115:W115"/>
    <mergeCell ref="Y115:AB115"/>
    <mergeCell ref="AI115:AJ115"/>
    <mergeCell ref="AK115:AN115"/>
    <mergeCell ref="AS115:AT115"/>
    <mergeCell ref="AI116:AJ116"/>
    <mergeCell ref="AK116:AN116"/>
    <mergeCell ref="C116:E116"/>
    <mergeCell ref="F116:G116"/>
    <mergeCell ref="H116:I116"/>
    <mergeCell ref="J116:K116"/>
    <mergeCell ref="L116:M116"/>
    <mergeCell ref="T116:U116"/>
    <mergeCell ref="AS116:AT116"/>
    <mergeCell ref="L117:M117"/>
    <mergeCell ref="R117:S117"/>
    <mergeCell ref="T117:U117"/>
    <mergeCell ref="V116:W116"/>
    <mergeCell ref="Y116:Z116"/>
    <mergeCell ref="AA116:AB116"/>
    <mergeCell ref="AA117:AB117"/>
    <mergeCell ref="AQ118:AR118"/>
    <mergeCell ref="AS118:AT118"/>
    <mergeCell ref="AQ117:AT117"/>
    <mergeCell ref="C118:E118"/>
    <mergeCell ref="F118:G118"/>
    <mergeCell ref="H118:I118"/>
    <mergeCell ref="J118:K118"/>
    <mergeCell ref="L118:M118"/>
    <mergeCell ref="R118:S118"/>
    <mergeCell ref="AA118:AB118"/>
    <mergeCell ref="AE118:AF118"/>
    <mergeCell ref="AI118:AJ118"/>
    <mergeCell ref="AE117:AF117"/>
    <mergeCell ref="AI117:AJ117"/>
    <mergeCell ref="AK117:AN117"/>
    <mergeCell ref="C117:E117"/>
    <mergeCell ref="F117:G117"/>
    <mergeCell ref="H117:I117"/>
    <mergeCell ref="J117:K117"/>
    <mergeCell ref="T118:U118"/>
    <mergeCell ref="V118:W118"/>
    <mergeCell ref="Y118:Z118"/>
    <mergeCell ref="V117:W117"/>
    <mergeCell ref="Y117:Z117"/>
    <mergeCell ref="AK118:AN118"/>
    <mergeCell ref="R120:S120"/>
    <mergeCell ref="T119:U119"/>
    <mergeCell ref="V119:W119"/>
    <mergeCell ref="C119:E119"/>
    <mergeCell ref="F119:G119"/>
    <mergeCell ref="H119:I119"/>
    <mergeCell ref="J119:K119"/>
    <mergeCell ref="L119:M119"/>
    <mergeCell ref="R119:S119"/>
    <mergeCell ref="T120:U120"/>
    <mergeCell ref="C120:E120"/>
    <mergeCell ref="F120:G120"/>
    <mergeCell ref="H120:I120"/>
    <mergeCell ref="J120:K120"/>
    <mergeCell ref="L120:M120"/>
    <mergeCell ref="N120:O120"/>
    <mergeCell ref="AL120:AM120"/>
    <mergeCell ref="C126:D126"/>
    <mergeCell ref="F126:G126"/>
    <mergeCell ref="I126:J126"/>
    <mergeCell ref="L126:N126"/>
    <mergeCell ref="R126:U126"/>
    <mergeCell ref="W126:Z126"/>
    <mergeCell ref="AB126:AE126"/>
    <mergeCell ref="AJ121:AK121"/>
    <mergeCell ref="AL121:AM121"/>
    <mergeCell ref="AO126:AR126"/>
    <mergeCell ref="AT126:AW126"/>
    <mergeCell ref="AB130:AE130"/>
    <mergeCell ref="R131:U131"/>
    <mergeCell ref="W131:Z131"/>
    <mergeCell ref="AB131:AE131"/>
    <mergeCell ref="AJ126:AM126"/>
    <mergeCell ref="L122:M122"/>
    <mergeCell ref="R121:S121"/>
    <mergeCell ref="T121:U121"/>
    <mergeCell ref="V121:W121"/>
    <mergeCell ref="Y121:Z121"/>
    <mergeCell ref="AA121:AB121"/>
    <mergeCell ref="AE121:AF121"/>
    <mergeCell ref="Y123:Z123"/>
    <mergeCell ref="AB125:AE125"/>
    <mergeCell ref="AN121:AO121"/>
    <mergeCell ref="AS121:AT121"/>
    <mergeCell ref="AW30:AX30"/>
    <mergeCell ref="G31:K31"/>
    <mergeCell ref="L31:O31"/>
    <mergeCell ref="AU31:AV31"/>
    <mergeCell ref="AW31:AX31"/>
    <mergeCell ref="G32:K32"/>
    <mergeCell ref="L32:O32"/>
    <mergeCell ref="AU32:AV32"/>
    <mergeCell ref="AW32:AX32"/>
    <mergeCell ref="L30:O30"/>
    <mergeCell ref="AU30:AV30"/>
    <mergeCell ref="AS120:AT120"/>
    <mergeCell ref="C34:D34"/>
    <mergeCell ref="E34:F34"/>
    <mergeCell ref="G34:K34"/>
    <mergeCell ref="L34:O34"/>
    <mergeCell ref="G35:K35"/>
    <mergeCell ref="L35:O35"/>
    <mergeCell ref="AQ120:AR120"/>
    <mergeCell ref="AQ119:AR119"/>
    <mergeCell ref="AS119:AT119"/>
    <mergeCell ref="Y119:Z119"/>
    <mergeCell ref="AA119:AB119"/>
    <mergeCell ref="AE119:AF119"/>
    <mergeCell ref="AI119:AJ119"/>
    <mergeCell ref="V120:W120"/>
    <mergeCell ref="Y120:Z120"/>
    <mergeCell ref="AA120:AB120"/>
    <mergeCell ref="AE120:AF120"/>
    <mergeCell ref="AJ120:AK120"/>
    <mergeCell ref="AK119:AN119"/>
    <mergeCell ref="AN120:AO120"/>
    <mergeCell ref="G43:K43"/>
    <mergeCell ref="L43:O43"/>
    <mergeCell ref="G51:K51"/>
    <mergeCell ref="AW34:AX34"/>
    <mergeCell ref="AY34:BD34"/>
    <mergeCell ref="C33:D33"/>
    <mergeCell ref="E33:F33"/>
    <mergeCell ref="G33:K33"/>
    <mergeCell ref="L33:O33"/>
    <mergeCell ref="AU33:AV33"/>
    <mergeCell ref="AW33:AX33"/>
    <mergeCell ref="AY33:BD33"/>
    <mergeCell ref="AU34:AV34"/>
    <mergeCell ref="AW35:AX35"/>
    <mergeCell ref="AY37:BD37"/>
    <mergeCell ref="C38:D38"/>
    <mergeCell ref="E38:F38"/>
    <mergeCell ref="G38:K38"/>
    <mergeCell ref="L38:O38"/>
    <mergeCell ref="AU38:AV38"/>
    <mergeCell ref="AW38:AX38"/>
    <mergeCell ref="AY38:BD38"/>
    <mergeCell ref="AY35:BD35"/>
    <mergeCell ref="C36:D36"/>
    <mergeCell ref="E36:F36"/>
    <mergeCell ref="G36:K36"/>
    <mergeCell ref="L36:O36"/>
    <mergeCell ref="AU36:AV36"/>
    <mergeCell ref="AW36:AX36"/>
    <mergeCell ref="AY36:BD36"/>
    <mergeCell ref="C35:D35"/>
    <mergeCell ref="E35:F35"/>
    <mergeCell ref="AU35:AV35"/>
    <mergeCell ref="AW40:AX40"/>
    <mergeCell ref="AY40:BD40"/>
    <mergeCell ref="C39:D39"/>
    <mergeCell ref="E39:F39"/>
    <mergeCell ref="C37:D37"/>
    <mergeCell ref="E37:F37"/>
    <mergeCell ref="G37:K37"/>
    <mergeCell ref="L37:O37"/>
    <mergeCell ref="AU37:AV37"/>
    <mergeCell ref="AW37:AX37"/>
    <mergeCell ref="AW42:AX42"/>
    <mergeCell ref="AY42:BD42"/>
    <mergeCell ref="C41:D41"/>
    <mergeCell ref="E41:F41"/>
    <mergeCell ref="G41:K41"/>
    <mergeCell ref="L41:O41"/>
    <mergeCell ref="AU41:AV41"/>
    <mergeCell ref="AW41:AX41"/>
    <mergeCell ref="G39:K39"/>
    <mergeCell ref="L39:O39"/>
    <mergeCell ref="AU39:AV39"/>
    <mergeCell ref="AW39:AX39"/>
    <mergeCell ref="AY41:BD41"/>
    <mergeCell ref="C42:D42"/>
    <mergeCell ref="E42:F42"/>
    <mergeCell ref="G42:K42"/>
    <mergeCell ref="L42:O42"/>
    <mergeCell ref="AU42:AV42"/>
    <mergeCell ref="AY39:BD39"/>
    <mergeCell ref="C40:D40"/>
    <mergeCell ref="E40:F40"/>
    <mergeCell ref="G40:K40"/>
    <mergeCell ref="L40:O40"/>
    <mergeCell ref="AU40:AV40"/>
    <mergeCell ref="AW43:AX43"/>
    <mergeCell ref="AY45:BD45"/>
    <mergeCell ref="C46:D46"/>
    <mergeCell ref="E46:F46"/>
    <mergeCell ref="G46:K46"/>
    <mergeCell ref="L46:O46"/>
    <mergeCell ref="AU46:AV46"/>
    <mergeCell ref="AY43:BD43"/>
    <mergeCell ref="C44:D44"/>
    <mergeCell ref="E44:F44"/>
    <mergeCell ref="G44:K44"/>
    <mergeCell ref="L44:O44"/>
    <mergeCell ref="AU44:AV44"/>
    <mergeCell ref="AW44:AX44"/>
    <mergeCell ref="AY44:BD44"/>
    <mergeCell ref="C43:D43"/>
    <mergeCell ref="E43:F43"/>
    <mergeCell ref="AU43:AV43"/>
    <mergeCell ref="AW48:AX48"/>
    <mergeCell ref="AY48:BD48"/>
    <mergeCell ref="C47:D47"/>
    <mergeCell ref="E47:F47"/>
    <mergeCell ref="AW46:AX46"/>
    <mergeCell ref="AY46:BD46"/>
    <mergeCell ref="C45:D45"/>
    <mergeCell ref="E45:F45"/>
    <mergeCell ref="G45:K45"/>
    <mergeCell ref="L45:O45"/>
    <mergeCell ref="AU45:AV45"/>
    <mergeCell ref="AW45:AX45"/>
    <mergeCell ref="AW50:AX50"/>
    <mergeCell ref="AY50:BD50"/>
    <mergeCell ref="C49:D49"/>
    <mergeCell ref="E49:F49"/>
    <mergeCell ref="G49:K49"/>
    <mergeCell ref="L49:O49"/>
    <mergeCell ref="AU49:AV49"/>
    <mergeCell ref="AW49:AX49"/>
    <mergeCell ref="G47:K47"/>
    <mergeCell ref="L47:O47"/>
    <mergeCell ref="AU47:AV47"/>
    <mergeCell ref="AW47:AX47"/>
    <mergeCell ref="AY49:BD49"/>
    <mergeCell ref="C50:D50"/>
    <mergeCell ref="E50:F50"/>
    <mergeCell ref="G50:K50"/>
    <mergeCell ref="L50:O50"/>
    <mergeCell ref="AU50:AV50"/>
    <mergeCell ref="AY47:BD47"/>
    <mergeCell ref="C48:D48"/>
    <mergeCell ref="E48:F48"/>
    <mergeCell ref="G48:K48"/>
    <mergeCell ref="L48:O48"/>
    <mergeCell ref="AU48:AV48"/>
    <mergeCell ref="AW51:AX51"/>
    <mergeCell ref="AY53:BD53"/>
    <mergeCell ref="C54:D54"/>
    <mergeCell ref="E54:F54"/>
    <mergeCell ref="G54:K54"/>
    <mergeCell ref="L54:O54"/>
    <mergeCell ref="AU54:AV54"/>
    <mergeCell ref="AY51:BD51"/>
    <mergeCell ref="C52:D52"/>
    <mergeCell ref="E52:F52"/>
    <mergeCell ref="G52:K52"/>
    <mergeCell ref="L52:O52"/>
    <mergeCell ref="AU52:AV52"/>
    <mergeCell ref="AW52:AX52"/>
    <mergeCell ref="AY52:BD52"/>
    <mergeCell ref="C51:D51"/>
    <mergeCell ref="E51:F51"/>
    <mergeCell ref="L51:O51"/>
    <mergeCell ref="AU51:AV51"/>
    <mergeCell ref="AW56:AX56"/>
    <mergeCell ref="AY56:BD56"/>
    <mergeCell ref="C55:D55"/>
    <mergeCell ref="E55:F55"/>
    <mergeCell ref="AW54:AX54"/>
    <mergeCell ref="AY54:BD54"/>
    <mergeCell ref="C53:D53"/>
    <mergeCell ref="E53:F53"/>
    <mergeCell ref="G53:K53"/>
    <mergeCell ref="L53:O53"/>
    <mergeCell ref="AU53:AV53"/>
    <mergeCell ref="AW53:AX53"/>
    <mergeCell ref="AW58:AX58"/>
    <mergeCell ref="AY58:BD58"/>
    <mergeCell ref="C57:D57"/>
    <mergeCell ref="E57:F57"/>
    <mergeCell ref="G57:K57"/>
    <mergeCell ref="L57:O57"/>
    <mergeCell ref="AU57:AV57"/>
    <mergeCell ref="AW57:AX57"/>
    <mergeCell ref="G55:K55"/>
    <mergeCell ref="L55:O55"/>
    <mergeCell ref="AU55:AV55"/>
    <mergeCell ref="AW55:AX55"/>
    <mergeCell ref="AY57:BD57"/>
    <mergeCell ref="C58:D58"/>
    <mergeCell ref="E58:F58"/>
    <mergeCell ref="G58:K58"/>
    <mergeCell ref="L58:O58"/>
    <mergeCell ref="AU58:AV58"/>
    <mergeCell ref="AY55:BD55"/>
    <mergeCell ref="C56:D56"/>
    <mergeCell ref="E56:F56"/>
    <mergeCell ref="G56:K56"/>
    <mergeCell ref="L56:O56"/>
    <mergeCell ref="AU56:AV56"/>
    <mergeCell ref="G59:K59"/>
    <mergeCell ref="L59:O59"/>
    <mergeCell ref="AU59:AV59"/>
    <mergeCell ref="AW59:AX59"/>
    <mergeCell ref="AY61:BD61"/>
    <mergeCell ref="C62:D62"/>
    <mergeCell ref="E62:F62"/>
    <mergeCell ref="G62:K62"/>
    <mergeCell ref="L62:O62"/>
    <mergeCell ref="AU62:AV62"/>
    <mergeCell ref="AY59:BD59"/>
    <mergeCell ref="C60:D60"/>
    <mergeCell ref="E60:F60"/>
    <mergeCell ref="G60:K60"/>
    <mergeCell ref="L60:O60"/>
    <mergeCell ref="AU60:AV60"/>
    <mergeCell ref="AW60:AX60"/>
    <mergeCell ref="AY60:BD60"/>
    <mergeCell ref="C59:D59"/>
    <mergeCell ref="E59:F59"/>
    <mergeCell ref="AW64:AX64"/>
    <mergeCell ref="AY64:BD64"/>
    <mergeCell ref="C63:D63"/>
    <mergeCell ref="E63:F63"/>
    <mergeCell ref="AW62:AX62"/>
    <mergeCell ref="AY62:BD62"/>
    <mergeCell ref="C61:D61"/>
    <mergeCell ref="E61:F61"/>
    <mergeCell ref="G61:K61"/>
    <mergeCell ref="L61:O61"/>
    <mergeCell ref="AU61:AV61"/>
    <mergeCell ref="AW61:AX61"/>
    <mergeCell ref="AW66:AX66"/>
    <mergeCell ref="AY66:BD66"/>
    <mergeCell ref="C65:D65"/>
    <mergeCell ref="E65:F65"/>
    <mergeCell ref="G65:K65"/>
    <mergeCell ref="L65:O65"/>
    <mergeCell ref="AU65:AV65"/>
    <mergeCell ref="AW65:AX65"/>
    <mergeCell ref="G63:K63"/>
    <mergeCell ref="L63:O63"/>
    <mergeCell ref="AU63:AV63"/>
    <mergeCell ref="AW63:AX63"/>
    <mergeCell ref="AY65:BD65"/>
    <mergeCell ref="C66:D66"/>
    <mergeCell ref="E66:F66"/>
    <mergeCell ref="G66:K66"/>
    <mergeCell ref="L66:O66"/>
    <mergeCell ref="AU66:AV66"/>
    <mergeCell ref="AY63:BD63"/>
    <mergeCell ref="C64:D64"/>
    <mergeCell ref="E64:F64"/>
    <mergeCell ref="G64:K64"/>
    <mergeCell ref="L64:O64"/>
    <mergeCell ref="AU64:AV64"/>
    <mergeCell ref="G67:K67"/>
    <mergeCell ref="L67:O67"/>
    <mergeCell ref="AU67:AV67"/>
    <mergeCell ref="AW67:AX67"/>
    <mergeCell ref="AY69:BD69"/>
    <mergeCell ref="C70:D70"/>
    <mergeCell ref="E70:F70"/>
    <mergeCell ref="G70:K70"/>
    <mergeCell ref="L70:O70"/>
    <mergeCell ref="AU70:AV70"/>
    <mergeCell ref="AY67:BD67"/>
    <mergeCell ref="C68:D68"/>
    <mergeCell ref="E68:F68"/>
    <mergeCell ref="G68:K68"/>
    <mergeCell ref="L68:O68"/>
    <mergeCell ref="AU68:AV68"/>
    <mergeCell ref="AW68:AX68"/>
    <mergeCell ref="AY68:BD68"/>
    <mergeCell ref="C67:D67"/>
    <mergeCell ref="E67:F67"/>
    <mergeCell ref="AW72:AX72"/>
    <mergeCell ref="AY72:BD72"/>
    <mergeCell ref="C71:D71"/>
    <mergeCell ref="E71:F71"/>
    <mergeCell ref="AW70:AX70"/>
    <mergeCell ref="AY70:BD70"/>
    <mergeCell ref="C69:D69"/>
    <mergeCell ref="E69:F69"/>
    <mergeCell ref="G69:K69"/>
    <mergeCell ref="L69:O69"/>
    <mergeCell ref="AU69:AV69"/>
    <mergeCell ref="AW69:AX69"/>
    <mergeCell ref="AW74:AX74"/>
    <mergeCell ref="AY74:BD74"/>
    <mergeCell ref="C73:D73"/>
    <mergeCell ref="E73:F73"/>
    <mergeCell ref="G73:K73"/>
    <mergeCell ref="L73:O73"/>
    <mergeCell ref="AU73:AV73"/>
    <mergeCell ref="AW73:AX73"/>
    <mergeCell ref="G71:K71"/>
    <mergeCell ref="L71:O71"/>
    <mergeCell ref="AU71:AV71"/>
    <mergeCell ref="AW71:AX71"/>
    <mergeCell ref="AY73:BD73"/>
    <mergeCell ref="C74:D74"/>
    <mergeCell ref="E74:F74"/>
    <mergeCell ref="G74:K74"/>
    <mergeCell ref="L74:O74"/>
    <mergeCell ref="AU74:AV74"/>
    <mergeCell ref="AY71:BD71"/>
    <mergeCell ref="C72:D72"/>
    <mergeCell ref="E72:F72"/>
    <mergeCell ref="G72:K72"/>
    <mergeCell ref="L72:O72"/>
    <mergeCell ref="AU72:AV72"/>
    <mergeCell ref="G75:K75"/>
    <mergeCell ref="L75:O75"/>
    <mergeCell ref="AU75:AV75"/>
    <mergeCell ref="AW75:AX75"/>
    <mergeCell ref="AY77:BD77"/>
    <mergeCell ref="C78:D78"/>
    <mergeCell ref="E78:F78"/>
    <mergeCell ref="G78:K78"/>
    <mergeCell ref="L78:O78"/>
    <mergeCell ref="AU78:AV78"/>
    <mergeCell ref="AY75:BD75"/>
    <mergeCell ref="C76:D76"/>
    <mergeCell ref="E76:F76"/>
    <mergeCell ref="G76:K76"/>
    <mergeCell ref="L76:O76"/>
    <mergeCell ref="AU76:AV76"/>
    <mergeCell ref="AW76:AX76"/>
    <mergeCell ref="AY76:BD76"/>
    <mergeCell ref="C75:D75"/>
    <mergeCell ref="E75:F75"/>
    <mergeCell ref="AW80:AX80"/>
    <mergeCell ref="AY80:BD80"/>
    <mergeCell ref="C79:D79"/>
    <mergeCell ref="E79:F79"/>
    <mergeCell ref="AW78:AX78"/>
    <mergeCell ref="AY78:BD78"/>
    <mergeCell ref="C77:D77"/>
    <mergeCell ref="E77:F77"/>
    <mergeCell ref="G77:K77"/>
    <mergeCell ref="L77:O77"/>
    <mergeCell ref="AU77:AV77"/>
    <mergeCell ref="AW77:AX77"/>
    <mergeCell ref="AW82:AX82"/>
    <mergeCell ref="AY82:BD82"/>
    <mergeCell ref="C81:D81"/>
    <mergeCell ref="E81:F81"/>
    <mergeCell ref="G81:K81"/>
    <mergeCell ref="L81:O81"/>
    <mergeCell ref="AU81:AV81"/>
    <mergeCell ref="AW81:AX81"/>
    <mergeCell ref="G79:K79"/>
    <mergeCell ref="L79:O79"/>
    <mergeCell ref="AU79:AV79"/>
    <mergeCell ref="AW79:AX79"/>
    <mergeCell ref="AY81:BD81"/>
    <mergeCell ref="C82:D82"/>
    <mergeCell ref="E82:F82"/>
    <mergeCell ref="G82:K82"/>
    <mergeCell ref="L82:O82"/>
    <mergeCell ref="AU82:AV82"/>
    <mergeCell ref="AY79:BD79"/>
    <mergeCell ref="C80:D80"/>
    <mergeCell ref="E80:F80"/>
    <mergeCell ref="G80:K80"/>
    <mergeCell ref="L80:O80"/>
    <mergeCell ref="AU80:AV80"/>
    <mergeCell ref="G83:K83"/>
    <mergeCell ref="L83:O83"/>
    <mergeCell ref="AU83:AV83"/>
    <mergeCell ref="AW83:AX83"/>
    <mergeCell ref="AY85:BD85"/>
    <mergeCell ref="C86:D86"/>
    <mergeCell ref="E86:F86"/>
    <mergeCell ref="G86:K86"/>
    <mergeCell ref="L86:O86"/>
    <mergeCell ref="AU86:AV86"/>
    <mergeCell ref="AY83:BD83"/>
    <mergeCell ref="C84:D84"/>
    <mergeCell ref="E84:F84"/>
    <mergeCell ref="G84:K84"/>
    <mergeCell ref="L84:O84"/>
    <mergeCell ref="AU84:AV84"/>
    <mergeCell ref="AW84:AX84"/>
    <mergeCell ref="AY84:BD84"/>
    <mergeCell ref="C83:D83"/>
    <mergeCell ref="E83:F83"/>
    <mergeCell ref="AW88:AX88"/>
    <mergeCell ref="AY88:BD88"/>
    <mergeCell ref="C87:D87"/>
    <mergeCell ref="E87:F87"/>
    <mergeCell ref="AW86:AX86"/>
    <mergeCell ref="AY86:BD86"/>
    <mergeCell ref="C85:D85"/>
    <mergeCell ref="E85:F85"/>
    <mergeCell ref="G85:K85"/>
    <mergeCell ref="L85:O85"/>
    <mergeCell ref="AU85:AV85"/>
    <mergeCell ref="AW85:AX85"/>
    <mergeCell ref="AW90:AX90"/>
    <mergeCell ref="AY90:BD90"/>
    <mergeCell ref="C89:D89"/>
    <mergeCell ref="E89:F89"/>
    <mergeCell ref="G89:K89"/>
    <mergeCell ref="L89:O89"/>
    <mergeCell ref="AU89:AV89"/>
    <mergeCell ref="AW89:AX89"/>
    <mergeCell ref="G87:K87"/>
    <mergeCell ref="L87:O87"/>
    <mergeCell ref="AU87:AV87"/>
    <mergeCell ref="AW87:AX87"/>
    <mergeCell ref="AY89:BD89"/>
    <mergeCell ref="C90:D90"/>
    <mergeCell ref="E90:F90"/>
    <mergeCell ref="G90:K90"/>
    <mergeCell ref="L90:O90"/>
    <mergeCell ref="AU90:AV90"/>
    <mergeCell ref="AY87:BD87"/>
    <mergeCell ref="C88:D88"/>
    <mergeCell ref="E88:F88"/>
    <mergeCell ref="G88:K88"/>
    <mergeCell ref="L88:O88"/>
    <mergeCell ref="AU88:AV88"/>
    <mergeCell ref="G91:K91"/>
    <mergeCell ref="L91:O91"/>
    <mergeCell ref="AU91:AV91"/>
    <mergeCell ref="AW91:AX91"/>
    <mergeCell ref="AY93:BD93"/>
    <mergeCell ref="C94:D94"/>
    <mergeCell ref="E94:F94"/>
    <mergeCell ref="G94:K94"/>
    <mergeCell ref="L94:O94"/>
    <mergeCell ref="AU94:AV94"/>
    <mergeCell ref="AY91:BD91"/>
    <mergeCell ref="C92:D92"/>
    <mergeCell ref="E92:F92"/>
    <mergeCell ref="G92:K92"/>
    <mergeCell ref="L92:O92"/>
    <mergeCell ref="AU92:AV92"/>
    <mergeCell ref="AW92:AX92"/>
    <mergeCell ref="AY92:BD92"/>
    <mergeCell ref="C91:D91"/>
    <mergeCell ref="E91:F91"/>
    <mergeCell ref="AW96:AX96"/>
    <mergeCell ref="AY96:BD96"/>
    <mergeCell ref="C95:D95"/>
    <mergeCell ref="E95:F95"/>
    <mergeCell ref="AW94:AX94"/>
    <mergeCell ref="AY94:BD94"/>
    <mergeCell ref="C93:D93"/>
    <mergeCell ref="E93:F93"/>
    <mergeCell ref="G93:K93"/>
    <mergeCell ref="L93:O93"/>
    <mergeCell ref="AU93:AV93"/>
    <mergeCell ref="AW93:AX93"/>
    <mergeCell ref="AW98:AX98"/>
    <mergeCell ref="AY98:BD98"/>
    <mergeCell ref="C97:D97"/>
    <mergeCell ref="E97:F97"/>
    <mergeCell ref="G97:K97"/>
    <mergeCell ref="L97:O97"/>
    <mergeCell ref="AU97:AV97"/>
    <mergeCell ref="AW97:AX97"/>
    <mergeCell ref="G95:K95"/>
    <mergeCell ref="L95:O95"/>
    <mergeCell ref="AU95:AV95"/>
    <mergeCell ref="AW95:AX95"/>
    <mergeCell ref="AY97:BD97"/>
    <mergeCell ref="C98:D98"/>
    <mergeCell ref="E98:F98"/>
    <mergeCell ref="G98:K98"/>
    <mergeCell ref="L98:O98"/>
    <mergeCell ref="AU98:AV98"/>
    <mergeCell ref="AY95:BD95"/>
    <mergeCell ref="C96:D96"/>
    <mergeCell ref="E96:F96"/>
    <mergeCell ref="G96:K96"/>
    <mergeCell ref="L96:O96"/>
    <mergeCell ref="AU96:AV96"/>
    <mergeCell ref="G99:K99"/>
    <mergeCell ref="L99:O99"/>
    <mergeCell ref="AU99:AV99"/>
    <mergeCell ref="AW99:AX99"/>
    <mergeCell ref="AY101:BD101"/>
    <mergeCell ref="C102:D102"/>
    <mergeCell ref="E102:F102"/>
    <mergeCell ref="G102:K102"/>
    <mergeCell ref="L102:O102"/>
    <mergeCell ref="AU102:AV102"/>
    <mergeCell ref="AY99:BD99"/>
    <mergeCell ref="C100:D100"/>
    <mergeCell ref="E100:F100"/>
    <mergeCell ref="G100:K100"/>
    <mergeCell ref="L100:O100"/>
    <mergeCell ref="AU100:AV100"/>
    <mergeCell ref="AW100:AX100"/>
    <mergeCell ref="AY100:BD100"/>
    <mergeCell ref="C99:D99"/>
    <mergeCell ref="E99:F99"/>
    <mergeCell ref="AW104:AX104"/>
    <mergeCell ref="AY104:BD104"/>
    <mergeCell ref="C103:D103"/>
    <mergeCell ref="E103:F103"/>
    <mergeCell ref="AW102:AX102"/>
    <mergeCell ref="AY102:BD102"/>
    <mergeCell ref="C101:D101"/>
    <mergeCell ref="E101:F101"/>
    <mergeCell ref="G101:K101"/>
    <mergeCell ref="L101:O101"/>
    <mergeCell ref="AU101:AV101"/>
    <mergeCell ref="AW101:AX101"/>
    <mergeCell ref="AW106:AX106"/>
    <mergeCell ref="AY106:BD106"/>
    <mergeCell ref="C105:D105"/>
    <mergeCell ref="E105:F105"/>
    <mergeCell ref="G105:K105"/>
    <mergeCell ref="L105:O105"/>
    <mergeCell ref="AU105:AV105"/>
    <mergeCell ref="AW105:AX105"/>
    <mergeCell ref="G103:K103"/>
    <mergeCell ref="L103:O103"/>
    <mergeCell ref="AU103:AV103"/>
    <mergeCell ref="AW103:AX103"/>
    <mergeCell ref="AY105:BD105"/>
    <mergeCell ref="C106:D106"/>
    <mergeCell ref="E106:F106"/>
    <mergeCell ref="G106:K106"/>
    <mergeCell ref="L106:O106"/>
    <mergeCell ref="AU106:AV106"/>
    <mergeCell ref="AY103:BD103"/>
    <mergeCell ref="C104:D104"/>
    <mergeCell ref="E104:F104"/>
    <mergeCell ref="G104:K104"/>
    <mergeCell ref="L104:O104"/>
    <mergeCell ref="AU104:AV104"/>
    <mergeCell ref="G107:K107"/>
    <mergeCell ref="L107:O107"/>
    <mergeCell ref="AU107:AV107"/>
    <mergeCell ref="AW107:AX107"/>
    <mergeCell ref="AY111:BD111"/>
    <mergeCell ref="C111:D111"/>
    <mergeCell ref="E111:F111"/>
    <mergeCell ref="G111:K111"/>
    <mergeCell ref="L111:O111"/>
    <mergeCell ref="AU111:AV111"/>
    <mergeCell ref="AY107:BD107"/>
    <mergeCell ref="C108:D108"/>
    <mergeCell ref="E108:F108"/>
    <mergeCell ref="G108:K108"/>
    <mergeCell ref="L108:O108"/>
    <mergeCell ref="AU108:AV108"/>
    <mergeCell ref="AW108:AX108"/>
    <mergeCell ref="AY108:BD108"/>
    <mergeCell ref="C107:D107"/>
    <mergeCell ref="E107:F107"/>
    <mergeCell ref="E109:F109"/>
    <mergeCell ref="G109:K109"/>
    <mergeCell ref="L109:O109"/>
    <mergeCell ref="AU109:AV109"/>
    <mergeCell ref="AW109:AX109"/>
    <mergeCell ref="AW111:AX111"/>
    <mergeCell ref="AY109:BD109"/>
    <mergeCell ref="C110:D110"/>
    <mergeCell ref="E110:F110"/>
    <mergeCell ref="G110:K110"/>
    <mergeCell ref="L110:O110"/>
    <mergeCell ref="AU110:AV110"/>
    <mergeCell ref="AW110:AX110"/>
    <mergeCell ref="AY110:BD110"/>
    <mergeCell ref="C109:D109"/>
  </mergeCells>
  <phoneticPr fontId="3"/>
  <conditionalFormatting sqref="C126:D126">
    <cfRule type="expression" dxfId="10" priority="3">
      <formula>INDIRECT(ADDRESS(ROW(),COLUMN()))=TRUNC(INDIRECT(ADDRESS(ROW(),COLUMN())))</formula>
    </cfRule>
  </conditionalFormatting>
  <conditionalFormatting sqref="F117:M120">
    <cfRule type="expression" dxfId="9" priority="6">
      <formula>INDIRECT(ADDRESS(ROW(),COLUMN()))=TRUNC(INDIRECT(ADDRESS(ROW(),COLUMN())))</formula>
    </cfRule>
  </conditionalFormatting>
  <conditionalFormatting sqref="L122:M122">
    <cfRule type="expression" dxfId="8" priority="4">
      <formula>INDIRECT(ADDRESS(ROW(),COLUMN()))=TRUNC(INDIRECT(ADDRESS(ROW(),COLUMN())))</formula>
    </cfRule>
  </conditionalFormatting>
  <conditionalFormatting sqref="P13:AX112">
    <cfRule type="expression" dxfId="7" priority="7">
      <formula>INDIRECT(ADDRESS(ROW(),COLUMN()))=TRUNC(INDIRECT(ADDRESS(ROW(),COLUMN())))</formula>
    </cfRule>
  </conditionalFormatting>
  <conditionalFormatting sqref="R126:U126">
    <cfRule type="expression" dxfId="6" priority="2">
      <formula>INDIRECT(ADDRESS(ROW(),COLUMN()))=TRUNC(INDIRECT(ADDRESS(ROW(),COLUMN())))</formula>
    </cfRule>
  </conditionalFormatting>
  <conditionalFormatting sqref="R131:U131">
    <cfRule type="expression" dxfId="5" priority="1">
      <formula>INDIRECT(ADDRESS(ROW(),COLUMN()))=TRUNC(INDIRECT(ADDRESS(ROW(),COLUMN())))</formula>
    </cfRule>
  </conditionalFormatting>
  <conditionalFormatting sqref="T117:AF121">
    <cfRule type="expression" dxfId="4" priority="5">
      <formula>INDIRECT(ADDRESS(ROW(),COLUMN()))=TRUNC(INDIRECT(ADDRESS(ROW(),COLUMN())))</formula>
    </cfRule>
  </conditionalFormatting>
  <dataValidations count="8">
    <dataValidation type="list" allowBlank="1" showInputMessage="1" showErrorMessage="1" sqref="AZ4" xr:uid="{00000000-0002-0000-1600-000000000000}">
      <formula1>"予定,実績,予定・実績"</formula1>
    </dataValidation>
    <dataValidation type="list" errorStyle="warning" allowBlank="1" showInputMessage="1" error="リストにない場合のみ、入力してください。" sqref="G13:K112" xr:uid="{00000000-0002-0000-1600-000001000000}">
      <formula1>INDIRECT(C13)</formula1>
    </dataValidation>
    <dataValidation type="list" allowBlank="1" showInputMessage="1" sqref="E13:F112" xr:uid="{00000000-0002-0000-1600-000002000000}">
      <formula1>"A, B, C, D"</formula1>
    </dataValidation>
    <dataValidation type="list" allowBlank="1" showInputMessage="1" sqref="C13:D112" xr:uid="{00000000-0002-0000-1600-000003000000}">
      <formula1>職種</formula1>
    </dataValidation>
    <dataValidation type="list" allowBlank="1" showInputMessage="1" showErrorMessage="1" sqref="F126" xr:uid="{00000000-0002-0000-1600-000004000000}">
      <formula1>"40,50"</formula1>
    </dataValidation>
    <dataValidation type="decimal" allowBlank="1" showInputMessage="1" showErrorMessage="1" error="入力可能範囲　32～40" sqref="AV5" xr:uid="{00000000-0002-0000-1600-000005000000}">
      <formula1>32</formula1>
      <formula2>40</formula2>
    </dataValidation>
    <dataValidation type="list" allowBlank="1" showInputMessage="1" showErrorMessage="1" sqref="Y123:Z123" xr:uid="{00000000-0002-0000-1600-000006000000}">
      <formula1>"週,暦月"</formula1>
    </dataValidation>
    <dataValidation type="list" allowBlank="1" showInputMessage="1" showErrorMessage="1" sqref="AZ3" xr:uid="{00000000-0002-0000-16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pageSetUpPr fitToPage="1"/>
  </sheetPr>
  <dimension ref="A1:BF56"/>
  <sheetViews>
    <sheetView showGridLines="0" view="pageBreakPreview" zoomScale="40" zoomScaleNormal="55" zoomScaleSheetLayoutView="40" workbookViewId="0">
      <selection activeCell="R15" sqref="R15"/>
    </sheetView>
  </sheetViews>
  <sheetFormatPr defaultColWidth="5" defaultRowHeight="20.25" customHeight="1" x14ac:dyDescent="0.2"/>
  <cols>
    <col min="1" max="1" width="1.44140625" style="212" customWidth="1"/>
    <col min="2" max="56" width="6.21875" style="212" customWidth="1"/>
    <col min="57" max="16384" width="5" style="212"/>
  </cols>
  <sheetData>
    <row r="1" spans="1:57" s="208" customFormat="1" ht="20.25" customHeight="1" x14ac:dyDescent="0.2">
      <c r="A1" s="178"/>
      <c r="B1" s="178"/>
      <c r="C1" s="200" t="s">
        <v>259</v>
      </c>
      <c r="D1" s="200"/>
      <c r="E1" s="178"/>
      <c r="F1" s="178"/>
      <c r="G1" s="199" t="s">
        <v>258</v>
      </c>
      <c r="H1" s="178"/>
      <c r="I1" s="178"/>
      <c r="J1" s="200"/>
      <c r="K1" s="200"/>
      <c r="L1" s="200"/>
      <c r="M1" s="200"/>
      <c r="N1" s="178"/>
      <c r="O1" s="178"/>
      <c r="P1" s="178"/>
      <c r="Q1" s="178"/>
      <c r="R1" s="178"/>
      <c r="S1" s="178"/>
      <c r="T1" s="178"/>
      <c r="U1" s="178"/>
      <c r="V1" s="178"/>
      <c r="W1" s="178"/>
      <c r="X1" s="178"/>
      <c r="Y1" s="178"/>
      <c r="Z1" s="178"/>
      <c r="AA1" s="178"/>
      <c r="AB1" s="178"/>
      <c r="AC1" s="178"/>
      <c r="AD1" s="178"/>
      <c r="AE1" s="178"/>
      <c r="AF1" s="178"/>
      <c r="AG1" s="178"/>
      <c r="AH1" s="178"/>
      <c r="AI1" s="178"/>
      <c r="AJ1" s="178"/>
      <c r="AK1" s="177" t="s">
        <v>257</v>
      </c>
      <c r="AL1" s="177" t="s">
        <v>250</v>
      </c>
      <c r="AM1" s="903" t="s">
        <v>256</v>
      </c>
      <c r="AN1" s="903"/>
      <c r="AO1" s="903"/>
      <c r="AP1" s="903"/>
      <c r="AQ1" s="903"/>
      <c r="AR1" s="903"/>
      <c r="AS1" s="903"/>
      <c r="AT1" s="903"/>
      <c r="AU1" s="903"/>
      <c r="AV1" s="903"/>
      <c r="AW1" s="903"/>
      <c r="AX1" s="903"/>
      <c r="AY1" s="903"/>
      <c r="AZ1" s="903"/>
      <c r="BA1" s="903"/>
      <c r="BB1" s="194" t="s">
        <v>249</v>
      </c>
      <c r="BC1" s="178"/>
      <c r="BD1" s="178"/>
    </row>
    <row r="2" spans="1:57" s="210" customFormat="1" ht="20.25" customHeight="1" x14ac:dyDescent="0.2">
      <c r="A2" s="176"/>
      <c r="B2" s="176"/>
      <c r="C2" s="176"/>
      <c r="D2" s="199"/>
      <c r="E2" s="176"/>
      <c r="F2" s="176"/>
      <c r="G2" s="176"/>
      <c r="H2" s="199"/>
      <c r="I2" s="177"/>
      <c r="J2" s="177"/>
      <c r="K2" s="177"/>
      <c r="L2" s="177"/>
      <c r="M2" s="177"/>
      <c r="N2" s="176"/>
      <c r="O2" s="176"/>
      <c r="P2" s="176"/>
      <c r="Q2" s="176"/>
      <c r="R2" s="176"/>
      <c r="S2" s="176"/>
      <c r="T2" s="177" t="s">
        <v>255</v>
      </c>
      <c r="U2" s="904">
        <v>6</v>
      </c>
      <c r="V2" s="904"/>
      <c r="W2" s="177" t="s">
        <v>250</v>
      </c>
      <c r="X2" s="905">
        <f>IF(U2=0,"",YEAR(DATE(2018+U2,1,1)))</f>
        <v>2024</v>
      </c>
      <c r="Y2" s="905"/>
      <c r="Z2" s="176" t="s">
        <v>254</v>
      </c>
      <c r="AA2" s="176" t="s">
        <v>253</v>
      </c>
      <c r="AB2" s="904">
        <v>4</v>
      </c>
      <c r="AC2" s="904"/>
      <c r="AD2" s="176" t="s">
        <v>252</v>
      </c>
      <c r="AE2" s="176"/>
      <c r="AF2" s="176"/>
      <c r="AG2" s="176"/>
      <c r="AH2" s="176"/>
      <c r="AI2" s="176"/>
      <c r="AJ2" s="194"/>
      <c r="AK2" s="177" t="s">
        <v>251</v>
      </c>
      <c r="AL2" s="177" t="s">
        <v>250</v>
      </c>
      <c r="AM2" s="904"/>
      <c r="AN2" s="904"/>
      <c r="AO2" s="904"/>
      <c r="AP2" s="904"/>
      <c r="AQ2" s="904"/>
      <c r="AR2" s="904"/>
      <c r="AS2" s="904"/>
      <c r="AT2" s="904"/>
      <c r="AU2" s="904"/>
      <c r="AV2" s="904"/>
      <c r="AW2" s="904"/>
      <c r="AX2" s="904"/>
      <c r="AY2" s="904"/>
      <c r="AZ2" s="904"/>
      <c r="BA2" s="904"/>
      <c r="BB2" s="194" t="s">
        <v>249</v>
      </c>
      <c r="BC2" s="177"/>
      <c r="BD2" s="177"/>
      <c r="BE2" s="209"/>
    </row>
    <row r="3" spans="1:57" s="210" customFormat="1" ht="20.25" customHeight="1" x14ac:dyDescent="0.2">
      <c r="A3" s="176"/>
      <c r="B3" s="176"/>
      <c r="C3" s="176"/>
      <c r="D3" s="199"/>
      <c r="E3" s="176"/>
      <c r="F3" s="176"/>
      <c r="G3" s="176"/>
      <c r="H3" s="199"/>
      <c r="I3" s="177"/>
      <c r="J3" s="177"/>
      <c r="K3" s="177"/>
      <c r="L3" s="177"/>
      <c r="M3" s="177"/>
      <c r="N3" s="176"/>
      <c r="O3" s="176"/>
      <c r="P3" s="176"/>
      <c r="Q3" s="176"/>
      <c r="R3" s="176"/>
      <c r="S3" s="176"/>
      <c r="T3" s="198"/>
      <c r="U3" s="181"/>
      <c r="V3" s="181"/>
      <c r="W3" s="197"/>
      <c r="X3" s="181"/>
      <c r="Y3" s="181"/>
      <c r="Z3" s="182"/>
      <c r="AA3" s="182"/>
      <c r="AB3" s="181"/>
      <c r="AC3" s="181"/>
      <c r="AD3" s="145"/>
      <c r="AE3" s="176"/>
      <c r="AF3" s="176"/>
      <c r="AG3" s="176"/>
      <c r="AH3" s="176"/>
      <c r="AI3" s="176"/>
      <c r="AJ3" s="194"/>
      <c r="AK3" s="177"/>
      <c r="AL3" s="177"/>
      <c r="AM3" s="193"/>
      <c r="AN3" s="193"/>
      <c r="AO3" s="193"/>
      <c r="AP3" s="193"/>
      <c r="AQ3" s="193"/>
      <c r="AR3" s="193"/>
      <c r="AS3" s="193"/>
      <c r="AT3" s="193"/>
      <c r="AU3" s="193"/>
      <c r="AV3" s="193"/>
      <c r="AW3" s="193"/>
      <c r="AX3" s="193"/>
      <c r="AY3" s="192" t="s">
        <v>248</v>
      </c>
      <c r="AZ3" s="906" t="s">
        <v>247</v>
      </c>
      <c r="BA3" s="906"/>
      <c r="BB3" s="906"/>
      <c r="BC3" s="906"/>
      <c r="BD3" s="177"/>
      <c r="BE3" s="209"/>
    </row>
    <row r="4" spans="1:57" s="210" customFormat="1" ht="20.25" customHeight="1" x14ac:dyDescent="0.2">
      <c r="A4" s="176"/>
      <c r="B4" s="188"/>
      <c r="C4" s="188"/>
      <c r="D4" s="188"/>
      <c r="E4" s="188"/>
      <c r="F4" s="188"/>
      <c r="G4" s="188"/>
      <c r="H4" s="188"/>
      <c r="I4" s="188"/>
      <c r="J4" s="196"/>
      <c r="K4" s="191"/>
      <c r="L4" s="191"/>
      <c r="M4" s="191"/>
      <c r="N4" s="191"/>
      <c r="O4" s="191"/>
      <c r="P4" s="195"/>
      <c r="Q4" s="191"/>
      <c r="R4" s="191"/>
      <c r="S4" s="176"/>
      <c r="T4" s="176"/>
      <c r="U4" s="176"/>
      <c r="V4" s="176"/>
      <c r="W4" s="176"/>
      <c r="X4" s="176"/>
      <c r="Y4" s="176"/>
      <c r="Z4" s="182"/>
      <c r="AA4" s="182"/>
      <c r="AB4" s="181"/>
      <c r="AC4" s="181"/>
      <c r="AD4" s="145"/>
      <c r="AE4" s="176"/>
      <c r="AF4" s="176"/>
      <c r="AG4" s="176"/>
      <c r="AH4" s="176"/>
      <c r="AI4" s="176"/>
      <c r="AJ4" s="194"/>
      <c r="AK4" s="177"/>
      <c r="AL4" s="177"/>
      <c r="AM4" s="193"/>
      <c r="AN4" s="193"/>
      <c r="AO4" s="193"/>
      <c r="AP4" s="193"/>
      <c r="AQ4" s="193"/>
      <c r="AR4" s="193"/>
      <c r="AS4" s="193"/>
      <c r="AT4" s="193"/>
      <c r="AU4" s="193"/>
      <c r="AV4" s="193"/>
      <c r="AW4" s="193"/>
      <c r="AX4" s="193"/>
      <c r="AY4" s="192" t="s">
        <v>246</v>
      </c>
      <c r="AZ4" s="906" t="s">
        <v>245</v>
      </c>
      <c r="BA4" s="906"/>
      <c r="BB4" s="906"/>
      <c r="BC4" s="906"/>
      <c r="BD4" s="177"/>
      <c r="BE4" s="209"/>
    </row>
    <row r="5" spans="1:57" s="210" customFormat="1" ht="20.25" customHeight="1" x14ac:dyDescent="0.2">
      <c r="A5" s="176"/>
      <c r="B5" s="186"/>
      <c r="C5" s="186"/>
      <c r="D5" s="186"/>
      <c r="E5" s="186"/>
      <c r="F5" s="186"/>
      <c r="G5" s="186"/>
      <c r="H5" s="186"/>
      <c r="I5" s="186"/>
      <c r="J5" s="191"/>
      <c r="K5" s="190"/>
      <c r="L5" s="189"/>
      <c r="M5" s="189"/>
      <c r="N5" s="189"/>
      <c r="O5" s="189"/>
      <c r="P5" s="186"/>
      <c r="Q5" s="188"/>
      <c r="R5" s="188"/>
      <c r="S5" s="178"/>
      <c r="T5" s="176"/>
      <c r="U5" s="176"/>
      <c r="V5" s="176"/>
      <c r="W5" s="176"/>
      <c r="X5" s="176"/>
      <c r="Y5" s="176"/>
      <c r="Z5" s="182"/>
      <c r="AA5" s="182"/>
      <c r="AB5" s="181"/>
      <c r="AC5" s="181"/>
      <c r="AD5" s="178"/>
      <c r="AE5" s="178"/>
      <c r="AF5" s="178"/>
      <c r="AG5" s="178"/>
      <c r="AH5" s="176"/>
      <c r="AI5" s="176"/>
      <c r="AJ5" s="178" t="s">
        <v>244</v>
      </c>
      <c r="AK5" s="178"/>
      <c r="AL5" s="178"/>
      <c r="AM5" s="178"/>
      <c r="AN5" s="178"/>
      <c r="AO5" s="178"/>
      <c r="AP5" s="178"/>
      <c r="AQ5" s="178"/>
      <c r="AR5" s="188"/>
      <c r="AS5" s="188"/>
      <c r="AT5" s="130"/>
      <c r="AU5" s="178"/>
      <c r="AV5" s="920">
        <v>40</v>
      </c>
      <c r="AW5" s="921"/>
      <c r="AX5" s="130" t="s">
        <v>243</v>
      </c>
      <c r="AY5" s="178"/>
      <c r="AZ5" s="939">
        <v>160</v>
      </c>
      <c r="BA5" s="940"/>
      <c r="BB5" s="130" t="s">
        <v>242</v>
      </c>
      <c r="BC5" s="178"/>
      <c r="BD5" s="176"/>
      <c r="BE5" s="209"/>
    </row>
    <row r="6" spans="1:57" s="210" customFormat="1" ht="20.25" customHeight="1" x14ac:dyDescent="0.2">
      <c r="A6" s="176"/>
      <c r="B6" s="186"/>
      <c r="C6" s="186"/>
      <c r="D6" s="186"/>
      <c r="E6" s="186"/>
      <c r="F6" s="186"/>
      <c r="G6" s="186"/>
      <c r="H6" s="186"/>
      <c r="I6" s="186"/>
      <c r="J6" s="186"/>
      <c r="K6" s="187"/>
      <c r="L6" s="187"/>
      <c r="M6" s="187"/>
      <c r="N6" s="186"/>
      <c r="O6" s="185"/>
      <c r="P6" s="184"/>
      <c r="Q6" s="184"/>
      <c r="R6" s="183"/>
      <c r="S6" s="179"/>
      <c r="T6" s="176"/>
      <c r="U6" s="176"/>
      <c r="V6" s="176"/>
      <c r="W6" s="176"/>
      <c r="X6" s="176"/>
      <c r="Y6" s="176"/>
      <c r="Z6" s="182"/>
      <c r="AA6" s="182"/>
      <c r="AB6" s="181"/>
      <c r="AC6" s="181"/>
      <c r="AD6" s="130"/>
      <c r="AE6" s="178"/>
      <c r="AF6" s="178"/>
      <c r="AG6" s="178"/>
      <c r="AH6" s="176"/>
      <c r="AI6" s="176"/>
      <c r="AJ6" s="176"/>
      <c r="AK6" s="176"/>
      <c r="AL6" s="178"/>
      <c r="AM6" s="178"/>
      <c r="AN6" s="133"/>
      <c r="AO6" s="180"/>
      <c r="AP6" s="180"/>
      <c r="AQ6" s="179"/>
      <c r="AR6" s="179"/>
      <c r="AS6" s="179"/>
      <c r="AT6" s="179"/>
      <c r="AU6" s="179"/>
      <c r="AV6" s="179"/>
      <c r="AW6" s="178" t="s">
        <v>241</v>
      </c>
      <c r="AX6" s="178"/>
      <c r="AY6" s="178"/>
      <c r="AZ6" s="922">
        <f>DAY(EOMONTH(DATE(X2,AB2,1),0))</f>
        <v>30</v>
      </c>
      <c r="BA6" s="923"/>
      <c r="BB6" s="130" t="s">
        <v>240</v>
      </c>
      <c r="BC6" s="176"/>
      <c r="BD6" s="176"/>
      <c r="BE6" s="209"/>
    </row>
    <row r="7" spans="1:57" ht="20.25" customHeight="1" thickBot="1" x14ac:dyDescent="0.25">
      <c r="A7" s="126"/>
      <c r="B7" s="126"/>
      <c r="C7" s="129"/>
      <c r="D7" s="129"/>
      <c r="E7" s="126"/>
      <c r="F7" s="126"/>
      <c r="G7" s="126"/>
      <c r="H7" s="126"/>
      <c r="I7" s="126"/>
      <c r="J7" s="126"/>
      <c r="K7" s="126"/>
      <c r="L7" s="126"/>
      <c r="M7" s="126"/>
      <c r="N7" s="126"/>
      <c r="O7" s="126"/>
      <c r="P7" s="126"/>
      <c r="Q7" s="126"/>
      <c r="R7" s="126"/>
      <c r="S7" s="129"/>
      <c r="T7" s="126"/>
      <c r="U7" s="126"/>
      <c r="V7" s="126"/>
      <c r="W7" s="126"/>
      <c r="X7" s="126"/>
      <c r="Y7" s="126"/>
      <c r="Z7" s="126"/>
      <c r="AA7" s="126"/>
      <c r="AB7" s="126"/>
      <c r="AC7" s="126"/>
      <c r="AD7" s="126"/>
      <c r="AE7" s="126"/>
      <c r="AF7" s="126"/>
      <c r="AG7" s="126"/>
      <c r="AH7" s="126"/>
      <c r="AI7" s="126"/>
      <c r="AJ7" s="129"/>
      <c r="AK7" s="126"/>
      <c r="AL7" s="126"/>
      <c r="AM7" s="126"/>
      <c r="AN7" s="126"/>
      <c r="AO7" s="126"/>
      <c r="AP7" s="126"/>
      <c r="AQ7" s="126"/>
      <c r="AR7" s="126"/>
      <c r="AS7" s="126"/>
      <c r="AT7" s="126"/>
      <c r="AU7" s="126"/>
      <c r="AV7" s="126"/>
      <c r="AW7" s="126"/>
      <c r="AX7" s="126"/>
      <c r="AY7" s="126"/>
      <c r="AZ7" s="126"/>
      <c r="BA7" s="126"/>
      <c r="BB7" s="126"/>
      <c r="BC7" s="175"/>
      <c r="BD7" s="175"/>
      <c r="BE7" s="211"/>
    </row>
    <row r="8" spans="1:57" ht="20.25" customHeight="1" thickBot="1" x14ac:dyDescent="0.25">
      <c r="A8" s="126"/>
      <c r="B8" s="886" t="s">
        <v>239</v>
      </c>
      <c r="C8" s="889" t="s">
        <v>238</v>
      </c>
      <c r="D8" s="890"/>
      <c r="E8" s="895" t="s">
        <v>237</v>
      </c>
      <c r="F8" s="890"/>
      <c r="G8" s="895" t="s">
        <v>236</v>
      </c>
      <c r="H8" s="889"/>
      <c r="I8" s="889"/>
      <c r="J8" s="889"/>
      <c r="K8" s="890"/>
      <c r="L8" s="895" t="s">
        <v>235</v>
      </c>
      <c r="M8" s="889"/>
      <c r="N8" s="889"/>
      <c r="O8" s="898"/>
      <c r="P8" s="901" t="s">
        <v>234</v>
      </c>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7" t="str">
        <f>IF(AZ3="４週","(9)1～4週目の勤務時間数合計","(9)1か月の勤務時間数合計")</f>
        <v>(9)1～4週目の勤務時間数合計</v>
      </c>
      <c r="AV8" s="908"/>
      <c r="AW8" s="907" t="s">
        <v>233</v>
      </c>
      <c r="AX8" s="908"/>
      <c r="AY8" s="915" t="s">
        <v>232</v>
      </c>
      <c r="AZ8" s="915"/>
      <c r="BA8" s="915"/>
      <c r="BB8" s="915"/>
      <c r="BC8" s="915"/>
      <c r="BD8" s="915"/>
    </row>
    <row r="9" spans="1:57" ht="20.25" customHeight="1" thickBot="1" x14ac:dyDescent="0.25">
      <c r="A9" s="126"/>
      <c r="B9" s="887"/>
      <c r="C9" s="891"/>
      <c r="D9" s="892"/>
      <c r="E9" s="896"/>
      <c r="F9" s="892"/>
      <c r="G9" s="896"/>
      <c r="H9" s="891"/>
      <c r="I9" s="891"/>
      <c r="J9" s="891"/>
      <c r="K9" s="892"/>
      <c r="L9" s="896"/>
      <c r="M9" s="891"/>
      <c r="N9" s="891"/>
      <c r="O9" s="899"/>
      <c r="P9" s="917" t="s">
        <v>231</v>
      </c>
      <c r="Q9" s="918"/>
      <c r="R9" s="918"/>
      <c r="S9" s="918"/>
      <c r="T9" s="918"/>
      <c r="U9" s="918"/>
      <c r="V9" s="919"/>
      <c r="W9" s="917" t="s">
        <v>230</v>
      </c>
      <c r="X9" s="918"/>
      <c r="Y9" s="918"/>
      <c r="Z9" s="918"/>
      <c r="AA9" s="918"/>
      <c r="AB9" s="918"/>
      <c r="AC9" s="919"/>
      <c r="AD9" s="917" t="s">
        <v>229</v>
      </c>
      <c r="AE9" s="918"/>
      <c r="AF9" s="918"/>
      <c r="AG9" s="918"/>
      <c r="AH9" s="918"/>
      <c r="AI9" s="918"/>
      <c r="AJ9" s="919"/>
      <c r="AK9" s="917" t="s">
        <v>228</v>
      </c>
      <c r="AL9" s="918"/>
      <c r="AM9" s="918"/>
      <c r="AN9" s="918"/>
      <c r="AO9" s="918"/>
      <c r="AP9" s="918"/>
      <c r="AQ9" s="919"/>
      <c r="AR9" s="917" t="s">
        <v>227</v>
      </c>
      <c r="AS9" s="918"/>
      <c r="AT9" s="919"/>
      <c r="AU9" s="909"/>
      <c r="AV9" s="910"/>
      <c r="AW9" s="909"/>
      <c r="AX9" s="910"/>
      <c r="AY9" s="915"/>
      <c r="AZ9" s="915"/>
      <c r="BA9" s="915"/>
      <c r="BB9" s="915"/>
      <c r="BC9" s="915"/>
      <c r="BD9" s="915"/>
    </row>
    <row r="10" spans="1:57" ht="20.25" customHeight="1" thickBot="1" x14ac:dyDescent="0.25">
      <c r="A10" s="126"/>
      <c r="B10" s="887"/>
      <c r="C10" s="891"/>
      <c r="D10" s="892"/>
      <c r="E10" s="896"/>
      <c r="F10" s="892"/>
      <c r="G10" s="896"/>
      <c r="H10" s="891"/>
      <c r="I10" s="891"/>
      <c r="J10" s="891"/>
      <c r="K10" s="892"/>
      <c r="L10" s="896"/>
      <c r="M10" s="891"/>
      <c r="N10" s="891"/>
      <c r="O10" s="899"/>
      <c r="P10" s="174">
        <f>DAY(DATE($X$2,$AB$2,1))</f>
        <v>1</v>
      </c>
      <c r="Q10" s="154">
        <f>DAY(DATE($X$2,$AB$2,2))</f>
        <v>2</v>
      </c>
      <c r="R10" s="154">
        <f>DAY(DATE($X$2,$AB$2,3))</f>
        <v>3</v>
      </c>
      <c r="S10" s="154">
        <f>DAY(DATE($X$2,$AB$2,4))</f>
        <v>4</v>
      </c>
      <c r="T10" s="154">
        <f>DAY(DATE($X$2,$AB$2,5))</f>
        <v>5</v>
      </c>
      <c r="U10" s="154">
        <f>DAY(DATE($X$2,$AB$2,6))</f>
        <v>6</v>
      </c>
      <c r="V10" s="173">
        <f>DAY(DATE($X$2,$AB$2,7))</f>
        <v>7</v>
      </c>
      <c r="W10" s="174">
        <f>DAY(DATE($X$2,$AB$2,8))</f>
        <v>8</v>
      </c>
      <c r="X10" s="154">
        <f>DAY(DATE($X$2,$AB$2,9))</f>
        <v>9</v>
      </c>
      <c r="Y10" s="154">
        <f>DAY(DATE($X$2,$AB$2,10))</f>
        <v>10</v>
      </c>
      <c r="Z10" s="154">
        <f>DAY(DATE($X$2,$AB$2,11))</f>
        <v>11</v>
      </c>
      <c r="AA10" s="154">
        <f>DAY(DATE($X$2,$AB$2,12))</f>
        <v>12</v>
      </c>
      <c r="AB10" s="154">
        <f>DAY(DATE($X$2,$AB$2,13))</f>
        <v>13</v>
      </c>
      <c r="AC10" s="173">
        <f>DAY(DATE($X$2,$AB$2,14))</f>
        <v>14</v>
      </c>
      <c r="AD10" s="174">
        <f>DAY(DATE($X$2,$AB$2,15))</f>
        <v>15</v>
      </c>
      <c r="AE10" s="154">
        <f>DAY(DATE($X$2,$AB$2,16))</f>
        <v>16</v>
      </c>
      <c r="AF10" s="154">
        <f>DAY(DATE($X$2,$AB$2,17))</f>
        <v>17</v>
      </c>
      <c r="AG10" s="154">
        <f>DAY(DATE($X$2,$AB$2,18))</f>
        <v>18</v>
      </c>
      <c r="AH10" s="154">
        <f>DAY(DATE($X$2,$AB$2,19))</f>
        <v>19</v>
      </c>
      <c r="AI10" s="154">
        <f>DAY(DATE($X$2,$AB$2,20))</f>
        <v>20</v>
      </c>
      <c r="AJ10" s="173">
        <f>DAY(DATE($X$2,$AB$2,21))</f>
        <v>21</v>
      </c>
      <c r="AK10" s="174">
        <f>DAY(DATE($X$2,$AB$2,22))</f>
        <v>22</v>
      </c>
      <c r="AL10" s="154">
        <f>DAY(DATE($X$2,$AB$2,23))</f>
        <v>23</v>
      </c>
      <c r="AM10" s="154">
        <f>DAY(DATE($X$2,$AB$2,24))</f>
        <v>24</v>
      </c>
      <c r="AN10" s="154">
        <f>DAY(DATE($X$2,$AB$2,25))</f>
        <v>25</v>
      </c>
      <c r="AO10" s="154">
        <f>DAY(DATE($X$2,$AB$2,26))</f>
        <v>26</v>
      </c>
      <c r="AP10" s="154">
        <f>DAY(DATE($X$2,$AB$2,27))</f>
        <v>27</v>
      </c>
      <c r="AQ10" s="173">
        <f>DAY(DATE($X$2,$AB$2,28))</f>
        <v>28</v>
      </c>
      <c r="AR10" s="174" t="str">
        <f>IF(AZ3="暦月",IF(DAY(DATE($X$2,$AB$2,29))=29,29,""),"")</f>
        <v/>
      </c>
      <c r="AS10" s="154" t="str">
        <f>IF(AZ3="暦月",IF(DAY(DATE($X$2,$AB$2,30))=30,30,""),"")</f>
        <v/>
      </c>
      <c r="AT10" s="173" t="str">
        <f>IF(AZ3="暦月",IF(DAY(DATE($X$2,$AB$2,31))=31,31,""),"")</f>
        <v/>
      </c>
      <c r="AU10" s="909"/>
      <c r="AV10" s="910"/>
      <c r="AW10" s="909"/>
      <c r="AX10" s="910"/>
      <c r="AY10" s="915"/>
      <c r="AZ10" s="915"/>
      <c r="BA10" s="915"/>
      <c r="BB10" s="915"/>
      <c r="BC10" s="915"/>
      <c r="BD10" s="915"/>
    </row>
    <row r="11" spans="1:57" ht="20.25" hidden="1" customHeight="1" thickBot="1" x14ac:dyDescent="0.25">
      <c r="A11" s="126"/>
      <c r="B11" s="887"/>
      <c r="C11" s="891"/>
      <c r="D11" s="892"/>
      <c r="E11" s="896"/>
      <c r="F11" s="892"/>
      <c r="G11" s="896"/>
      <c r="H11" s="891"/>
      <c r="I11" s="891"/>
      <c r="J11" s="891"/>
      <c r="K11" s="892"/>
      <c r="L11" s="896"/>
      <c r="M11" s="891"/>
      <c r="N11" s="891"/>
      <c r="O11" s="899"/>
      <c r="P11" s="174">
        <f>WEEKDAY(DATE($X$2,$AB$2,1))</f>
        <v>2</v>
      </c>
      <c r="Q11" s="154">
        <f>WEEKDAY(DATE($X$2,$AB$2,2))</f>
        <v>3</v>
      </c>
      <c r="R11" s="154">
        <f>WEEKDAY(DATE($X$2,$AB$2,3))</f>
        <v>4</v>
      </c>
      <c r="S11" s="154">
        <f>WEEKDAY(DATE($X$2,$AB$2,4))</f>
        <v>5</v>
      </c>
      <c r="T11" s="154">
        <f>WEEKDAY(DATE($X$2,$AB$2,5))</f>
        <v>6</v>
      </c>
      <c r="U11" s="154">
        <f>WEEKDAY(DATE($X$2,$AB$2,6))</f>
        <v>7</v>
      </c>
      <c r="V11" s="173">
        <f>WEEKDAY(DATE($X$2,$AB$2,7))</f>
        <v>1</v>
      </c>
      <c r="W11" s="174">
        <f>WEEKDAY(DATE($X$2,$AB$2,8))</f>
        <v>2</v>
      </c>
      <c r="X11" s="154">
        <f>WEEKDAY(DATE($X$2,$AB$2,9))</f>
        <v>3</v>
      </c>
      <c r="Y11" s="154">
        <f>WEEKDAY(DATE($X$2,$AB$2,10))</f>
        <v>4</v>
      </c>
      <c r="Z11" s="154">
        <f>WEEKDAY(DATE($X$2,$AB$2,11))</f>
        <v>5</v>
      </c>
      <c r="AA11" s="154">
        <f>WEEKDAY(DATE($X$2,$AB$2,12))</f>
        <v>6</v>
      </c>
      <c r="AB11" s="154">
        <f>WEEKDAY(DATE($X$2,$AB$2,13))</f>
        <v>7</v>
      </c>
      <c r="AC11" s="173">
        <f>WEEKDAY(DATE($X$2,$AB$2,14))</f>
        <v>1</v>
      </c>
      <c r="AD11" s="174">
        <f>WEEKDAY(DATE($X$2,$AB$2,15))</f>
        <v>2</v>
      </c>
      <c r="AE11" s="154">
        <f>WEEKDAY(DATE($X$2,$AB$2,16))</f>
        <v>3</v>
      </c>
      <c r="AF11" s="154">
        <f>WEEKDAY(DATE($X$2,$AB$2,17))</f>
        <v>4</v>
      </c>
      <c r="AG11" s="154">
        <f>WEEKDAY(DATE($X$2,$AB$2,18))</f>
        <v>5</v>
      </c>
      <c r="AH11" s="154">
        <f>WEEKDAY(DATE($X$2,$AB$2,19))</f>
        <v>6</v>
      </c>
      <c r="AI11" s="154">
        <f>WEEKDAY(DATE($X$2,$AB$2,20))</f>
        <v>7</v>
      </c>
      <c r="AJ11" s="173">
        <f>WEEKDAY(DATE($X$2,$AB$2,21))</f>
        <v>1</v>
      </c>
      <c r="AK11" s="174">
        <f>WEEKDAY(DATE($X$2,$AB$2,22))</f>
        <v>2</v>
      </c>
      <c r="AL11" s="154">
        <f>WEEKDAY(DATE($X$2,$AB$2,23))</f>
        <v>3</v>
      </c>
      <c r="AM11" s="154">
        <f>WEEKDAY(DATE($X$2,$AB$2,24))</f>
        <v>4</v>
      </c>
      <c r="AN11" s="154">
        <f>WEEKDAY(DATE($X$2,$AB$2,25))</f>
        <v>5</v>
      </c>
      <c r="AO11" s="154">
        <f>WEEKDAY(DATE($X$2,$AB$2,26))</f>
        <v>6</v>
      </c>
      <c r="AP11" s="154">
        <f>WEEKDAY(DATE($X$2,$AB$2,27))</f>
        <v>7</v>
      </c>
      <c r="AQ11" s="173">
        <f>WEEKDAY(DATE($X$2,$AB$2,28))</f>
        <v>1</v>
      </c>
      <c r="AR11" s="174">
        <f>IF(AR10=29,WEEKDAY(DATE($X$2,$AB$2,29)),0)</f>
        <v>0</v>
      </c>
      <c r="AS11" s="154">
        <f>IF(AS10=30,WEEKDAY(DATE($X$2,$AB$2,30)),0)</f>
        <v>0</v>
      </c>
      <c r="AT11" s="173">
        <f>IF(AT10=31,WEEKDAY(DATE($X$2,$AB$2,31)),0)</f>
        <v>0</v>
      </c>
      <c r="AU11" s="911"/>
      <c r="AV11" s="912"/>
      <c r="AW11" s="911"/>
      <c r="AX11" s="912"/>
      <c r="AY11" s="916"/>
      <c r="AZ11" s="916"/>
      <c r="BA11" s="916"/>
      <c r="BB11" s="916"/>
      <c r="BC11" s="916"/>
      <c r="BD11" s="916"/>
    </row>
    <row r="12" spans="1:57" ht="20.25" customHeight="1" thickBot="1" x14ac:dyDescent="0.25">
      <c r="A12" s="126"/>
      <c r="B12" s="888"/>
      <c r="C12" s="893"/>
      <c r="D12" s="894"/>
      <c r="E12" s="897"/>
      <c r="F12" s="894"/>
      <c r="G12" s="897"/>
      <c r="H12" s="893"/>
      <c r="I12" s="893"/>
      <c r="J12" s="893"/>
      <c r="K12" s="894"/>
      <c r="L12" s="897"/>
      <c r="M12" s="893"/>
      <c r="N12" s="893"/>
      <c r="O12" s="900"/>
      <c r="P12" s="172" t="str">
        <f>IF(P11=1,"日",IF(P11=2,"月",IF(P11=3,"火",IF(P11=4,"水",IF(P11=5,"木",IF(P11=6,"金","土"))))))</f>
        <v>月</v>
      </c>
      <c r="Q12" s="170" t="str">
        <f t="shared" ref="Q12:AQ12" si="0">IF(Q11=1,"日",IF(Q11=2,"月",IF(Q11=3,"火",IF(Q11=4,"水",IF(Q11=5,"木",IF(Q11=6,"金","土"))))))</f>
        <v>火</v>
      </c>
      <c r="R12" s="170" t="str">
        <f t="shared" si="0"/>
        <v>水</v>
      </c>
      <c r="S12" s="170" t="str">
        <f t="shared" si="0"/>
        <v>木</v>
      </c>
      <c r="T12" s="170" t="str">
        <f t="shared" si="0"/>
        <v>金</v>
      </c>
      <c r="U12" s="170" t="str">
        <f t="shared" si="0"/>
        <v>土</v>
      </c>
      <c r="V12" s="171" t="str">
        <f t="shared" si="0"/>
        <v>日</v>
      </c>
      <c r="W12" s="172" t="str">
        <f t="shared" si="0"/>
        <v>月</v>
      </c>
      <c r="X12" s="170" t="str">
        <f t="shared" si="0"/>
        <v>火</v>
      </c>
      <c r="Y12" s="170" t="str">
        <f t="shared" si="0"/>
        <v>水</v>
      </c>
      <c r="Z12" s="170" t="str">
        <f t="shared" si="0"/>
        <v>木</v>
      </c>
      <c r="AA12" s="170" t="str">
        <f t="shared" si="0"/>
        <v>金</v>
      </c>
      <c r="AB12" s="170" t="str">
        <f t="shared" si="0"/>
        <v>土</v>
      </c>
      <c r="AC12" s="171" t="str">
        <f t="shared" si="0"/>
        <v>日</v>
      </c>
      <c r="AD12" s="172" t="str">
        <f t="shared" si="0"/>
        <v>月</v>
      </c>
      <c r="AE12" s="170" t="str">
        <f t="shared" si="0"/>
        <v>火</v>
      </c>
      <c r="AF12" s="170" t="str">
        <f t="shared" si="0"/>
        <v>水</v>
      </c>
      <c r="AG12" s="170" t="str">
        <f t="shared" si="0"/>
        <v>木</v>
      </c>
      <c r="AH12" s="170" t="str">
        <f t="shared" si="0"/>
        <v>金</v>
      </c>
      <c r="AI12" s="170" t="str">
        <f t="shared" si="0"/>
        <v>土</v>
      </c>
      <c r="AJ12" s="171" t="str">
        <f t="shared" si="0"/>
        <v>日</v>
      </c>
      <c r="AK12" s="172" t="str">
        <f t="shared" si="0"/>
        <v>月</v>
      </c>
      <c r="AL12" s="170" t="str">
        <f t="shared" si="0"/>
        <v>火</v>
      </c>
      <c r="AM12" s="170" t="str">
        <f t="shared" si="0"/>
        <v>水</v>
      </c>
      <c r="AN12" s="170" t="str">
        <f t="shared" si="0"/>
        <v>木</v>
      </c>
      <c r="AO12" s="170" t="str">
        <f t="shared" si="0"/>
        <v>金</v>
      </c>
      <c r="AP12" s="170" t="str">
        <f t="shared" si="0"/>
        <v>土</v>
      </c>
      <c r="AQ12" s="171" t="str">
        <f t="shared" si="0"/>
        <v>日</v>
      </c>
      <c r="AR12" s="170" t="str">
        <f>IF(AR11=1,"日",IF(AR11=2,"月",IF(AR11=3,"火",IF(AR11=4,"水",IF(AR11=5,"木",IF(AR11=6,"金",IF(AR11=0,"","土")))))))</f>
        <v/>
      </c>
      <c r="AS12" s="170" t="str">
        <f>IF(AS11=1,"日",IF(AS11=2,"月",IF(AS11=3,"火",IF(AS11=4,"水",IF(AS11=5,"木",IF(AS11=6,"金",IF(AS11=0,"","土")))))))</f>
        <v/>
      </c>
      <c r="AT12" s="170" t="str">
        <f>IF(AT11=1,"日",IF(AT11=2,"月",IF(AT11=3,"火",IF(AT11=4,"水",IF(AT11=5,"木",IF(AT11=6,"金",IF(AT11=0,"","土")))))))</f>
        <v/>
      </c>
      <c r="AU12" s="913"/>
      <c r="AV12" s="914"/>
      <c r="AW12" s="913"/>
      <c r="AX12" s="914"/>
      <c r="AY12" s="916"/>
      <c r="AZ12" s="916"/>
      <c r="BA12" s="916"/>
      <c r="BB12" s="916"/>
      <c r="BC12" s="916"/>
      <c r="BD12" s="916"/>
    </row>
    <row r="13" spans="1:57" ht="39.9" customHeight="1" x14ac:dyDescent="0.2">
      <c r="A13" s="126"/>
      <c r="B13" s="203">
        <v>1</v>
      </c>
      <c r="C13" s="872" t="s">
        <v>260</v>
      </c>
      <c r="D13" s="873"/>
      <c r="E13" s="874" t="s">
        <v>261</v>
      </c>
      <c r="F13" s="875"/>
      <c r="G13" s="876" t="s">
        <v>262</v>
      </c>
      <c r="H13" s="877"/>
      <c r="I13" s="877"/>
      <c r="J13" s="877"/>
      <c r="K13" s="878"/>
      <c r="L13" s="879" t="s">
        <v>263</v>
      </c>
      <c r="M13" s="880"/>
      <c r="N13" s="880"/>
      <c r="O13" s="881"/>
      <c r="P13" s="168">
        <v>8</v>
      </c>
      <c r="Q13" s="167">
        <v>8</v>
      </c>
      <c r="R13" s="167">
        <v>8</v>
      </c>
      <c r="S13" s="167"/>
      <c r="T13" s="167"/>
      <c r="U13" s="167">
        <v>8</v>
      </c>
      <c r="V13" s="166">
        <v>8</v>
      </c>
      <c r="W13" s="168">
        <v>8</v>
      </c>
      <c r="X13" s="167">
        <v>8</v>
      </c>
      <c r="Y13" s="167">
        <v>8</v>
      </c>
      <c r="Z13" s="167"/>
      <c r="AA13" s="167"/>
      <c r="AB13" s="167">
        <v>8</v>
      </c>
      <c r="AC13" s="166">
        <v>8</v>
      </c>
      <c r="AD13" s="168">
        <v>8</v>
      </c>
      <c r="AE13" s="167">
        <v>8</v>
      </c>
      <c r="AF13" s="167">
        <v>8</v>
      </c>
      <c r="AG13" s="167"/>
      <c r="AH13" s="167"/>
      <c r="AI13" s="167">
        <v>8</v>
      </c>
      <c r="AJ13" s="166">
        <v>8</v>
      </c>
      <c r="AK13" s="168">
        <v>8</v>
      </c>
      <c r="AL13" s="167">
        <v>8</v>
      </c>
      <c r="AM13" s="167">
        <v>8</v>
      </c>
      <c r="AN13" s="167"/>
      <c r="AO13" s="167"/>
      <c r="AP13" s="167">
        <v>8</v>
      </c>
      <c r="AQ13" s="166">
        <v>8</v>
      </c>
      <c r="AR13" s="168"/>
      <c r="AS13" s="167"/>
      <c r="AT13" s="166"/>
      <c r="AU13" s="882">
        <f>IF($AZ$3="４週",SUM(P13:AQ13),IF($AZ$3="暦月",SUM(P13:AT13),""))</f>
        <v>160</v>
      </c>
      <c r="AV13" s="883"/>
      <c r="AW13" s="884">
        <f t="shared" ref="AW13:AW30" si="1">IF($AZ$3="４週",AU13/4,IF($AZ$3="暦月",AU13/($AZ$6/7),""))</f>
        <v>40</v>
      </c>
      <c r="AX13" s="885"/>
      <c r="AY13" s="869"/>
      <c r="AZ13" s="870"/>
      <c r="BA13" s="870"/>
      <c r="BB13" s="870"/>
      <c r="BC13" s="870"/>
      <c r="BD13" s="871"/>
    </row>
    <row r="14" spans="1:57" ht="39.9" customHeight="1" x14ac:dyDescent="0.2">
      <c r="A14" s="126"/>
      <c r="B14" s="162">
        <f t="shared" ref="B14:B30" si="2">B13+1</f>
        <v>2</v>
      </c>
      <c r="C14" s="855" t="s">
        <v>264</v>
      </c>
      <c r="D14" s="856"/>
      <c r="E14" s="857" t="s">
        <v>261</v>
      </c>
      <c r="F14" s="858"/>
      <c r="G14" s="859" t="s">
        <v>265</v>
      </c>
      <c r="H14" s="860"/>
      <c r="I14" s="860"/>
      <c r="J14" s="860"/>
      <c r="K14" s="861"/>
      <c r="L14" s="862" t="s">
        <v>266</v>
      </c>
      <c r="M14" s="863"/>
      <c r="N14" s="863"/>
      <c r="O14" s="864"/>
      <c r="P14" s="161">
        <v>8</v>
      </c>
      <c r="Q14" s="160">
        <v>8</v>
      </c>
      <c r="R14" s="160"/>
      <c r="S14" s="160">
        <v>8</v>
      </c>
      <c r="T14" s="160">
        <v>8</v>
      </c>
      <c r="U14" s="160">
        <v>8</v>
      </c>
      <c r="V14" s="159"/>
      <c r="W14" s="161">
        <v>8</v>
      </c>
      <c r="X14" s="160">
        <v>8</v>
      </c>
      <c r="Y14" s="160"/>
      <c r="Z14" s="160">
        <v>8</v>
      </c>
      <c r="AA14" s="160">
        <v>8</v>
      </c>
      <c r="AB14" s="160">
        <v>8</v>
      </c>
      <c r="AC14" s="159"/>
      <c r="AD14" s="161">
        <v>8</v>
      </c>
      <c r="AE14" s="160">
        <v>8</v>
      </c>
      <c r="AF14" s="160"/>
      <c r="AG14" s="160">
        <v>8</v>
      </c>
      <c r="AH14" s="160">
        <v>8</v>
      </c>
      <c r="AI14" s="160">
        <v>8</v>
      </c>
      <c r="AJ14" s="159"/>
      <c r="AK14" s="161">
        <v>8</v>
      </c>
      <c r="AL14" s="160">
        <v>8</v>
      </c>
      <c r="AM14" s="160"/>
      <c r="AN14" s="160">
        <v>8</v>
      </c>
      <c r="AO14" s="160">
        <v>8</v>
      </c>
      <c r="AP14" s="160">
        <v>8</v>
      </c>
      <c r="AQ14" s="159"/>
      <c r="AR14" s="161"/>
      <c r="AS14" s="160"/>
      <c r="AT14" s="159"/>
      <c r="AU14" s="865">
        <f>IF($AZ$3="４週",SUM(P14:AQ14),IF($AZ$3="暦月",SUM(P14:AT14),""))</f>
        <v>160</v>
      </c>
      <c r="AV14" s="866"/>
      <c r="AW14" s="867">
        <f t="shared" si="1"/>
        <v>40</v>
      </c>
      <c r="AX14" s="868"/>
      <c r="AY14" s="835"/>
      <c r="AZ14" s="836"/>
      <c r="BA14" s="836"/>
      <c r="BB14" s="836"/>
      <c r="BC14" s="836"/>
      <c r="BD14" s="837"/>
    </row>
    <row r="15" spans="1:57" ht="39.9" customHeight="1" x14ac:dyDescent="0.2">
      <c r="A15" s="126"/>
      <c r="B15" s="162">
        <f t="shared" si="2"/>
        <v>3</v>
      </c>
      <c r="C15" s="855" t="s">
        <v>267</v>
      </c>
      <c r="D15" s="856"/>
      <c r="E15" s="857" t="s">
        <v>261</v>
      </c>
      <c r="F15" s="858"/>
      <c r="G15" s="859" t="s">
        <v>268</v>
      </c>
      <c r="H15" s="860"/>
      <c r="I15" s="860"/>
      <c r="J15" s="860"/>
      <c r="K15" s="861"/>
      <c r="L15" s="862" t="s">
        <v>269</v>
      </c>
      <c r="M15" s="863"/>
      <c r="N15" s="863"/>
      <c r="O15" s="864"/>
      <c r="P15" s="161"/>
      <c r="Q15" s="160">
        <v>8</v>
      </c>
      <c r="R15" s="160">
        <v>8</v>
      </c>
      <c r="S15" s="160"/>
      <c r="T15" s="160">
        <v>8</v>
      </c>
      <c r="U15" s="160">
        <v>8</v>
      </c>
      <c r="V15" s="159">
        <v>8</v>
      </c>
      <c r="W15" s="161"/>
      <c r="X15" s="160">
        <v>8</v>
      </c>
      <c r="Y15" s="160">
        <v>8</v>
      </c>
      <c r="Z15" s="160"/>
      <c r="AA15" s="160">
        <v>8</v>
      </c>
      <c r="AB15" s="160">
        <v>8</v>
      </c>
      <c r="AC15" s="159">
        <v>8</v>
      </c>
      <c r="AD15" s="161"/>
      <c r="AE15" s="160">
        <v>8</v>
      </c>
      <c r="AF15" s="160">
        <v>8</v>
      </c>
      <c r="AG15" s="160"/>
      <c r="AH15" s="160">
        <v>8</v>
      </c>
      <c r="AI15" s="160">
        <v>8</v>
      </c>
      <c r="AJ15" s="159">
        <v>8</v>
      </c>
      <c r="AK15" s="161"/>
      <c r="AL15" s="160">
        <v>8</v>
      </c>
      <c r="AM15" s="160">
        <v>8</v>
      </c>
      <c r="AN15" s="160"/>
      <c r="AO15" s="160">
        <v>8</v>
      </c>
      <c r="AP15" s="160">
        <v>8</v>
      </c>
      <c r="AQ15" s="159">
        <v>8</v>
      </c>
      <c r="AR15" s="161"/>
      <c r="AS15" s="160"/>
      <c r="AT15" s="159"/>
      <c r="AU15" s="865">
        <f>IF($AZ$3="４週",SUM(P15:AQ15),IF($AZ$3="暦月",SUM(P15:AT15),""))</f>
        <v>160</v>
      </c>
      <c r="AV15" s="866"/>
      <c r="AW15" s="867">
        <f t="shared" si="1"/>
        <v>40</v>
      </c>
      <c r="AX15" s="868"/>
      <c r="AY15" s="835"/>
      <c r="AZ15" s="836"/>
      <c r="BA15" s="836"/>
      <c r="BB15" s="836"/>
      <c r="BC15" s="836"/>
      <c r="BD15" s="837"/>
    </row>
    <row r="16" spans="1:57" ht="39.9" customHeight="1" x14ac:dyDescent="0.2">
      <c r="A16" s="126"/>
      <c r="B16" s="162">
        <f t="shared" si="2"/>
        <v>4</v>
      </c>
      <c r="C16" s="855" t="s">
        <v>264</v>
      </c>
      <c r="D16" s="856"/>
      <c r="E16" s="857" t="s">
        <v>270</v>
      </c>
      <c r="F16" s="858"/>
      <c r="G16" s="859" t="s">
        <v>271</v>
      </c>
      <c r="H16" s="860"/>
      <c r="I16" s="860"/>
      <c r="J16" s="860"/>
      <c r="K16" s="861"/>
      <c r="L16" s="862" t="s">
        <v>272</v>
      </c>
      <c r="M16" s="863"/>
      <c r="N16" s="863"/>
      <c r="O16" s="864"/>
      <c r="P16" s="161">
        <v>4</v>
      </c>
      <c r="Q16" s="160">
        <v>4</v>
      </c>
      <c r="R16" s="160"/>
      <c r="S16" s="160"/>
      <c r="T16" s="160">
        <v>4</v>
      </c>
      <c r="U16" s="160">
        <v>4</v>
      </c>
      <c r="V16" s="159">
        <v>4</v>
      </c>
      <c r="W16" s="161">
        <v>4</v>
      </c>
      <c r="X16" s="160">
        <v>4</v>
      </c>
      <c r="Y16" s="160"/>
      <c r="Z16" s="160"/>
      <c r="AA16" s="160">
        <v>4</v>
      </c>
      <c r="AB16" s="160">
        <v>4</v>
      </c>
      <c r="AC16" s="159">
        <v>4</v>
      </c>
      <c r="AD16" s="161">
        <v>4</v>
      </c>
      <c r="AE16" s="160">
        <v>4</v>
      </c>
      <c r="AF16" s="160"/>
      <c r="AG16" s="160"/>
      <c r="AH16" s="160">
        <v>4</v>
      </c>
      <c r="AI16" s="160">
        <v>4</v>
      </c>
      <c r="AJ16" s="159">
        <v>4</v>
      </c>
      <c r="AK16" s="161">
        <v>4</v>
      </c>
      <c r="AL16" s="160">
        <v>4</v>
      </c>
      <c r="AM16" s="160"/>
      <c r="AN16" s="160"/>
      <c r="AO16" s="160">
        <v>4</v>
      </c>
      <c r="AP16" s="160">
        <v>4</v>
      </c>
      <c r="AQ16" s="159">
        <v>4</v>
      </c>
      <c r="AR16" s="161"/>
      <c r="AS16" s="160"/>
      <c r="AT16" s="159"/>
      <c r="AU16" s="865">
        <f>IF($AZ$3="４週",SUM(P16:AQ16),IF($AZ$3="暦月",SUM(P16:AT16),""))</f>
        <v>80</v>
      </c>
      <c r="AV16" s="866"/>
      <c r="AW16" s="867">
        <f t="shared" si="1"/>
        <v>20</v>
      </c>
      <c r="AX16" s="868"/>
      <c r="AY16" s="835"/>
      <c r="AZ16" s="836"/>
      <c r="BA16" s="836"/>
      <c r="BB16" s="836"/>
      <c r="BC16" s="836"/>
      <c r="BD16" s="837"/>
    </row>
    <row r="17" spans="1:56" ht="39.9" customHeight="1" x14ac:dyDescent="0.2">
      <c r="A17" s="126"/>
      <c r="B17" s="162">
        <f t="shared" si="2"/>
        <v>5</v>
      </c>
      <c r="C17" s="855" t="s">
        <v>264</v>
      </c>
      <c r="D17" s="856"/>
      <c r="E17" s="857" t="s">
        <v>270</v>
      </c>
      <c r="F17" s="858"/>
      <c r="G17" s="859" t="s">
        <v>271</v>
      </c>
      <c r="H17" s="860"/>
      <c r="I17" s="860"/>
      <c r="J17" s="860"/>
      <c r="K17" s="861"/>
      <c r="L17" s="862" t="s">
        <v>273</v>
      </c>
      <c r="M17" s="863"/>
      <c r="N17" s="863"/>
      <c r="O17" s="864"/>
      <c r="P17" s="161">
        <v>4</v>
      </c>
      <c r="Q17" s="160">
        <v>4</v>
      </c>
      <c r="R17" s="160"/>
      <c r="S17" s="160"/>
      <c r="T17" s="160">
        <v>4</v>
      </c>
      <c r="U17" s="160">
        <v>4</v>
      </c>
      <c r="V17" s="159">
        <v>4</v>
      </c>
      <c r="W17" s="161">
        <v>4</v>
      </c>
      <c r="X17" s="160">
        <v>4</v>
      </c>
      <c r="Y17" s="160"/>
      <c r="Z17" s="160"/>
      <c r="AA17" s="160">
        <v>4</v>
      </c>
      <c r="AB17" s="160">
        <v>4</v>
      </c>
      <c r="AC17" s="159">
        <v>4</v>
      </c>
      <c r="AD17" s="161">
        <v>4</v>
      </c>
      <c r="AE17" s="160">
        <v>4</v>
      </c>
      <c r="AF17" s="160"/>
      <c r="AG17" s="160"/>
      <c r="AH17" s="160">
        <v>4</v>
      </c>
      <c r="AI17" s="160">
        <v>4</v>
      </c>
      <c r="AJ17" s="159">
        <v>4</v>
      </c>
      <c r="AK17" s="161">
        <v>4</v>
      </c>
      <c r="AL17" s="160">
        <v>4</v>
      </c>
      <c r="AM17" s="160"/>
      <c r="AN17" s="160"/>
      <c r="AO17" s="160">
        <v>4</v>
      </c>
      <c r="AP17" s="160">
        <v>4</v>
      </c>
      <c r="AQ17" s="159">
        <v>4</v>
      </c>
      <c r="AR17" s="161"/>
      <c r="AS17" s="160"/>
      <c r="AT17" s="159"/>
      <c r="AU17" s="865">
        <f t="shared" ref="AU17:AU30" si="3">IF($AZ$3="４週",SUM(P17:AQ17),IF($AZ$3="暦月",SUM(P17:AT17),""))</f>
        <v>80</v>
      </c>
      <c r="AV17" s="866"/>
      <c r="AW17" s="867">
        <f t="shared" si="1"/>
        <v>20</v>
      </c>
      <c r="AX17" s="868"/>
      <c r="AY17" s="835"/>
      <c r="AZ17" s="836"/>
      <c r="BA17" s="836"/>
      <c r="BB17" s="836"/>
      <c r="BC17" s="836"/>
      <c r="BD17" s="837"/>
    </row>
    <row r="18" spans="1:56" ht="39.9" customHeight="1" x14ac:dyDescent="0.2">
      <c r="A18" s="126"/>
      <c r="B18" s="162">
        <f t="shared" si="2"/>
        <v>6</v>
      </c>
      <c r="C18" s="855" t="s">
        <v>264</v>
      </c>
      <c r="D18" s="856"/>
      <c r="E18" s="857" t="s">
        <v>270</v>
      </c>
      <c r="F18" s="858"/>
      <c r="G18" s="859" t="s">
        <v>271</v>
      </c>
      <c r="H18" s="860"/>
      <c r="I18" s="860"/>
      <c r="J18" s="860"/>
      <c r="K18" s="861"/>
      <c r="L18" s="862" t="s">
        <v>274</v>
      </c>
      <c r="M18" s="863"/>
      <c r="N18" s="863"/>
      <c r="O18" s="864"/>
      <c r="P18" s="161"/>
      <c r="Q18" s="160">
        <v>4</v>
      </c>
      <c r="R18" s="160">
        <v>4</v>
      </c>
      <c r="S18" s="160">
        <v>4</v>
      </c>
      <c r="T18" s="160">
        <v>4</v>
      </c>
      <c r="U18" s="160"/>
      <c r="V18" s="159">
        <v>4</v>
      </c>
      <c r="W18" s="161"/>
      <c r="X18" s="160">
        <v>4</v>
      </c>
      <c r="Y18" s="160">
        <v>4</v>
      </c>
      <c r="Z18" s="160">
        <v>4</v>
      </c>
      <c r="AA18" s="160">
        <v>4</v>
      </c>
      <c r="AB18" s="160"/>
      <c r="AC18" s="159">
        <v>4</v>
      </c>
      <c r="AD18" s="161"/>
      <c r="AE18" s="160">
        <v>4</v>
      </c>
      <c r="AF18" s="160">
        <v>4</v>
      </c>
      <c r="AG18" s="160">
        <v>4</v>
      </c>
      <c r="AH18" s="160">
        <v>4</v>
      </c>
      <c r="AI18" s="160"/>
      <c r="AJ18" s="159">
        <v>4</v>
      </c>
      <c r="AK18" s="161"/>
      <c r="AL18" s="160">
        <v>4</v>
      </c>
      <c r="AM18" s="160">
        <v>4</v>
      </c>
      <c r="AN18" s="160">
        <v>4</v>
      </c>
      <c r="AO18" s="160">
        <v>4</v>
      </c>
      <c r="AP18" s="160"/>
      <c r="AQ18" s="159">
        <v>4</v>
      </c>
      <c r="AR18" s="161"/>
      <c r="AS18" s="160"/>
      <c r="AT18" s="159"/>
      <c r="AU18" s="865">
        <f t="shared" si="3"/>
        <v>80</v>
      </c>
      <c r="AV18" s="866"/>
      <c r="AW18" s="867">
        <f t="shared" si="1"/>
        <v>20</v>
      </c>
      <c r="AX18" s="868"/>
      <c r="AY18" s="835"/>
      <c r="AZ18" s="836"/>
      <c r="BA18" s="836"/>
      <c r="BB18" s="836"/>
      <c r="BC18" s="836"/>
      <c r="BD18" s="837"/>
    </row>
    <row r="19" spans="1:56" ht="39.9" customHeight="1" x14ac:dyDescent="0.2">
      <c r="A19" s="126"/>
      <c r="B19" s="162">
        <f t="shared" si="2"/>
        <v>7</v>
      </c>
      <c r="C19" s="855" t="s">
        <v>264</v>
      </c>
      <c r="D19" s="856"/>
      <c r="E19" s="857" t="s">
        <v>270</v>
      </c>
      <c r="F19" s="858"/>
      <c r="G19" s="859" t="s">
        <v>271</v>
      </c>
      <c r="H19" s="860"/>
      <c r="I19" s="860"/>
      <c r="J19" s="860"/>
      <c r="K19" s="861"/>
      <c r="L19" s="862" t="s">
        <v>275</v>
      </c>
      <c r="M19" s="863"/>
      <c r="N19" s="863"/>
      <c r="O19" s="864"/>
      <c r="P19" s="161">
        <v>4</v>
      </c>
      <c r="Q19" s="160"/>
      <c r="R19" s="160">
        <v>4</v>
      </c>
      <c r="S19" s="160">
        <v>4</v>
      </c>
      <c r="T19" s="160"/>
      <c r="U19" s="160">
        <v>4</v>
      </c>
      <c r="V19" s="159">
        <v>4</v>
      </c>
      <c r="W19" s="161">
        <v>4</v>
      </c>
      <c r="X19" s="160"/>
      <c r="Y19" s="160">
        <v>4</v>
      </c>
      <c r="Z19" s="160">
        <v>4</v>
      </c>
      <c r="AA19" s="160"/>
      <c r="AB19" s="160"/>
      <c r="AC19" s="159">
        <v>4</v>
      </c>
      <c r="AD19" s="161">
        <v>4</v>
      </c>
      <c r="AE19" s="160"/>
      <c r="AF19" s="160">
        <v>4</v>
      </c>
      <c r="AG19" s="160">
        <v>4</v>
      </c>
      <c r="AH19" s="160"/>
      <c r="AI19" s="160"/>
      <c r="AJ19" s="159">
        <v>4</v>
      </c>
      <c r="AK19" s="161">
        <v>4</v>
      </c>
      <c r="AL19" s="160"/>
      <c r="AM19" s="160">
        <v>4</v>
      </c>
      <c r="AN19" s="160">
        <v>4</v>
      </c>
      <c r="AO19" s="160"/>
      <c r="AP19" s="160"/>
      <c r="AQ19" s="159">
        <v>4</v>
      </c>
      <c r="AR19" s="161"/>
      <c r="AS19" s="160"/>
      <c r="AT19" s="159"/>
      <c r="AU19" s="865">
        <f>IF($AZ$3="４週",SUM(P19:AQ19),IF($AZ$3="暦月",SUM(P19:AT19),""))</f>
        <v>68</v>
      </c>
      <c r="AV19" s="866"/>
      <c r="AW19" s="867">
        <f t="shared" si="1"/>
        <v>17</v>
      </c>
      <c r="AX19" s="868"/>
      <c r="AY19" s="835"/>
      <c r="AZ19" s="836"/>
      <c r="BA19" s="836"/>
      <c r="BB19" s="836"/>
      <c r="BC19" s="836"/>
      <c r="BD19" s="837"/>
    </row>
    <row r="20" spans="1:56" ht="39.9" customHeight="1" x14ac:dyDescent="0.2">
      <c r="A20" s="126"/>
      <c r="B20" s="162">
        <f t="shared" si="2"/>
        <v>8</v>
      </c>
      <c r="C20" s="855" t="s">
        <v>264</v>
      </c>
      <c r="D20" s="856"/>
      <c r="E20" s="857" t="s">
        <v>270</v>
      </c>
      <c r="F20" s="858"/>
      <c r="G20" s="859" t="s">
        <v>271</v>
      </c>
      <c r="H20" s="860"/>
      <c r="I20" s="860"/>
      <c r="J20" s="860"/>
      <c r="K20" s="861"/>
      <c r="L20" s="862" t="s">
        <v>276</v>
      </c>
      <c r="M20" s="863"/>
      <c r="N20" s="863"/>
      <c r="O20" s="864"/>
      <c r="P20" s="161">
        <v>4</v>
      </c>
      <c r="Q20" s="160"/>
      <c r="R20" s="160">
        <v>4</v>
      </c>
      <c r="S20" s="160">
        <v>4</v>
      </c>
      <c r="T20" s="160"/>
      <c r="U20" s="160"/>
      <c r="V20" s="159">
        <v>4</v>
      </c>
      <c r="W20" s="161">
        <v>4</v>
      </c>
      <c r="X20" s="160"/>
      <c r="Y20" s="160">
        <v>4</v>
      </c>
      <c r="Z20" s="160">
        <v>4</v>
      </c>
      <c r="AA20" s="160"/>
      <c r="AB20" s="160"/>
      <c r="AC20" s="159">
        <v>4</v>
      </c>
      <c r="AD20" s="161">
        <v>4</v>
      </c>
      <c r="AE20" s="160"/>
      <c r="AF20" s="160">
        <v>4</v>
      </c>
      <c r="AG20" s="160">
        <v>4</v>
      </c>
      <c r="AH20" s="160"/>
      <c r="AI20" s="160"/>
      <c r="AJ20" s="159">
        <v>4</v>
      </c>
      <c r="AK20" s="161">
        <v>4</v>
      </c>
      <c r="AL20" s="160"/>
      <c r="AM20" s="160">
        <v>4</v>
      </c>
      <c r="AN20" s="160">
        <v>4</v>
      </c>
      <c r="AO20" s="160"/>
      <c r="AP20" s="160"/>
      <c r="AQ20" s="159">
        <v>4</v>
      </c>
      <c r="AR20" s="161"/>
      <c r="AS20" s="160"/>
      <c r="AT20" s="159"/>
      <c r="AU20" s="865">
        <f t="shared" si="3"/>
        <v>64</v>
      </c>
      <c r="AV20" s="866"/>
      <c r="AW20" s="867">
        <f t="shared" si="1"/>
        <v>16</v>
      </c>
      <c r="AX20" s="868"/>
      <c r="AY20" s="835"/>
      <c r="AZ20" s="836"/>
      <c r="BA20" s="836"/>
      <c r="BB20" s="836"/>
      <c r="BC20" s="836"/>
      <c r="BD20" s="837"/>
    </row>
    <row r="21" spans="1:56" ht="39.9" customHeight="1" x14ac:dyDescent="0.2">
      <c r="A21" s="126"/>
      <c r="B21" s="162">
        <f t="shared" si="2"/>
        <v>9</v>
      </c>
      <c r="C21" s="855" t="s">
        <v>264</v>
      </c>
      <c r="D21" s="856"/>
      <c r="E21" s="857" t="s">
        <v>270</v>
      </c>
      <c r="F21" s="858"/>
      <c r="G21" s="859" t="s">
        <v>271</v>
      </c>
      <c r="H21" s="860"/>
      <c r="I21" s="860"/>
      <c r="J21" s="860"/>
      <c r="K21" s="861"/>
      <c r="L21" s="862" t="s">
        <v>277</v>
      </c>
      <c r="M21" s="863"/>
      <c r="N21" s="863"/>
      <c r="O21" s="864"/>
      <c r="P21" s="161">
        <v>4</v>
      </c>
      <c r="Q21" s="160"/>
      <c r="R21" s="160">
        <v>4</v>
      </c>
      <c r="S21" s="160">
        <v>4</v>
      </c>
      <c r="T21" s="160"/>
      <c r="U21" s="160"/>
      <c r="V21" s="159"/>
      <c r="W21" s="161">
        <v>4</v>
      </c>
      <c r="X21" s="160"/>
      <c r="Y21" s="160">
        <v>4</v>
      </c>
      <c r="Z21" s="160">
        <v>4</v>
      </c>
      <c r="AA21" s="160"/>
      <c r="AB21" s="160">
        <v>4</v>
      </c>
      <c r="AC21" s="159"/>
      <c r="AD21" s="161">
        <v>4</v>
      </c>
      <c r="AE21" s="160"/>
      <c r="AF21" s="160">
        <v>4</v>
      </c>
      <c r="AG21" s="160">
        <v>4</v>
      </c>
      <c r="AH21" s="160"/>
      <c r="AI21" s="160">
        <v>4</v>
      </c>
      <c r="AJ21" s="159"/>
      <c r="AK21" s="161">
        <v>4</v>
      </c>
      <c r="AL21" s="160"/>
      <c r="AM21" s="160">
        <v>4</v>
      </c>
      <c r="AN21" s="160">
        <v>4</v>
      </c>
      <c r="AO21" s="160"/>
      <c r="AP21" s="160">
        <v>4</v>
      </c>
      <c r="AQ21" s="159"/>
      <c r="AR21" s="161"/>
      <c r="AS21" s="160"/>
      <c r="AT21" s="159"/>
      <c r="AU21" s="865">
        <f t="shared" si="3"/>
        <v>60</v>
      </c>
      <c r="AV21" s="866"/>
      <c r="AW21" s="867">
        <f t="shared" si="1"/>
        <v>15</v>
      </c>
      <c r="AX21" s="868"/>
      <c r="AY21" s="835"/>
      <c r="AZ21" s="836"/>
      <c r="BA21" s="836"/>
      <c r="BB21" s="836"/>
      <c r="BC21" s="836"/>
      <c r="BD21" s="837"/>
    </row>
    <row r="22" spans="1:56" ht="39.9" customHeight="1" x14ac:dyDescent="0.2">
      <c r="A22" s="126"/>
      <c r="B22" s="162">
        <f t="shared" si="2"/>
        <v>10</v>
      </c>
      <c r="C22" s="855"/>
      <c r="D22" s="856"/>
      <c r="E22" s="857"/>
      <c r="F22" s="858"/>
      <c r="G22" s="859"/>
      <c r="H22" s="860"/>
      <c r="I22" s="860"/>
      <c r="J22" s="860"/>
      <c r="K22" s="861"/>
      <c r="L22" s="862"/>
      <c r="M22" s="863"/>
      <c r="N22" s="863"/>
      <c r="O22" s="864"/>
      <c r="P22" s="161"/>
      <c r="Q22" s="160"/>
      <c r="R22" s="160"/>
      <c r="S22" s="160"/>
      <c r="T22" s="160"/>
      <c r="U22" s="160"/>
      <c r="V22" s="159"/>
      <c r="W22" s="161"/>
      <c r="X22" s="160"/>
      <c r="Y22" s="160"/>
      <c r="Z22" s="160"/>
      <c r="AA22" s="160"/>
      <c r="AB22" s="160"/>
      <c r="AC22" s="159"/>
      <c r="AD22" s="161"/>
      <c r="AE22" s="160"/>
      <c r="AF22" s="160"/>
      <c r="AG22" s="160"/>
      <c r="AH22" s="160"/>
      <c r="AI22" s="160"/>
      <c r="AJ22" s="159"/>
      <c r="AK22" s="161"/>
      <c r="AL22" s="160"/>
      <c r="AM22" s="160"/>
      <c r="AN22" s="160"/>
      <c r="AO22" s="160"/>
      <c r="AP22" s="160"/>
      <c r="AQ22" s="159"/>
      <c r="AR22" s="161"/>
      <c r="AS22" s="160"/>
      <c r="AT22" s="159"/>
      <c r="AU22" s="865">
        <f t="shared" si="3"/>
        <v>0</v>
      </c>
      <c r="AV22" s="866"/>
      <c r="AW22" s="867">
        <f t="shared" si="1"/>
        <v>0</v>
      </c>
      <c r="AX22" s="868"/>
      <c r="AY22" s="835"/>
      <c r="AZ22" s="836"/>
      <c r="BA22" s="836"/>
      <c r="BB22" s="836"/>
      <c r="BC22" s="836"/>
      <c r="BD22" s="837"/>
    </row>
    <row r="23" spans="1:56" ht="39.9" customHeight="1" x14ac:dyDescent="0.2">
      <c r="A23" s="126"/>
      <c r="B23" s="162">
        <f t="shared" si="2"/>
        <v>11</v>
      </c>
      <c r="C23" s="855"/>
      <c r="D23" s="856"/>
      <c r="E23" s="857"/>
      <c r="F23" s="858"/>
      <c r="G23" s="859"/>
      <c r="H23" s="860"/>
      <c r="I23" s="860"/>
      <c r="J23" s="860"/>
      <c r="K23" s="861"/>
      <c r="L23" s="862"/>
      <c r="M23" s="863"/>
      <c r="N23" s="863"/>
      <c r="O23" s="864"/>
      <c r="P23" s="161"/>
      <c r="Q23" s="160"/>
      <c r="R23" s="160"/>
      <c r="S23" s="160"/>
      <c r="T23" s="160"/>
      <c r="U23" s="160"/>
      <c r="V23" s="159"/>
      <c r="W23" s="161"/>
      <c r="X23" s="160"/>
      <c r="Y23" s="160"/>
      <c r="Z23" s="160"/>
      <c r="AA23" s="160"/>
      <c r="AB23" s="160"/>
      <c r="AC23" s="159"/>
      <c r="AD23" s="161"/>
      <c r="AE23" s="160"/>
      <c r="AF23" s="160"/>
      <c r="AG23" s="160"/>
      <c r="AH23" s="160"/>
      <c r="AI23" s="160"/>
      <c r="AJ23" s="159"/>
      <c r="AK23" s="161"/>
      <c r="AL23" s="160"/>
      <c r="AM23" s="160"/>
      <c r="AN23" s="160"/>
      <c r="AO23" s="160"/>
      <c r="AP23" s="160"/>
      <c r="AQ23" s="159"/>
      <c r="AR23" s="161"/>
      <c r="AS23" s="160"/>
      <c r="AT23" s="159"/>
      <c r="AU23" s="865">
        <f t="shared" si="3"/>
        <v>0</v>
      </c>
      <c r="AV23" s="866"/>
      <c r="AW23" s="867">
        <f t="shared" si="1"/>
        <v>0</v>
      </c>
      <c r="AX23" s="868"/>
      <c r="AY23" s="835"/>
      <c r="AZ23" s="836"/>
      <c r="BA23" s="836"/>
      <c r="BB23" s="836"/>
      <c r="BC23" s="836"/>
      <c r="BD23" s="837"/>
    </row>
    <row r="24" spans="1:56" ht="39.9" customHeight="1" x14ac:dyDescent="0.2">
      <c r="A24" s="126"/>
      <c r="B24" s="162">
        <f t="shared" si="2"/>
        <v>12</v>
      </c>
      <c r="C24" s="855"/>
      <c r="D24" s="856"/>
      <c r="E24" s="857"/>
      <c r="F24" s="858"/>
      <c r="G24" s="859"/>
      <c r="H24" s="860"/>
      <c r="I24" s="860"/>
      <c r="J24" s="860"/>
      <c r="K24" s="861"/>
      <c r="L24" s="862"/>
      <c r="M24" s="863"/>
      <c r="N24" s="863"/>
      <c r="O24" s="864"/>
      <c r="P24" s="161"/>
      <c r="Q24" s="160"/>
      <c r="R24" s="160"/>
      <c r="S24" s="160"/>
      <c r="T24" s="160"/>
      <c r="U24" s="160"/>
      <c r="V24" s="159"/>
      <c r="W24" s="161"/>
      <c r="X24" s="160"/>
      <c r="Y24" s="160"/>
      <c r="Z24" s="160"/>
      <c r="AA24" s="160"/>
      <c r="AB24" s="160"/>
      <c r="AC24" s="159"/>
      <c r="AD24" s="161"/>
      <c r="AE24" s="160"/>
      <c r="AF24" s="160"/>
      <c r="AG24" s="160"/>
      <c r="AH24" s="160"/>
      <c r="AI24" s="160"/>
      <c r="AJ24" s="159"/>
      <c r="AK24" s="161"/>
      <c r="AL24" s="160"/>
      <c r="AM24" s="160"/>
      <c r="AN24" s="160"/>
      <c r="AO24" s="160"/>
      <c r="AP24" s="160"/>
      <c r="AQ24" s="159"/>
      <c r="AR24" s="161"/>
      <c r="AS24" s="160"/>
      <c r="AT24" s="159"/>
      <c r="AU24" s="865">
        <f t="shared" si="3"/>
        <v>0</v>
      </c>
      <c r="AV24" s="866"/>
      <c r="AW24" s="867">
        <f t="shared" si="1"/>
        <v>0</v>
      </c>
      <c r="AX24" s="868"/>
      <c r="AY24" s="835"/>
      <c r="AZ24" s="836"/>
      <c r="BA24" s="836"/>
      <c r="BB24" s="836"/>
      <c r="BC24" s="836"/>
      <c r="BD24" s="837"/>
    </row>
    <row r="25" spans="1:56" ht="39.9" customHeight="1" x14ac:dyDescent="0.2">
      <c r="A25" s="126"/>
      <c r="B25" s="162">
        <f t="shared" si="2"/>
        <v>13</v>
      </c>
      <c r="C25" s="855"/>
      <c r="D25" s="856"/>
      <c r="E25" s="857"/>
      <c r="F25" s="858"/>
      <c r="G25" s="859"/>
      <c r="H25" s="860"/>
      <c r="I25" s="860"/>
      <c r="J25" s="860"/>
      <c r="K25" s="861"/>
      <c r="L25" s="862"/>
      <c r="M25" s="863"/>
      <c r="N25" s="863"/>
      <c r="O25" s="864"/>
      <c r="P25" s="161"/>
      <c r="Q25" s="160"/>
      <c r="R25" s="160"/>
      <c r="S25" s="160"/>
      <c r="T25" s="160"/>
      <c r="U25" s="160"/>
      <c r="V25" s="159"/>
      <c r="W25" s="161"/>
      <c r="X25" s="160"/>
      <c r="Y25" s="160"/>
      <c r="Z25" s="160"/>
      <c r="AA25" s="160"/>
      <c r="AB25" s="160"/>
      <c r="AC25" s="159"/>
      <c r="AD25" s="161"/>
      <c r="AE25" s="160"/>
      <c r="AF25" s="160"/>
      <c r="AG25" s="160"/>
      <c r="AH25" s="160"/>
      <c r="AI25" s="160"/>
      <c r="AJ25" s="159"/>
      <c r="AK25" s="161"/>
      <c r="AL25" s="160"/>
      <c r="AM25" s="160"/>
      <c r="AN25" s="160"/>
      <c r="AO25" s="160"/>
      <c r="AP25" s="160"/>
      <c r="AQ25" s="159"/>
      <c r="AR25" s="161"/>
      <c r="AS25" s="160"/>
      <c r="AT25" s="159"/>
      <c r="AU25" s="865">
        <f t="shared" si="3"/>
        <v>0</v>
      </c>
      <c r="AV25" s="866"/>
      <c r="AW25" s="867">
        <f t="shared" si="1"/>
        <v>0</v>
      </c>
      <c r="AX25" s="868"/>
      <c r="AY25" s="835"/>
      <c r="AZ25" s="836"/>
      <c r="BA25" s="836"/>
      <c r="BB25" s="836"/>
      <c r="BC25" s="836"/>
      <c r="BD25" s="837"/>
    </row>
    <row r="26" spans="1:56" ht="39.9" customHeight="1" x14ac:dyDescent="0.2">
      <c r="A26" s="126"/>
      <c r="B26" s="162">
        <f t="shared" si="2"/>
        <v>14</v>
      </c>
      <c r="C26" s="855"/>
      <c r="D26" s="856"/>
      <c r="E26" s="857"/>
      <c r="F26" s="858"/>
      <c r="G26" s="859"/>
      <c r="H26" s="860"/>
      <c r="I26" s="860"/>
      <c r="J26" s="860"/>
      <c r="K26" s="861"/>
      <c r="L26" s="862"/>
      <c r="M26" s="863"/>
      <c r="N26" s="863"/>
      <c r="O26" s="864"/>
      <c r="P26" s="161"/>
      <c r="Q26" s="160"/>
      <c r="R26" s="160"/>
      <c r="S26" s="160"/>
      <c r="T26" s="160"/>
      <c r="U26" s="160"/>
      <c r="V26" s="159"/>
      <c r="W26" s="161"/>
      <c r="X26" s="160"/>
      <c r="Y26" s="160"/>
      <c r="Z26" s="160"/>
      <c r="AA26" s="160"/>
      <c r="AB26" s="160"/>
      <c r="AC26" s="159"/>
      <c r="AD26" s="161"/>
      <c r="AE26" s="160"/>
      <c r="AF26" s="160"/>
      <c r="AG26" s="160"/>
      <c r="AH26" s="160"/>
      <c r="AI26" s="160"/>
      <c r="AJ26" s="159"/>
      <c r="AK26" s="161"/>
      <c r="AL26" s="160"/>
      <c r="AM26" s="160"/>
      <c r="AN26" s="160"/>
      <c r="AO26" s="160"/>
      <c r="AP26" s="160"/>
      <c r="AQ26" s="159"/>
      <c r="AR26" s="161"/>
      <c r="AS26" s="160"/>
      <c r="AT26" s="159"/>
      <c r="AU26" s="865">
        <f t="shared" si="3"/>
        <v>0</v>
      </c>
      <c r="AV26" s="866"/>
      <c r="AW26" s="867">
        <f t="shared" si="1"/>
        <v>0</v>
      </c>
      <c r="AX26" s="868"/>
      <c r="AY26" s="835"/>
      <c r="AZ26" s="836"/>
      <c r="BA26" s="836"/>
      <c r="BB26" s="836"/>
      <c r="BC26" s="836"/>
      <c r="BD26" s="837"/>
    </row>
    <row r="27" spans="1:56" ht="39.9" customHeight="1" x14ac:dyDescent="0.2">
      <c r="A27" s="126"/>
      <c r="B27" s="162">
        <f t="shared" si="2"/>
        <v>15</v>
      </c>
      <c r="C27" s="855"/>
      <c r="D27" s="856"/>
      <c r="E27" s="857"/>
      <c r="F27" s="858"/>
      <c r="G27" s="859"/>
      <c r="H27" s="860"/>
      <c r="I27" s="860"/>
      <c r="J27" s="860"/>
      <c r="K27" s="861"/>
      <c r="L27" s="862"/>
      <c r="M27" s="863"/>
      <c r="N27" s="863"/>
      <c r="O27" s="864"/>
      <c r="P27" s="161"/>
      <c r="Q27" s="160"/>
      <c r="R27" s="160"/>
      <c r="S27" s="160"/>
      <c r="T27" s="160"/>
      <c r="U27" s="160"/>
      <c r="V27" s="159"/>
      <c r="W27" s="161"/>
      <c r="X27" s="160"/>
      <c r="Y27" s="160"/>
      <c r="Z27" s="160"/>
      <c r="AA27" s="160"/>
      <c r="AB27" s="160"/>
      <c r="AC27" s="159"/>
      <c r="AD27" s="161"/>
      <c r="AE27" s="160"/>
      <c r="AF27" s="160"/>
      <c r="AG27" s="160"/>
      <c r="AH27" s="160"/>
      <c r="AI27" s="160"/>
      <c r="AJ27" s="159"/>
      <c r="AK27" s="161"/>
      <c r="AL27" s="160"/>
      <c r="AM27" s="160"/>
      <c r="AN27" s="160"/>
      <c r="AO27" s="160"/>
      <c r="AP27" s="160"/>
      <c r="AQ27" s="159"/>
      <c r="AR27" s="161"/>
      <c r="AS27" s="160"/>
      <c r="AT27" s="159"/>
      <c r="AU27" s="865">
        <f t="shared" si="3"/>
        <v>0</v>
      </c>
      <c r="AV27" s="866"/>
      <c r="AW27" s="867">
        <f t="shared" si="1"/>
        <v>0</v>
      </c>
      <c r="AX27" s="868"/>
      <c r="AY27" s="835"/>
      <c r="AZ27" s="836"/>
      <c r="BA27" s="836"/>
      <c r="BB27" s="836"/>
      <c r="BC27" s="836"/>
      <c r="BD27" s="837"/>
    </row>
    <row r="28" spans="1:56" ht="39.9" customHeight="1" x14ac:dyDescent="0.2">
      <c r="A28" s="126"/>
      <c r="B28" s="162">
        <f t="shared" si="2"/>
        <v>16</v>
      </c>
      <c r="C28" s="855"/>
      <c r="D28" s="856"/>
      <c r="E28" s="857"/>
      <c r="F28" s="858"/>
      <c r="G28" s="859"/>
      <c r="H28" s="860"/>
      <c r="I28" s="860"/>
      <c r="J28" s="860"/>
      <c r="K28" s="861"/>
      <c r="L28" s="862"/>
      <c r="M28" s="863"/>
      <c r="N28" s="863"/>
      <c r="O28" s="864"/>
      <c r="P28" s="161"/>
      <c r="Q28" s="160"/>
      <c r="R28" s="160"/>
      <c r="S28" s="160"/>
      <c r="T28" s="160"/>
      <c r="U28" s="160"/>
      <c r="V28" s="159"/>
      <c r="W28" s="161"/>
      <c r="X28" s="160"/>
      <c r="Y28" s="160"/>
      <c r="Z28" s="160"/>
      <c r="AA28" s="160"/>
      <c r="AB28" s="160"/>
      <c r="AC28" s="159"/>
      <c r="AD28" s="161"/>
      <c r="AE28" s="160"/>
      <c r="AF28" s="160"/>
      <c r="AG28" s="160"/>
      <c r="AH28" s="160"/>
      <c r="AI28" s="160"/>
      <c r="AJ28" s="159"/>
      <c r="AK28" s="161"/>
      <c r="AL28" s="160"/>
      <c r="AM28" s="160"/>
      <c r="AN28" s="160"/>
      <c r="AO28" s="160"/>
      <c r="AP28" s="160"/>
      <c r="AQ28" s="159"/>
      <c r="AR28" s="161"/>
      <c r="AS28" s="160"/>
      <c r="AT28" s="159"/>
      <c r="AU28" s="865">
        <f t="shared" si="3"/>
        <v>0</v>
      </c>
      <c r="AV28" s="866"/>
      <c r="AW28" s="867">
        <f t="shared" si="1"/>
        <v>0</v>
      </c>
      <c r="AX28" s="868"/>
      <c r="AY28" s="835"/>
      <c r="AZ28" s="836"/>
      <c r="BA28" s="836"/>
      <c r="BB28" s="836"/>
      <c r="BC28" s="836"/>
      <c r="BD28" s="837"/>
    </row>
    <row r="29" spans="1:56" ht="39.9" customHeight="1" x14ac:dyDescent="0.2">
      <c r="A29" s="126"/>
      <c r="B29" s="162">
        <f t="shared" si="2"/>
        <v>17</v>
      </c>
      <c r="C29" s="855"/>
      <c r="D29" s="856"/>
      <c r="E29" s="857"/>
      <c r="F29" s="858"/>
      <c r="G29" s="859"/>
      <c r="H29" s="860"/>
      <c r="I29" s="860"/>
      <c r="J29" s="860"/>
      <c r="K29" s="861"/>
      <c r="L29" s="862"/>
      <c r="M29" s="863"/>
      <c r="N29" s="863"/>
      <c r="O29" s="864"/>
      <c r="P29" s="161"/>
      <c r="Q29" s="160"/>
      <c r="R29" s="160"/>
      <c r="S29" s="160"/>
      <c r="T29" s="160"/>
      <c r="U29" s="160"/>
      <c r="V29" s="159"/>
      <c r="W29" s="161"/>
      <c r="X29" s="160"/>
      <c r="Y29" s="160"/>
      <c r="Z29" s="160"/>
      <c r="AA29" s="160"/>
      <c r="AB29" s="160"/>
      <c r="AC29" s="159"/>
      <c r="AD29" s="161"/>
      <c r="AE29" s="160"/>
      <c r="AF29" s="160"/>
      <c r="AG29" s="160"/>
      <c r="AH29" s="160"/>
      <c r="AI29" s="160"/>
      <c r="AJ29" s="159"/>
      <c r="AK29" s="161"/>
      <c r="AL29" s="160"/>
      <c r="AM29" s="160"/>
      <c r="AN29" s="160"/>
      <c r="AO29" s="160"/>
      <c r="AP29" s="160"/>
      <c r="AQ29" s="159"/>
      <c r="AR29" s="161"/>
      <c r="AS29" s="160"/>
      <c r="AT29" s="159"/>
      <c r="AU29" s="865">
        <f t="shared" si="3"/>
        <v>0</v>
      </c>
      <c r="AV29" s="866"/>
      <c r="AW29" s="867">
        <f t="shared" si="1"/>
        <v>0</v>
      </c>
      <c r="AX29" s="868"/>
      <c r="AY29" s="835"/>
      <c r="AZ29" s="836"/>
      <c r="BA29" s="836"/>
      <c r="BB29" s="836"/>
      <c r="BC29" s="836"/>
      <c r="BD29" s="837"/>
    </row>
    <row r="30" spans="1:56" ht="39.9" customHeight="1" thickBot="1" x14ac:dyDescent="0.25">
      <c r="A30" s="126"/>
      <c r="B30" s="158">
        <f t="shared" si="2"/>
        <v>18</v>
      </c>
      <c r="C30" s="838"/>
      <c r="D30" s="839"/>
      <c r="E30" s="840"/>
      <c r="F30" s="841"/>
      <c r="G30" s="842"/>
      <c r="H30" s="843"/>
      <c r="I30" s="843"/>
      <c r="J30" s="843"/>
      <c r="K30" s="844"/>
      <c r="L30" s="845"/>
      <c r="M30" s="846"/>
      <c r="N30" s="846"/>
      <c r="O30" s="847"/>
      <c r="P30" s="157"/>
      <c r="Q30" s="156"/>
      <c r="R30" s="156"/>
      <c r="S30" s="156"/>
      <c r="T30" s="156"/>
      <c r="U30" s="156"/>
      <c r="V30" s="155"/>
      <c r="W30" s="157"/>
      <c r="X30" s="156"/>
      <c r="Y30" s="156"/>
      <c r="Z30" s="156"/>
      <c r="AA30" s="156"/>
      <c r="AB30" s="156"/>
      <c r="AC30" s="155"/>
      <c r="AD30" s="157"/>
      <c r="AE30" s="156"/>
      <c r="AF30" s="156"/>
      <c r="AG30" s="156"/>
      <c r="AH30" s="156"/>
      <c r="AI30" s="156"/>
      <c r="AJ30" s="155"/>
      <c r="AK30" s="157"/>
      <c r="AL30" s="156"/>
      <c r="AM30" s="156"/>
      <c r="AN30" s="156"/>
      <c r="AO30" s="156"/>
      <c r="AP30" s="156"/>
      <c r="AQ30" s="155"/>
      <c r="AR30" s="157"/>
      <c r="AS30" s="156"/>
      <c r="AT30" s="155"/>
      <c r="AU30" s="848">
        <f t="shared" si="3"/>
        <v>0</v>
      </c>
      <c r="AV30" s="849"/>
      <c r="AW30" s="850">
        <f t="shared" si="1"/>
        <v>0</v>
      </c>
      <c r="AX30" s="851"/>
      <c r="AY30" s="852"/>
      <c r="AZ30" s="853"/>
      <c r="BA30" s="853"/>
      <c r="BB30" s="853"/>
      <c r="BC30" s="853"/>
      <c r="BD30" s="854"/>
    </row>
    <row r="31" spans="1:56" ht="20.25" customHeight="1" x14ac:dyDescent="0.2">
      <c r="A31" s="126"/>
      <c r="B31" s="126"/>
      <c r="C31" s="204"/>
      <c r="D31" s="205"/>
      <c r="E31" s="20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9"/>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row>
    <row r="32" spans="1:56" ht="20.25" customHeight="1" x14ac:dyDescent="0.2">
      <c r="A32" s="126"/>
      <c r="B32" s="126"/>
      <c r="C32" s="130" t="s">
        <v>226</v>
      </c>
      <c r="D32" s="205"/>
      <c r="E32" s="206"/>
      <c r="F32" s="126"/>
      <c r="G32" s="126"/>
      <c r="H32" s="126"/>
      <c r="I32" s="126"/>
      <c r="J32" s="126"/>
      <c r="K32" s="126"/>
      <c r="L32" s="126"/>
      <c r="M32" s="126"/>
      <c r="N32" s="126"/>
      <c r="O32" s="126"/>
      <c r="P32" s="126"/>
      <c r="Q32" s="130" t="s">
        <v>225</v>
      </c>
      <c r="R32" s="130"/>
      <c r="S32" s="130"/>
      <c r="T32" s="130"/>
      <c r="U32" s="130"/>
      <c r="V32" s="130"/>
      <c r="W32" s="130"/>
      <c r="X32" s="130"/>
      <c r="Y32" s="130"/>
      <c r="Z32" s="130"/>
      <c r="AA32" s="133"/>
      <c r="AB32" s="130"/>
      <c r="AC32" s="130"/>
      <c r="AD32" s="130"/>
      <c r="AE32" s="130"/>
      <c r="AF32" s="130"/>
      <c r="AG32" s="130"/>
      <c r="AH32" s="130"/>
      <c r="AI32" s="130" t="s">
        <v>224</v>
      </c>
      <c r="AJ32" s="130"/>
      <c r="AK32" s="130"/>
      <c r="AL32" s="130"/>
      <c r="AM32" s="130"/>
      <c r="AN32" s="130"/>
      <c r="AO32" s="137"/>
      <c r="AP32" s="137"/>
      <c r="AQ32" s="137"/>
      <c r="AR32" s="137"/>
      <c r="AS32" s="138"/>
      <c r="AT32" s="137"/>
      <c r="AU32" s="137"/>
      <c r="AV32" s="137"/>
      <c r="AW32" s="137"/>
      <c r="AX32" s="126"/>
      <c r="AY32" s="126"/>
      <c r="AZ32" s="126"/>
      <c r="BA32" s="126"/>
      <c r="BB32" s="126"/>
      <c r="BC32" s="126"/>
      <c r="BD32" s="126"/>
    </row>
    <row r="33" spans="1:56" ht="20.25" customHeight="1" x14ac:dyDescent="0.2">
      <c r="A33" s="126"/>
      <c r="B33" s="126"/>
      <c r="C33" s="130" t="s">
        <v>223</v>
      </c>
      <c r="D33" s="205"/>
      <c r="E33" s="206"/>
      <c r="F33" s="126"/>
      <c r="G33" s="126"/>
      <c r="H33" s="126"/>
      <c r="I33" s="126"/>
      <c r="J33" s="126"/>
      <c r="K33" s="126"/>
      <c r="L33" s="938" t="s">
        <v>222</v>
      </c>
      <c r="M33" s="938"/>
      <c r="N33" s="126"/>
      <c r="O33" s="126"/>
      <c r="P33" s="126"/>
      <c r="Q33" s="130"/>
      <c r="R33" s="825" t="s">
        <v>221</v>
      </c>
      <c r="S33" s="825"/>
      <c r="T33" s="825" t="s">
        <v>220</v>
      </c>
      <c r="U33" s="825"/>
      <c r="V33" s="825"/>
      <c r="W33" s="825"/>
      <c r="X33" s="130"/>
      <c r="Y33" s="833" t="s">
        <v>219</v>
      </c>
      <c r="Z33" s="833"/>
      <c r="AA33" s="833"/>
      <c r="AB33" s="833"/>
      <c r="AC33" s="130"/>
      <c r="AD33" s="130"/>
      <c r="AE33" s="140" t="s">
        <v>183</v>
      </c>
      <c r="AF33" s="140"/>
      <c r="AG33" s="130"/>
      <c r="AH33" s="130"/>
      <c r="AI33" s="801" t="s">
        <v>218</v>
      </c>
      <c r="AJ33" s="803"/>
      <c r="AK33" s="801" t="s">
        <v>217</v>
      </c>
      <c r="AL33" s="802"/>
      <c r="AM33" s="802"/>
      <c r="AN33" s="803"/>
      <c r="AO33" s="137"/>
      <c r="AP33" s="137"/>
      <c r="AQ33" s="137"/>
      <c r="AR33" s="137"/>
      <c r="AS33" s="779"/>
      <c r="AT33" s="779"/>
      <c r="AU33" s="137"/>
      <c r="AV33" s="137"/>
      <c r="AW33" s="137"/>
      <c r="AX33" s="126"/>
      <c r="AY33" s="126"/>
      <c r="AZ33" s="126"/>
      <c r="BA33" s="126"/>
      <c r="BB33" s="126"/>
      <c r="BC33" s="126"/>
      <c r="BD33" s="126"/>
    </row>
    <row r="34" spans="1:56" ht="20.25" customHeight="1" x14ac:dyDescent="0.2">
      <c r="A34" s="126"/>
      <c r="B34" s="126"/>
      <c r="C34" s="932"/>
      <c r="D34" s="932"/>
      <c r="E34" s="932"/>
      <c r="F34" s="933">
        <f>IF(AB2=1,10,IF(AB2=2,11,IF(AB2=3,12,AB2-3)))</f>
        <v>1</v>
      </c>
      <c r="G34" s="933"/>
      <c r="H34" s="933">
        <f>IF(AB2=1,11,IF(AB2=2,12,AB2-2))</f>
        <v>2</v>
      </c>
      <c r="I34" s="933"/>
      <c r="J34" s="933">
        <f>IF(AB2=1,12,AB2-1)</f>
        <v>3</v>
      </c>
      <c r="K34" s="933"/>
      <c r="L34" s="934" t="s">
        <v>179</v>
      </c>
      <c r="M34" s="934"/>
      <c r="N34" s="126"/>
      <c r="O34" s="126"/>
      <c r="P34" s="126"/>
      <c r="Q34" s="130"/>
      <c r="R34" s="780"/>
      <c r="S34" s="780"/>
      <c r="T34" s="780" t="s">
        <v>216</v>
      </c>
      <c r="U34" s="780"/>
      <c r="V34" s="780" t="s">
        <v>215</v>
      </c>
      <c r="W34" s="780"/>
      <c r="X34" s="130"/>
      <c r="Y34" s="780" t="s">
        <v>216</v>
      </c>
      <c r="Z34" s="780"/>
      <c r="AA34" s="780" t="s">
        <v>215</v>
      </c>
      <c r="AB34" s="780"/>
      <c r="AC34" s="130"/>
      <c r="AD34" s="130"/>
      <c r="AE34" s="140" t="s">
        <v>214</v>
      </c>
      <c r="AF34" s="140"/>
      <c r="AG34" s="130"/>
      <c r="AH34" s="130"/>
      <c r="AI34" s="801" t="s">
        <v>211</v>
      </c>
      <c r="AJ34" s="803"/>
      <c r="AK34" s="801" t="s">
        <v>213</v>
      </c>
      <c r="AL34" s="802"/>
      <c r="AM34" s="802"/>
      <c r="AN34" s="803"/>
      <c r="AO34" s="153"/>
      <c r="AP34" s="153"/>
      <c r="AQ34" s="137"/>
      <c r="AR34" s="139"/>
      <c r="AS34" s="834"/>
      <c r="AT34" s="834"/>
      <c r="AU34" s="137"/>
      <c r="AV34" s="137"/>
      <c r="AW34" s="137"/>
      <c r="AX34" s="126"/>
      <c r="AY34" s="126"/>
      <c r="AZ34" s="126"/>
      <c r="BA34" s="126"/>
      <c r="BB34" s="126"/>
      <c r="BC34" s="126"/>
      <c r="BD34" s="126"/>
    </row>
    <row r="35" spans="1:56" ht="20.25" customHeight="1" x14ac:dyDescent="0.2">
      <c r="A35" s="126"/>
      <c r="B35" s="126"/>
      <c r="C35" s="932" t="s">
        <v>212</v>
      </c>
      <c r="D35" s="932"/>
      <c r="E35" s="932"/>
      <c r="F35" s="826">
        <v>30</v>
      </c>
      <c r="G35" s="826"/>
      <c r="H35" s="826">
        <v>31</v>
      </c>
      <c r="I35" s="826"/>
      <c r="J35" s="826">
        <v>31</v>
      </c>
      <c r="K35" s="826"/>
      <c r="L35" s="823">
        <f>SUM(F35:K35)</f>
        <v>92</v>
      </c>
      <c r="M35" s="823"/>
      <c r="N35" s="126"/>
      <c r="O35" s="126"/>
      <c r="P35" s="126"/>
      <c r="Q35" s="130"/>
      <c r="R35" s="801" t="s">
        <v>211</v>
      </c>
      <c r="S35" s="803"/>
      <c r="T35" s="928">
        <f>SUMIFS($AU$13:$AV$30,$C$13:$D$30,"訪問介護員",$E$13:$F$30,"A")+SUMIFS($AU$13:$AV$30,$C$13:$D$30,"サービス提供責任者",$E$13:$F$30,"A")</f>
        <v>320</v>
      </c>
      <c r="U35" s="929"/>
      <c r="V35" s="930">
        <f>SUMIFS($AW$13:$AX$30,$C$13:$D$30,"訪問介護員",$E$13:$F$30,"A")+SUMIFS($AW$13:$AX$30,$C$13:$D$30,"サービス提供責任者",$E$13:$F$30,"A")</f>
        <v>80</v>
      </c>
      <c r="W35" s="931"/>
      <c r="X35" s="152"/>
      <c r="Y35" s="924">
        <v>0</v>
      </c>
      <c r="Z35" s="925"/>
      <c r="AA35" s="924">
        <v>0</v>
      </c>
      <c r="AB35" s="925"/>
      <c r="AC35" s="152"/>
      <c r="AD35" s="152"/>
      <c r="AE35" s="924">
        <v>2</v>
      </c>
      <c r="AF35" s="925"/>
      <c r="AG35" s="130"/>
      <c r="AH35" s="130"/>
      <c r="AI35" s="801" t="s">
        <v>208</v>
      </c>
      <c r="AJ35" s="803"/>
      <c r="AK35" s="801" t="s">
        <v>210</v>
      </c>
      <c r="AL35" s="802"/>
      <c r="AM35" s="802"/>
      <c r="AN35" s="803"/>
      <c r="AO35" s="139"/>
      <c r="AP35" s="137"/>
      <c r="AQ35" s="829"/>
      <c r="AR35" s="829"/>
      <c r="AS35" s="829"/>
      <c r="AT35" s="829"/>
      <c r="AU35" s="137"/>
      <c r="AV35" s="137"/>
      <c r="AW35" s="137"/>
      <c r="AX35" s="126"/>
      <c r="AY35" s="126"/>
      <c r="AZ35" s="126"/>
      <c r="BA35" s="126"/>
      <c r="BB35" s="126"/>
      <c r="BC35" s="126"/>
      <c r="BD35" s="126"/>
    </row>
    <row r="36" spans="1:56" ht="20.25" customHeight="1" x14ac:dyDescent="0.2">
      <c r="A36" s="126"/>
      <c r="B36" s="126"/>
      <c r="C36" s="932" t="s">
        <v>209</v>
      </c>
      <c r="D36" s="932"/>
      <c r="E36" s="932"/>
      <c r="F36" s="826">
        <v>15</v>
      </c>
      <c r="G36" s="826"/>
      <c r="H36" s="826">
        <v>16</v>
      </c>
      <c r="I36" s="826"/>
      <c r="J36" s="826">
        <v>15</v>
      </c>
      <c r="K36" s="826"/>
      <c r="L36" s="823">
        <f>SUM(F36:K36)</f>
        <v>46</v>
      </c>
      <c r="M36" s="823"/>
      <c r="N36" s="126"/>
      <c r="O36" s="126"/>
      <c r="P36" s="126"/>
      <c r="Q36" s="130"/>
      <c r="R36" s="801" t="s">
        <v>208</v>
      </c>
      <c r="S36" s="803"/>
      <c r="T36" s="928">
        <f>SUMIFS($AU$13:$AV$30,$C$13:$D$30,"訪問介護員",$E$13:$F$30,"B")+SUMIFS($AU$13:$AV$30,$C$13:$D$30,"サービス提供責任者",$E$13:$F$30,"B")</f>
        <v>0</v>
      </c>
      <c r="U36" s="929"/>
      <c r="V36" s="930">
        <f>SUMIFS($AW$13:$AX$30,$C$13:$D$30,"訪問介護員",$E$13:$F$30,"B")+SUMIFS($AW$13:$AX$30,$C$13:$D$30,"サービス提供責任者",$E$13:$F$30,"B")</f>
        <v>0</v>
      </c>
      <c r="W36" s="931"/>
      <c r="X36" s="152"/>
      <c r="Y36" s="924">
        <v>0</v>
      </c>
      <c r="Z36" s="925"/>
      <c r="AA36" s="924">
        <v>0</v>
      </c>
      <c r="AB36" s="925"/>
      <c r="AC36" s="152"/>
      <c r="AD36" s="152"/>
      <c r="AE36" s="924">
        <v>0</v>
      </c>
      <c r="AF36" s="925"/>
      <c r="AG36" s="130"/>
      <c r="AH36" s="130"/>
      <c r="AI36" s="801" t="s">
        <v>205</v>
      </c>
      <c r="AJ36" s="803"/>
      <c r="AK36" s="801" t="s">
        <v>207</v>
      </c>
      <c r="AL36" s="802"/>
      <c r="AM36" s="802"/>
      <c r="AN36" s="803"/>
      <c r="AO36" s="139"/>
      <c r="AP36" s="137"/>
      <c r="AQ36" s="804"/>
      <c r="AR36" s="804"/>
      <c r="AS36" s="804"/>
      <c r="AT36" s="804"/>
      <c r="AU36" s="137"/>
      <c r="AV36" s="137"/>
      <c r="AW36" s="137"/>
      <c r="AX36" s="126"/>
      <c r="AY36" s="126"/>
      <c r="AZ36" s="126"/>
      <c r="BA36" s="126"/>
      <c r="BB36" s="126"/>
      <c r="BC36" s="126"/>
      <c r="BD36" s="126"/>
    </row>
    <row r="37" spans="1:56" ht="20.25" customHeight="1" x14ac:dyDescent="0.2">
      <c r="A37" s="126"/>
      <c r="B37" s="126"/>
      <c r="C37" s="932" t="s">
        <v>206</v>
      </c>
      <c r="D37" s="932"/>
      <c r="E37" s="932"/>
      <c r="F37" s="826">
        <v>0.3</v>
      </c>
      <c r="G37" s="826"/>
      <c r="H37" s="826">
        <v>0.4</v>
      </c>
      <c r="I37" s="826"/>
      <c r="J37" s="826">
        <v>0.3</v>
      </c>
      <c r="K37" s="826"/>
      <c r="L37" s="823">
        <f>SUM(F37:K37)</f>
        <v>1</v>
      </c>
      <c r="M37" s="823"/>
      <c r="N37" s="126"/>
      <c r="O37" s="213"/>
      <c r="P37" s="126"/>
      <c r="Q37" s="130"/>
      <c r="R37" s="801" t="s">
        <v>205</v>
      </c>
      <c r="S37" s="803"/>
      <c r="T37" s="928">
        <f>SUMIFS($AU$13:$AV$30,$C$13:$D$30,"訪問介護員",$E$13:$F$30,"C")+SUMIFS($AU$13:$AV$30,$C$13:$D$30,"サービス提供責任者",$E$13:$F$30,"C")</f>
        <v>432</v>
      </c>
      <c r="U37" s="929"/>
      <c r="V37" s="930">
        <f>SUMIFS($AW$13:$AX$30,$C$13:$D$30,"訪問介護員",$E$13:$F$30,"C")+SUMIFS($AW$13:$AX$30,$C$13:$D$30,"サービス提供責任者",$E$13:$F$30,"C")</f>
        <v>108</v>
      </c>
      <c r="W37" s="931"/>
      <c r="X37" s="152"/>
      <c r="Y37" s="924">
        <v>432</v>
      </c>
      <c r="Z37" s="925"/>
      <c r="AA37" s="926">
        <v>108</v>
      </c>
      <c r="AB37" s="927"/>
      <c r="AC37" s="152"/>
      <c r="AD37" s="152"/>
      <c r="AE37" s="928" t="s">
        <v>202</v>
      </c>
      <c r="AF37" s="929"/>
      <c r="AG37" s="130"/>
      <c r="AH37" s="130"/>
      <c r="AI37" s="801" t="s">
        <v>203</v>
      </c>
      <c r="AJ37" s="803"/>
      <c r="AK37" s="801" t="s">
        <v>204</v>
      </c>
      <c r="AL37" s="802"/>
      <c r="AM37" s="802"/>
      <c r="AN37" s="803"/>
      <c r="AO37" s="150"/>
      <c r="AP37" s="137"/>
      <c r="AQ37" s="805"/>
      <c r="AR37" s="805"/>
      <c r="AS37" s="808"/>
      <c r="AT37" s="808"/>
      <c r="AU37" s="137"/>
      <c r="AV37" s="137"/>
      <c r="AW37" s="137"/>
      <c r="AX37" s="126"/>
      <c r="AY37" s="126"/>
      <c r="AZ37" s="126"/>
      <c r="BA37" s="126"/>
      <c r="BB37" s="126"/>
      <c r="BC37" s="126"/>
      <c r="BD37" s="126"/>
    </row>
    <row r="38" spans="1:56" ht="20.25" customHeight="1" x14ac:dyDescent="0.2">
      <c r="A38" s="126"/>
      <c r="B38" s="126"/>
      <c r="C38" s="932" t="s">
        <v>179</v>
      </c>
      <c r="D38" s="932"/>
      <c r="E38" s="932"/>
      <c r="F38" s="823">
        <f>SUM(F35:G37)</f>
        <v>45.3</v>
      </c>
      <c r="G38" s="823"/>
      <c r="H38" s="823">
        <f>SUM(H35:I37)</f>
        <v>47.4</v>
      </c>
      <c r="I38" s="823"/>
      <c r="J38" s="823">
        <f>SUM(J35:K37)</f>
        <v>46.3</v>
      </c>
      <c r="K38" s="823"/>
      <c r="L38" s="823">
        <f>SUM(L35:M37)</f>
        <v>139</v>
      </c>
      <c r="M38" s="823"/>
      <c r="N38" s="936"/>
      <c r="O38" s="937"/>
      <c r="P38" s="126"/>
      <c r="Q38" s="130"/>
      <c r="R38" s="801" t="s">
        <v>203</v>
      </c>
      <c r="S38" s="803"/>
      <c r="T38" s="928">
        <f>SUMIFS($AU$13:$AV$30,$C$13:$D$30,"訪問介護員",$E$13:$F$30,"D")+SUMIFS($AU$13:$AV$30,$C$13:$D$30,"サービス提供責任者",$E$13:$F$30,"D")</f>
        <v>0</v>
      </c>
      <c r="U38" s="929"/>
      <c r="V38" s="930">
        <f>SUMIFS($AW$13:$AX$30,$C$13:$D$30,"訪問介護員",$E$13:$F$30,"D")+SUMIFS($AW$13:$AX$30,$C$13:$D$30,"サービス提供責任者",$E$13:$F$30,"D")</f>
        <v>0</v>
      </c>
      <c r="W38" s="931"/>
      <c r="X38" s="152"/>
      <c r="Y38" s="924">
        <v>0</v>
      </c>
      <c r="Z38" s="925"/>
      <c r="AA38" s="926">
        <v>0</v>
      </c>
      <c r="AB38" s="927"/>
      <c r="AC38" s="152"/>
      <c r="AD38" s="152"/>
      <c r="AE38" s="928" t="s">
        <v>202</v>
      </c>
      <c r="AF38" s="929"/>
      <c r="AG38" s="130"/>
      <c r="AH38" s="130"/>
      <c r="AI38" s="130"/>
      <c r="AJ38" s="804"/>
      <c r="AK38" s="804"/>
      <c r="AL38" s="805"/>
      <c r="AM38" s="805"/>
      <c r="AN38" s="808"/>
      <c r="AO38" s="808"/>
      <c r="AP38" s="137"/>
      <c r="AQ38" s="805"/>
      <c r="AR38" s="805"/>
      <c r="AS38" s="808"/>
      <c r="AT38" s="808"/>
      <c r="AU38" s="137"/>
      <c r="AV38" s="137"/>
      <c r="AW38" s="137"/>
      <c r="AX38" s="126"/>
      <c r="AY38" s="126"/>
      <c r="AZ38" s="126"/>
      <c r="BA38" s="126"/>
      <c r="BB38" s="126"/>
      <c r="BC38" s="126"/>
      <c r="BD38" s="126"/>
    </row>
    <row r="39" spans="1:56" ht="20.25" customHeight="1" x14ac:dyDescent="0.2">
      <c r="A39" s="126"/>
      <c r="B39" s="126"/>
      <c r="C39" s="130"/>
      <c r="D39" s="130"/>
      <c r="E39" s="130"/>
      <c r="F39" s="130"/>
      <c r="G39" s="130"/>
      <c r="H39" s="130"/>
      <c r="I39" s="130"/>
      <c r="J39" s="130"/>
      <c r="K39" s="130"/>
      <c r="L39" s="140" t="s">
        <v>201</v>
      </c>
      <c r="M39" s="140"/>
      <c r="N39" s="126"/>
      <c r="O39" s="126"/>
      <c r="P39" s="126"/>
      <c r="Q39" s="130"/>
      <c r="R39" s="801" t="s">
        <v>179</v>
      </c>
      <c r="S39" s="803"/>
      <c r="T39" s="928">
        <f>SUM(T35:U38)</f>
        <v>752</v>
      </c>
      <c r="U39" s="929"/>
      <c r="V39" s="930">
        <f>SUM(V35:W38)</f>
        <v>188</v>
      </c>
      <c r="W39" s="931"/>
      <c r="X39" s="152"/>
      <c r="Y39" s="928">
        <f>SUM(Y35:Z38)</f>
        <v>432</v>
      </c>
      <c r="Z39" s="929"/>
      <c r="AA39" s="928">
        <f>SUM(AA35:AB38)</f>
        <v>108</v>
      </c>
      <c r="AB39" s="929"/>
      <c r="AC39" s="152"/>
      <c r="AD39" s="152"/>
      <c r="AE39" s="928">
        <f>SUM(AE35:AF36)</f>
        <v>2</v>
      </c>
      <c r="AF39" s="929"/>
      <c r="AG39" s="130"/>
      <c r="AH39" s="130"/>
      <c r="AI39" s="130"/>
      <c r="AJ39" s="804"/>
      <c r="AK39" s="804"/>
      <c r="AL39" s="805"/>
      <c r="AM39" s="805"/>
      <c r="AN39" s="807"/>
      <c r="AO39" s="807"/>
      <c r="AP39" s="137"/>
      <c r="AQ39" s="805"/>
      <c r="AR39" s="805"/>
      <c r="AS39" s="808"/>
      <c r="AT39" s="808"/>
      <c r="AU39" s="137"/>
      <c r="AV39" s="137"/>
      <c r="AW39" s="137"/>
      <c r="AX39" s="126"/>
      <c r="AY39" s="126"/>
      <c r="AZ39" s="126"/>
      <c r="BA39" s="126"/>
      <c r="BB39" s="126"/>
      <c r="BC39" s="126"/>
      <c r="BD39" s="126"/>
    </row>
    <row r="40" spans="1:56" ht="20.25" customHeight="1" x14ac:dyDescent="0.2">
      <c r="A40" s="126"/>
      <c r="B40" s="126"/>
      <c r="C40" s="130"/>
      <c r="D40" s="130"/>
      <c r="E40" s="130"/>
      <c r="F40" s="130"/>
      <c r="G40" s="130"/>
      <c r="H40" s="130"/>
      <c r="I40" s="130"/>
      <c r="J40" s="130"/>
      <c r="K40" s="130"/>
      <c r="L40" s="935">
        <f>L38/3</f>
        <v>46.333333333333336</v>
      </c>
      <c r="M40" s="935"/>
      <c r="N40" s="126"/>
      <c r="O40" s="126"/>
      <c r="P40" s="126"/>
      <c r="Q40" s="130"/>
      <c r="R40" s="130"/>
      <c r="S40" s="130"/>
      <c r="T40" s="130"/>
      <c r="U40" s="130"/>
      <c r="V40" s="130"/>
      <c r="W40" s="130"/>
      <c r="X40" s="130"/>
      <c r="Y40" s="130"/>
      <c r="Z40" s="130"/>
      <c r="AA40" s="133"/>
      <c r="AB40" s="130"/>
      <c r="AC40" s="130"/>
      <c r="AD40" s="130"/>
      <c r="AE40" s="130"/>
      <c r="AF40" s="130"/>
      <c r="AG40" s="130"/>
      <c r="AH40" s="130"/>
      <c r="AI40" s="130"/>
      <c r="AJ40" s="137"/>
      <c r="AK40" s="137"/>
      <c r="AL40" s="137"/>
      <c r="AM40" s="137"/>
      <c r="AN40" s="137"/>
      <c r="AO40" s="137"/>
      <c r="AP40" s="137"/>
      <c r="AQ40" s="137"/>
      <c r="AR40" s="137"/>
      <c r="AS40" s="138"/>
      <c r="AT40" s="137"/>
      <c r="AU40" s="137"/>
      <c r="AV40" s="137"/>
      <c r="AW40" s="137"/>
      <c r="AX40" s="126"/>
      <c r="AY40" s="126"/>
      <c r="AZ40" s="126"/>
      <c r="BA40" s="126"/>
      <c r="BB40" s="126"/>
      <c r="BC40" s="126"/>
      <c r="BD40" s="126"/>
    </row>
    <row r="41" spans="1:56" ht="20.25" customHeight="1" x14ac:dyDescent="0.2">
      <c r="A41" s="126"/>
      <c r="B41" s="126"/>
      <c r="C41" s="126"/>
      <c r="D41" s="126"/>
      <c r="E41" s="126"/>
      <c r="F41" s="126"/>
      <c r="G41" s="126"/>
      <c r="H41" s="126"/>
      <c r="I41" s="126"/>
      <c r="J41" s="126"/>
      <c r="K41" s="126"/>
      <c r="L41" s="126"/>
      <c r="M41" s="126"/>
      <c r="N41" s="126"/>
      <c r="O41" s="126"/>
      <c r="P41" s="126"/>
      <c r="Q41" s="130"/>
      <c r="R41" s="133" t="s">
        <v>200</v>
      </c>
      <c r="S41" s="130"/>
      <c r="T41" s="130"/>
      <c r="U41" s="130"/>
      <c r="V41" s="130"/>
      <c r="W41" s="130"/>
      <c r="X41" s="148" t="s">
        <v>199</v>
      </c>
      <c r="Y41" s="790" t="s">
        <v>198</v>
      </c>
      <c r="Z41" s="791"/>
      <c r="AA41" s="149"/>
      <c r="AB41" s="148"/>
      <c r="AC41" s="130"/>
      <c r="AD41" s="130"/>
      <c r="AE41" s="130"/>
      <c r="AF41" s="130"/>
      <c r="AG41" s="130"/>
      <c r="AH41" s="130"/>
      <c r="AI41" s="130"/>
      <c r="AJ41" s="138"/>
      <c r="AK41" s="137"/>
      <c r="AL41" s="137"/>
      <c r="AM41" s="137"/>
      <c r="AN41" s="137"/>
      <c r="AO41" s="137"/>
      <c r="AP41" s="137"/>
      <c r="AQ41" s="137"/>
      <c r="AR41" s="137"/>
      <c r="AS41" s="146"/>
      <c r="AT41" s="146"/>
      <c r="AU41" s="137"/>
      <c r="AV41" s="137"/>
      <c r="AW41" s="137"/>
      <c r="AX41" s="126"/>
      <c r="AY41" s="126"/>
      <c r="AZ41" s="126"/>
      <c r="BA41" s="126"/>
      <c r="BB41" s="126"/>
      <c r="BC41" s="126"/>
      <c r="BD41" s="126"/>
    </row>
    <row r="42" spans="1:56" ht="20.25" customHeight="1" x14ac:dyDescent="0.2">
      <c r="A42" s="126"/>
      <c r="B42" s="126"/>
      <c r="C42" s="145"/>
      <c r="D42" s="134"/>
      <c r="E42" s="134"/>
      <c r="F42" s="130"/>
      <c r="G42" s="130"/>
      <c r="H42" s="130"/>
      <c r="I42" s="130"/>
      <c r="J42" s="130"/>
      <c r="K42" s="130"/>
      <c r="L42" s="144" t="s">
        <v>197</v>
      </c>
      <c r="M42" s="133"/>
      <c r="N42" s="133"/>
      <c r="O42" s="143"/>
      <c r="P42" s="126"/>
      <c r="Q42" s="130"/>
      <c r="R42" s="130" t="s">
        <v>196</v>
      </c>
      <c r="S42" s="130"/>
      <c r="T42" s="130"/>
      <c r="U42" s="130"/>
      <c r="V42" s="130"/>
      <c r="W42" s="130" t="s">
        <v>195</v>
      </c>
      <c r="X42" s="130"/>
      <c r="Y42" s="130"/>
      <c r="Z42" s="130"/>
      <c r="AA42" s="133"/>
      <c r="AB42" s="130"/>
      <c r="AC42" s="130"/>
      <c r="AD42" s="130"/>
      <c r="AE42" s="130"/>
      <c r="AF42" s="130"/>
      <c r="AG42" s="130"/>
      <c r="AH42" s="130"/>
      <c r="AI42" s="130"/>
      <c r="AJ42" s="137"/>
      <c r="AK42" s="137"/>
      <c r="AL42" s="137"/>
      <c r="AM42" s="137"/>
      <c r="AN42" s="137"/>
      <c r="AO42" s="137"/>
      <c r="AP42" s="137"/>
      <c r="AQ42" s="137"/>
      <c r="AR42" s="137"/>
      <c r="AS42" s="138"/>
      <c r="AT42" s="137"/>
      <c r="AU42" s="137"/>
      <c r="AV42" s="137"/>
      <c r="AW42" s="137"/>
      <c r="AX42" s="126"/>
      <c r="AY42" s="126"/>
      <c r="AZ42" s="126"/>
      <c r="BA42" s="126"/>
      <c r="BB42" s="126"/>
      <c r="BC42" s="126"/>
      <c r="BD42" s="126"/>
    </row>
    <row r="43" spans="1:56" ht="20.25" customHeight="1" x14ac:dyDescent="0.2">
      <c r="A43" s="126"/>
      <c r="B43" s="126"/>
      <c r="C43" s="142" t="s">
        <v>194</v>
      </c>
      <c r="D43" s="142"/>
      <c r="E43" s="130"/>
      <c r="F43" s="142" t="s">
        <v>193</v>
      </c>
      <c r="G43" s="142"/>
      <c r="H43" s="130"/>
      <c r="I43" s="141"/>
      <c r="J43" s="141"/>
      <c r="K43" s="130"/>
      <c r="L43" s="140" t="s">
        <v>192</v>
      </c>
      <c r="M43" s="140"/>
      <c r="N43" s="140"/>
      <c r="O43" s="130"/>
      <c r="P43" s="126"/>
      <c r="Q43" s="130"/>
      <c r="R43" s="130" t="str">
        <f>IF($Y$41="週","対象時間数（週平均）","対象時間数（当月合計）")</f>
        <v>対象時間数（週平均）</v>
      </c>
      <c r="S43" s="130"/>
      <c r="T43" s="130"/>
      <c r="U43" s="130"/>
      <c r="V43" s="130"/>
      <c r="W43" s="130" t="str">
        <f>IF($Y$41="週","週に勤務すべき時間数","当月に勤務すべき時間数")</f>
        <v>週に勤務すべき時間数</v>
      </c>
      <c r="X43" s="130"/>
      <c r="Y43" s="130"/>
      <c r="Z43" s="130"/>
      <c r="AA43" s="133"/>
      <c r="AB43" s="780" t="s">
        <v>191</v>
      </c>
      <c r="AC43" s="780"/>
      <c r="AD43" s="780"/>
      <c r="AE43" s="780"/>
      <c r="AF43" s="130"/>
      <c r="AG43" s="130"/>
      <c r="AH43" s="130"/>
      <c r="AI43" s="130"/>
      <c r="AJ43" s="137"/>
      <c r="AK43" s="137"/>
      <c r="AL43" s="137"/>
      <c r="AM43" s="137"/>
      <c r="AN43" s="137"/>
      <c r="AO43" s="137"/>
      <c r="AP43" s="137"/>
      <c r="AQ43" s="137"/>
      <c r="AR43" s="137"/>
      <c r="AS43" s="138"/>
      <c r="AT43" s="137"/>
      <c r="AU43" s="137"/>
      <c r="AV43" s="137"/>
      <c r="AW43" s="137"/>
      <c r="AX43" s="126"/>
      <c r="AY43" s="126"/>
      <c r="AZ43" s="126"/>
      <c r="BA43" s="126"/>
      <c r="BB43" s="126"/>
      <c r="BC43" s="126"/>
      <c r="BD43" s="126"/>
    </row>
    <row r="44" spans="1:56" ht="20.25" customHeight="1" x14ac:dyDescent="0.2">
      <c r="A44" s="126"/>
      <c r="B44" s="126"/>
      <c r="C44" s="796">
        <f>L40</f>
        <v>46.333333333333336</v>
      </c>
      <c r="D44" s="797"/>
      <c r="E44" s="135" t="s">
        <v>189</v>
      </c>
      <c r="F44" s="794">
        <v>40</v>
      </c>
      <c r="G44" s="795"/>
      <c r="H44" s="135" t="s">
        <v>176</v>
      </c>
      <c r="I44" s="796">
        <f>C44/F44</f>
        <v>1.1583333333333334</v>
      </c>
      <c r="J44" s="797"/>
      <c r="K44" s="135" t="s">
        <v>190</v>
      </c>
      <c r="L44" s="798">
        <f>IF(C44&lt;40,1,ROUNDUP(I44,1))</f>
        <v>1.2000000000000002</v>
      </c>
      <c r="M44" s="799"/>
      <c r="N44" s="800"/>
      <c r="O44" s="130"/>
      <c r="P44" s="126"/>
      <c r="Q44" s="130"/>
      <c r="R44" s="781">
        <f>IF($Y$41="週",AA39,Y39)</f>
        <v>108</v>
      </c>
      <c r="S44" s="782"/>
      <c r="T44" s="782"/>
      <c r="U44" s="783"/>
      <c r="V44" s="135" t="s">
        <v>189</v>
      </c>
      <c r="W44" s="801">
        <f>IF($Y$41="週",$AV$5,$AZ$5)</f>
        <v>40</v>
      </c>
      <c r="X44" s="802"/>
      <c r="Y44" s="802"/>
      <c r="Z44" s="803"/>
      <c r="AA44" s="135" t="s">
        <v>176</v>
      </c>
      <c r="AB44" s="784">
        <f>ROUNDDOWN(R44/W44,1)</f>
        <v>2.7</v>
      </c>
      <c r="AC44" s="785"/>
      <c r="AD44" s="785"/>
      <c r="AE44" s="786"/>
      <c r="AF44" s="130"/>
      <c r="AG44" s="130"/>
      <c r="AH44" s="130"/>
      <c r="AI44" s="130"/>
      <c r="AJ44" s="806"/>
      <c r="AK44" s="806"/>
      <c r="AL44" s="806"/>
      <c r="AM44" s="806"/>
      <c r="AN44" s="139"/>
      <c r="AO44" s="804"/>
      <c r="AP44" s="804"/>
      <c r="AQ44" s="804"/>
      <c r="AR44" s="804"/>
      <c r="AS44" s="139"/>
      <c r="AT44" s="779"/>
      <c r="AU44" s="779"/>
      <c r="AV44" s="779"/>
      <c r="AW44" s="779"/>
      <c r="AX44" s="126"/>
      <c r="AY44" s="126"/>
      <c r="AZ44" s="126"/>
      <c r="BA44" s="126"/>
      <c r="BB44" s="126"/>
      <c r="BC44" s="126"/>
      <c r="BD44" s="126"/>
    </row>
    <row r="45" spans="1:56" ht="20.25" customHeight="1" x14ac:dyDescent="0.2">
      <c r="A45" s="126"/>
      <c r="B45" s="126"/>
      <c r="C45" s="130"/>
      <c r="D45" s="130"/>
      <c r="E45" s="130"/>
      <c r="F45" s="130"/>
      <c r="G45" s="130"/>
      <c r="H45" s="130"/>
      <c r="I45" s="130"/>
      <c r="J45" s="130"/>
      <c r="K45" s="130"/>
      <c r="L45" s="130" t="s">
        <v>188</v>
      </c>
      <c r="M45" s="130"/>
      <c r="N45" s="130"/>
      <c r="O45" s="130"/>
      <c r="P45" s="126"/>
      <c r="Q45" s="130"/>
      <c r="R45" s="130"/>
      <c r="S45" s="130"/>
      <c r="T45" s="130"/>
      <c r="U45" s="130"/>
      <c r="V45" s="130"/>
      <c r="W45" s="130"/>
      <c r="X45" s="130"/>
      <c r="Y45" s="130"/>
      <c r="Z45" s="130"/>
      <c r="AA45" s="133"/>
      <c r="AB45" s="130" t="s">
        <v>187</v>
      </c>
      <c r="AC45" s="130"/>
      <c r="AD45" s="130"/>
      <c r="AE45" s="130"/>
      <c r="AF45" s="130"/>
      <c r="AG45" s="130"/>
      <c r="AH45" s="130"/>
      <c r="AI45" s="130"/>
      <c r="AJ45" s="137"/>
      <c r="AK45" s="137"/>
      <c r="AL45" s="137"/>
      <c r="AM45" s="137"/>
      <c r="AN45" s="137"/>
      <c r="AO45" s="137"/>
      <c r="AP45" s="137"/>
      <c r="AQ45" s="137"/>
      <c r="AR45" s="137"/>
      <c r="AS45" s="138"/>
      <c r="AT45" s="137"/>
      <c r="AU45" s="137"/>
      <c r="AV45" s="137"/>
      <c r="AW45" s="137"/>
      <c r="AX45" s="126"/>
      <c r="AY45" s="126"/>
      <c r="AZ45" s="126"/>
      <c r="BA45" s="126"/>
      <c r="BB45" s="126"/>
      <c r="BC45" s="126"/>
      <c r="BD45" s="126"/>
    </row>
    <row r="46" spans="1:56" ht="20.25" customHeight="1" x14ac:dyDescent="0.2">
      <c r="A46" s="126"/>
      <c r="B46" s="126"/>
      <c r="C46" s="130" t="s">
        <v>186</v>
      </c>
      <c r="D46" s="130"/>
      <c r="E46" s="130"/>
      <c r="F46" s="130"/>
      <c r="G46" s="130"/>
      <c r="H46" s="130"/>
      <c r="I46" s="130"/>
      <c r="J46" s="130"/>
      <c r="K46" s="130"/>
      <c r="L46" s="130"/>
      <c r="M46" s="130"/>
      <c r="N46" s="130"/>
      <c r="O46" s="130"/>
      <c r="P46" s="126"/>
      <c r="Q46" s="130"/>
      <c r="R46" s="130" t="s">
        <v>185</v>
      </c>
      <c r="S46" s="130"/>
      <c r="T46" s="130"/>
      <c r="U46" s="130"/>
      <c r="V46" s="130"/>
      <c r="W46" s="130"/>
      <c r="X46" s="130"/>
      <c r="Y46" s="130"/>
      <c r="Z46" s="130"/>
      <c r="AA46" s="133"/>
      <c r="AB46" s="130"/>
      <c r="AC46" s="130"/>
      <c r="AD46" s="130"/>
      <c r="AE46" s="130"/>
      <c r="AF46" s="130"/>
      <c r="AG46" s="130"/>
      <c r="AH46" s="130"/>
      <c r="AI46" s="130"/>
      <c r="AJ46" s="130"/>
      <c r="AK46" s="132"/>
      <c r="AL46" s="131"/>
      <c r="AM46" s="131"/>
      <c r="AN46" s="130"/>
      <c r="AO46" s="130"/>
      <c r="AP46" s="130"/>
      <c r="AQ46" s="130"/>
      <c r="AR46" s="130"/>
      <c r="AS46" s="130"/>
      <c r="AT46" s="130"/>
      <c r="AU46" s="130"/>
      <c r="AV46" s="130"/>
      <c r="AW46" s="130"/>
      <c r="AX46" s="126"/>
      <c r="AY46" s="126"/>
      <c r="AZ46" s="126"/>
      <c r="BA46" s="126"/>
      <c r="BB46" s="126"/>
      <c r="BC46" s="126"/>
      <c r="BD46" s="126"/>
    </row>
    <row r="47" spans="1:56" ht="20.25" customHeight="1" x14ac:dyDescent="0.2">
      <c r="A47" s="126"/>
      <c r="B47" s="126"/>
      <c r="C47" s="130"/>
      <c r="D47" s="130" t="s">
        <v>184</v>
      </c>
      <c r="E47" s="130"/>
      <c r="F47" s="130"/>
      <c r="G47" s="130"/>
      <c r="H47" s="130"/>
      <c r="I47" s="130"/>
      <c r="J47" s="130"/>
      <c r="K47" s="130"/>
      <c r="L47" s="130"/>
      <c r="M47" s="130"/>
      <c r="N47" s="130"/>
      <c r="O47" s="130"/>
      <c r="P47" s="126"/>
      <c r="Q47" s="130"/>
      <c r="R47" s="130" t="s">
        <v>183</v>
      </c>
      <c r="S47" s="130"/>
      <c r="T47" s="130"/>
      <c r="U47" s="130"/>
      <c r="V47" s="130"/>
      <c r="W47" s="130"/>
      <c r="X47" s="130"/>
      <c r="Y47" s="130"/>
      <c r="Z47" s="130"/>
      <c r="AA47" s="133"/>
      <c r="AB47" s="135"/>
      <c r="AC47" s="135"/>
      <c r="AD47" s="135"/>
      <c r="AE47" s="135"/>
      <c r="AF47" s="130"/>
      <c r="AG47" s="130"/>
      <c r="AH47" s="130"/>
      <c r="AI47" s="130"/>
      <c r="AJ47" s="130"/>
      <c r="AK47" s="132"/>
      <c r="AL47" s="131"/>
      <c r="AM47" s="131"/>
      <c r="AN47" s="130"/>
      <c r="AO47" s="130"/>
      <c r="AP47" s="130"/>
      <c r="AQ47" s="130"/>
      <c r="AR47" s="130"/>
      <c r="AS47" s="130"/>
      <c r="AT47" s="130"/>
      <c r="AU47" s="130"/>
      <c r="AV47" s="130"/>
      <c r="AW47" s="130"/>
      <c r="AX47" s="126"/>
      <c r="AY47" s="126"/>
      <c r="AZ47" s="126"/>
      <c r="BA47" s="126"/>
      <c r="BB47" s="126"/>
      <c r="BC47" s="126"/>
      <c r="BD47" s="126"/>
    </row>
    <row r="48" spans="1:56" ht="20.25" customHeight="1" x14ac:dyDescent="0.2">
      <c r="A48" s="126"/>
      <c r="B48" s="126"/>
      <c r="C48" s="130" t="s">
        <v>182</v>
      </c>
      <c r="D48" s="130"/>
      <c r="E48" s="130"/>
      <c r="F48" s="130"/>
      <c r="G48" s="130"/>
      <c r="H48" s="130"/>
      <c r="I48" s="130"/>
      <c r="J48" s="130"/>
      <c r="K48" s="130"/>
      <c r="L48" s="130"/>
      <c r="M48" s="130"/>
      <c r="N48" s="130"/>
      <c r="O48" s="130"/>
      <c r="P48" s="126"/>
      <c r="Q48" s="130"/>
      <c r="R48" s="130" t="s">
        <v>181</v>
      </c>
      <c r="S48" s="130"/>
      <c r="T48" s="130"/>
      <c r="U48" s="130"/>
      <c r="V48" s="130"/>
      <c r="W48" s="130" t="s">
        <v>180</v>
      </c>
      <c r="X48" s="130"/>
      <c r="Y48" s="130"/>
      <c r="Z48" s="130"/>
      <c r="AA48" s="130"/>
      <c r="AB48" s="780" t="s">
        <v>179</v>
      </c>
      <c r="AC48" s="780"/>
      <c r="AD48" s="780"/>
      <c r="AE48" s="780"/>
      <c r="AF48" s="130"/>
      <c r="AG48" s="130"/>
      <c r="AH48" s="130"/>
      <c r="AI48" s="130"/>
      <c r="AJ48" s="130"/>
      <c r="AK48" s="132"/>
      <c r="AL48" s="131"/>
      <c r="AM48" s="131"/>
      <c r="AN48" s="130"/>
      <c r="AO48" s="130"/>
      <c r="AP48" s="130"/>
      <c r="AQ48" s="130"/>
      <c r="AR48" s="130"/>
      <c r="AS48" s="130"/>
      <c r="AT48" s="130"/>
      <c r="AU48" s="130"/>
      <c r="AV48" s="130"/>
      <c r="AW48" s="130"/>
      <c r="AX48" s="126"/>
      <c r="AY48" s="126"/>
      <c r="AZ48" s="126"/>
      <c r="BA48" s="126"/>
      <c r="BB48" s="126"/>
      <c r="BC48" s="126"/>
      <c r="BD48" s="126"/>
    </row>
    <row r="49" spans="1:58" ht="20.25" customHeight="1" x14ac:dyDescent="0.2">
      <c r="A49" s="126"/>
      <c r="B49" s="126"/>
      <c r="C49" s="130" t="s">
        <v>178</v>
      </c>
      <c r="D49" s="130"/>
      <c r="E49" s="130"/>
      <c r="F49" s="130"/>
      <c r="G49" s="130"/>
      <c r="H49" s="130"/>
      <c r="I49" s="130"/>
      <c r="J49" s="130"/>
      <c r="K49" s="130"/>
      <c r="L49" s="130"/>
      <c r="M49" s="130"/>
      <c r="N49" s="130"/>
      <c r="O49" s="130"/>
      <c r="P49" s="126"/>
      <c r="Q49" s="130"/>
      <c r="R49" s="801">
        <f>AE39</f>
        <v>2</v>
      </c>
      <c r="S49" s="802"/>
      <c r="T49" s="802"/>
      <c r="U49" s="803"/>
      <c r="V49" s="135" t="s">
        <v>177</v>
      </c>
      <c r="W49" s="784">
        <f>AB44</f>
        <v>2.7</v>
      </c>
      <c r="X49" s="785"/>
      <c r="Y49" s="785"/>
      <c r="Z49" s="786"/>
      <c r="AA49" s="135" t="s">
        <v>176</v>
      </c>
      <c r="AB49" s="787">
        <f>ROUNDDOWN(R49+W49,1)</f>
        <v>4.7</v>
      </c>
      <c r="AC49" s="788"/>
      <c r="AD49" s="788"/>
      <c r="AE49" s="789"/>
      <c r="AF49" s="130"/>
      <c r="AG49" s="130"/>
      <c r="AH49" s="130"/>
      <c r="AI49" s="130"/>
      <c r="AJ49" s="130"/>
      <c r="AK49" s="132"/>
      <c r="AL49" s="131"/>
      <c r="AM49" s="131"/>
      <c r="AN49" s="130"/>
      <c r="AO49" s="130"/>
      <c r="AP49" s="130"/>
      <c r="AQ49" s="130"/>
      <c r="AR49" s="130"/>
      <c r="AS49" s="130"/>
      <c r="AT49" s="130"/>
      <c r="AU49" s="130"/>
      <c r="AV49" s="130"/>
      <c r="AW49" s="130"/>
      <c r="AX49" s="126"/>
      <c r="AY49" s="126"/>
      <c r="AZ49" s="126"/>
      <c r="BA49" s="126"/>
      <c r="BB49" s="126"/>
      <c r="BC49" s="126"/>
      <c r="BD49" s="126"/>
    </row>
    <row r="50" spans="1:58" ht="20.25" customHeight="1" x14ac:dyDescent="0.2">
      <c r="A50" s="126"/>
      <c r="B50" s="126"/>
      <c r="C50" s="130" t="s">
        <v>175</v>
      </c>
      <c r="D50" s="134"/>
      <c r="E50" s="134"/>
      <c r="F50" s="130"/>
      <c r="G50" s="130"/>
      <c r="H50" s="130"/>
      <c r="I50" s="130"/>
      <c r="J50" s="130"/>
      <c r="K50" s="130"/>
      <c r="L50" s="130"/>
      <c r="M50" s="130"/>
      <c r="N50" s="130"/>
      <c r="O50" s="130"/>
      <c r="P50" s="126"/>
      <c r="Q50" s="130"/>
      <c r="R50" s="130"/>
      <c r="S50" s="130"/>
      <c r="T50" s="130"/>
      <c r="U50" s="130"/>
      <c r="V50" s="130"/>
      <c r="W50" s="130"/>
      <c r="X50" s="130"/>
      <c r="Y50" s="130"/>
      <c r="Z50" s="130"/>
      <c r="AA50" s="130"/>
      <c r="AB50" s="130"/>
      <c r="AC50" s="133"/>
      <c r="AD50" s="130"/>
      <c r="AE50" s="130"/>
      <c r="AF50" s="130"/>
      <c r="AG50" s="130"/>
      <c r="AH50" s="130"/>
      <c r="AI50" s="130"/>
      <c r="AJ50" s="130"/>
      <c r="AK50" s="132"/>
      <c r="AL50" s="131"/>
      <c r="AM50" s="131"/>
      <c r="AN50" s="130"/>
      <c r="AO50" s="130"/>
      <c r="AP50" s="130"/>
      <c r="AQ50" s="130"/>
      <c r="AR50" s="130"/>
      <c r="AS50" s="130"/>
      <c r="AT50" s="130"/>
      <c r="AU50" s="130"/>
      <c r="AV50" s="130"/>
      <c r="AW50" s="130"/>
      <c r="AX50" s="126"/>
      <c r="AY50" s="126"/>
      <c r="AZ50" s="126"/>
      <c r="BA50" s="126"/>
      <c r="BB50" s="126"/>
      <c r="BC50" s="126"/>
      <c r="BD50" s="126"/>
    </row>
    <row r="51" spans="1:58" ht="20.25" customHeight="1" x14ac:dyDescent="0.2">
      <c r="C51" s="214"/>
      <c r="D51" s="214"/>
      <c r="T51" s="214"/>
      <c r="AJ51" s="215"/>
      <c r="AK51" s="216"/>
      <c r="AL51" s="216"/>
      <c r="BE51" s="216"/>
    </row>
    <row r="52" spans="1:58" ht="20.25" customHeight="1" x14ac:dyDescent="0.2">
      <c r="C52" s="214"/>
      <c r="D52" s="214"/>
      <c r="U52" s="214"/>
      <c r="AK52" s="215"/>
      <c r="AL52" s="216"/>
      <c r="AM52" s="216"/>
      <c r="BF52" s="216"/>
    </row>
    <row r="53" spans="1:58" ht="20.25" customHeight="1" x14ac:dyDescent="0.2">
      <c r="D53" s="214"/>
      <c r="U53" s="214"/>
      <c r="AK53" s="215"/>
      <c r="AL53" s="216"/>
      <c r="AM53" s="216"/>
      <c r="BF53" s="216"/>
    </row>
    <row r="54" spans="1:58" ht="20.25" customHeight="1" x14ac:dyDescent="0.2">
      <c r="C54" s="214"/>
      <c r="D54" s="214"/>
      <c r="U54" s="214"/>
      <c r="AK54" s="215"/>
      <c r="AL54" s="216"/>
      <c r="AM54" s="216"/>
      <c r="BF54" s="216"/>
    </row>
    <row r="55" spans="1:58" ht="20.25" customHeight="1" x14ac:dyDescent="0.2">
      <c r="C55" s="215"/>
      <c r="D55" s="215"/>
      <c r="E55" s="215"/>
      <c r="F55" s="215"/>
      <c r="G55" s="215"/>
      <c r="H55" s="215"/>
      <c r="I55" s="215"/>
      <c r="J55" s="215"/>
      <c r="K55" s="215"/>
      <c r="L55" s="215"/>
      <c r="M55" s="215"/>
      <c r="N55" s="215"/>
      <c r="O55" s="215"/>
      <c r="P55" s="215"/>
      <c r="Q55" s="215"/>
      <c r="R55" s="215"/>
      <c r="S55" s="215"/>
      <c r="T55" s="215"/>
      <c r="U55" s="216"/>
      <c r="V55" s="216"/>
      <c r="W55" s="215"/>
      <c r="X55" s="215"/>
      <c r="Y55" s="215"/>
      <c r="Z55" s="215"/>
      <c r="AA55" s="215"/>
      <c r="AB55" s="215"/>
      <c r="AC55" s="215"/>
      <c r="AD55" s="215"/>
      <c r="AE55" s="215"/>
      <c r="AF55" s="215"/>
      <c r="AG55" s="215"/>
      <c r="AH55" s="215"/>
      <c r="AI55" s="215"/>
      <c r="AJ55" s="215"/>
      <c r="AK55" s="215"/>
      <c r="AL55" s="216"/>
      <c r="AM55" s="216"/>
      <c r="BF55" s="216"/>
    </row>
    <row r="56" spans="1:58" ht="20.25" customHeight="1" x14ac:dyDescent="0.2">
      <c r="C56" s="215"/>
      <c r="D56" s="215"/>
      <c r="E56" s="215"/>
      <c r="F56" s="215"/>
      <c r="G56" s="215"/>
      <c r="H56" s="215"/>
      <c r="I56" s="215"/>
      <c r="J56" s="215"/>
      <c r="K56" s="215"/>
      <c r="L56" s="215"/>
      <c r="M56" s="215"/>
      <c r="N56" s="215"/>
      <c r="O56" s="215"/>
      <c r="P56" s="215"/>
      <c r="Q56" s="215"/>
      <c r="R56" s="215"/>
      <c r="S56" s="215"/>
      <c r="T56" s="215"/>
      <c r="U56" s="216"/>
      <c r="V56" s="216"/>
      <c r="W56" s="215"/>
      <c r="X56" s="215"/>
      <c r="Y56" s="215"/>
      <c r="Z56" s="215"/>
      <c r="AA56" s="215"/>
      <c r="AB56" s="215"/>
      <c r="AC56" s="215"/>
      <c r="AD56" s="215"/>
      <c r="AE56" s="215"/>
      <c r="AF56" s="215"/>
      <c r="AG56" s="215"/>
      <c r="AH56" s="215"/>
      <c r="AI56" s="215"/>
      <c r="AJ56" s="215"/>
      <c r="AK56" s="215"/>
      <c r="AL56" s="216"/>
      <c r="AM56" s="216"/>
      <c r="BF56" s="216"/>
    </row>
  </sheetData>
  <sheetProtection algorithmName="SHA-512" hashValue="UDQKDvhjOFp//Ag2oMBEqdgqvpehufCPZxpudKzgYFS4BnlYoBbCyuAr8iZU8tjvtkHDN7nWxL20bjmrI4Nybw==" saltValue="dmlK1tXhFLVOeVbFQ+xrJg==" spinCount="100000" sheet="1" selectLockedCells="1" selectUnlockedCells="1"/>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3"/>
  <conditionalFormatting sqref="F35: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4:U44">
    <cfRule type="expression" dxfId="1" priority="1">
      <formula>INDIRECT(ADDRESS(ROW(),COLUMN()))=TRUNC(INDIRECT(ADDRESS(ROW(),COLUMN())))</formula>
    </cfRule>
  </conditionalFormatting>
  <conditionalFormatting sqref="T35:AF39">
    <cfRule type="expression" dxfId="0" priority="2">
      <formula>INDIRECT(ADDRESS(ROW(),COLUMN()))=TRUNC(INDIRECT(ADDRESS(ROW(),COLUMN())))</formula>
    </cfRule>
  </conditionalFormatting>
  <dataValidations count="8">
    <dataValidation type="list" allowBlank="1" showInputMessage="1" showErrorMessage="1" sqref="AZ4" xr:uid="{00000000-0002-0000-1700-000000000000}">
      <formula1>"予定,実績,予定・実績"</formula1>
    </dataValidation>
    <dataValidation type="list" allowBlank="1" showInputMessage="1" sqref="E13:F30" xr:uid="{00000000-0002-0000-1700-000001000000}">
      <formula1>"A, B, C, D"</formula1>
    </dataValidation>
    <dataValidation type="list" errorStyle="warning" allowBlank="1" showInputMessage="1" error="リストにない場合のみ、入力してください。" sqref="G13:K30" xr:uid="{00000000-0002-0000-1700-000002000000}">
      <formula1>INDIRECT(C13)</formula1>
    </dataValidation>
    <dataValidation type="list" allowBlank="1" showInputMessage="1" sqref="C13:D30" xr:uid="{00000000-0002-0000-1700-000003000000}">
      <formula1>職種</formula1>
    </dataValidation>
    <dataValidation type="list" allowBlank="1" showInputMessage="1" showErrorMessage="1" sqref="F44" xr:uid="{00000000-0002-0000-1700-000004000000}">
      <formula1>"40,50"</formula1>
    </dataValidation>
    <dataValidation type="decimal" allowBlank="1" showInputMessage="1" showErrorMessage="1" error="入力可能範囲　32～40" sqref="AV5" xr:uid="{00000000-0002-0000-1700-000005000000}">
      <formula1>32</formula1>
      <formula2>40</formula2>
    </dataValidation>
    <dataValidation type="list" allowBlank="1" showInputMessage="1" showErrorMessage="1" sqref="Y41:Z41" xr:uid="{00000000-0002-0000-1700-000006000000}">
      <formula1>"週,暦月"</formula1>
    </dataValidation>
    <dataValidation type="list" allowBlank="1" showInputMessage="1" showErrorMessage="1" sqref="AZ3" xr:uid="{00000000-0002-0000-17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1700-000008000000}">
          <x14:formula1>
            <xm:f>標準様式１プルダウン・リスト!$C$4:$C$8</xm:f>
          </x14:formula1>
          <xm:sqref>AM1:BA1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A1:BC74"/>
  <sheetViews>
    <sheetView topLeftCell="A13" zoomScale="85" zoomScaleNormal="85" workbookViewId="0">
      <selection activeCell="R15" sqref="R15"/>
    </sheetView>
  </sheetViews>
  <sheetFormatPr defaultColWidth="10" defaultRowHeight="13.2" x14ac:dyDescent="0.2"/>
  <cols>
    <col min="1" max="2" width="10" style="217"/>
    <col min="3" max="3" width="49.109375" style="217" customWidth="1"/>
    <col min="4" max="16384" width="10" style="217"/>
  </cols>
  <sheetData>
    <row r="1" spans="1:10" x14ac:dyDescent="0.2">
      <c r="A1" s="217" t="s">
        <v>278</v>
      </c>
    </row>
    <row r="2" spans="1:10" s="220" customFormat="1" ht="20.25" customHeight="1" x14ac:dyDescent="0.2">
      <c r="A2" s="218" t="s">
        <v>279</v>
      </c>
      <c r="B2" s="218"/>
      <c r="C2" s="219"/>
    </row>
    <row r="3" spans="1:10" s="220" customFormat="1" ht="20.25" customHeight="1" x14ac:dyDescent="0.2">
      <c r="A3" s="219"/>
      <c r="B3" s="219"/>
      <c r="C3" s="219"/>
    </row>
    <row r="4" spans="1:10" s="220" customFormat="1" ht="20.25" customHeight="1" x14ac:dyDescent="0.2">
      <c r="A4" s="221"/>
      <c r="B4" s="219" t="s">
        <v>280</v>
      </c>
      <c r="C4" s="219"/>
      <c r="E4" s="941" t="s">
        <v>281</v>
      </c>
      <c r="F4" s="941"/>
      <c r="G4" s="941"/>
      <c r="H4" s="941"/>
      <c r="I4" s="941"/>
      <c r="J4" s="941"/>
    </row>
    <row r="5" spans="1:10" s="220" customFormat="1" ht="20.25" customHeight="1" x14ac:dyDescent="0.2">
      <c r="A5" s="222"/>
      <c r="B5" s="219" t="s">
        <v>282</v>
      </c>
      <c r="C5" s="219"/>
      <c r="E5" s="941"/>
      <c r="F5" s="941"/>
      <c r="G5" s="941"/>
      <c r="H5" s="941"/>
      <c r="I5" s="941"/>
      <c r="J5" s="941"/>
    </row>
    <row r="6" spans="1:10" s="220" customFormat="1" ht="20.25" customHeight="1" x14ac:dyDescent="0.2">
      <c r="A6" s="223" t="s">
        <v>283</v>
      </c>
      <c r="B6" s="219"/>
      <c r="C6" s="219"/>
    </row>
    <row r="7" spans="1:10" s="220" customFormat="1" ht="20.25" customHeight="1" x14ac:dyDescent="0.2">
      <c r="A7" s="223"/>
      <c r="B7" s="219"/>
      <c r="C7" s="219"/>
    </row>
    <row r="8" spans="1:10" s="220" customFormat="1" ht="20.25" customHeight="1" x14ac:dyDescent="0.2">
      <c r="A8" s="219" t="s">
        <v>284</v>
      </c>
      <c r="B8" s="219"/>
      <c r="C8" s="219"/>
    </row>
    <row r="9" spans="1:10" s="220" customFormat="1" ht="20.25" customHeight="1" x14ac:dyDescent="0.2">
      <c r="A9" s="223"/>
      <c r="B9" s="219"/>
      <c r="C9" s="219"/>
    </row>
    <row r="10" spans="1:10" s="220" customFormat="1" ht="20.25" customHeight="1" x14ac:dyDescent="0.2">
      <c r="A10" s="219" t="s">
        <v>285</v>
      </c>
      <c r="B10" s="219"/>
      <c r="C10" s="219"/>
    </row>
    <row r="11" spans="1:10" s="220" customFormat="1" ht="20.25" customHeight="1" x14ac:dyDescent="0.2">
      <c r="A11" s="219"/>
      <c r="B11" s="219"/>
      <c r="C11" s="219"/>
    </row>
    <row r="12" spans="1:10" s="220" customFormat="1" ht="20.25" customHeight="1" x14ac:dyDescent="0.2">
      <c r="A12" s="219" t="s">
        <v>286</v>
      </c>
      <c r="B12" s="219"/>
      <c r="C12" s="219"/>
    </row>
    <row r="13" spans="1:10" s="220" customFormat="1" ht="20.25" customHeight="1" x14ac:dyDescent="0.2">
      <c r="A13" s="219"/>
      <c r="B13" s="219"/>
      <c r="C13" s="219"/>
    </row>
    <row r="14" spans="1:10" s="220" customFormat="1" ht="20.25" customHeight="1" x14ac:dyDescent="0.2">
      <c r="A14" s="219" t="s">
        <v>287</v>
      </c>
      <c r="B14" s="219"/>
      <c r="C14" s="219"/>
    </row>
    <row r="15" spans="1:10" s="220" customFormat="1" ht="20.25" customHeight="1" x14ac:dyDescent="0.2">
      <c r="A15" s="219"/>
      <c r="B15" s="219"/>
      <c r="C15" s="219"/>
    </row>
    <row r="16" spans="1:10" s="220" customFormat="1" ht="20.25" customHeight="1" x14ac:dyDescent="0.2">
      <c r="A16" s="219" t="s">
        <v>288</v>
      </c>
      <c r="B16" s="219"/>
      <c r="C16" s="219"/>
    </row>
    <row r="17" spans="1:3" s="220" customFormat="1" ht="20.25" customHeight="1" x14ac:dyDescent="0.2">
      <c r="A17" s="219" t="s">
        <v>289</v>
      </c>
      <c r="B17" s="219"/>
      <c r="C17" s="219"/>
    </row>
    <row r="18" spans="1:3" s="220" customFormat="1" ht="20.25" customHeight="1" x14ac:dyDescent="0.2">
      <c r="A18" s="219"/>
      <c r="B18" s="219"/>
      <c r="C18" s="219"/>
    </row>
    <row r="19" spans="1:3" s="220" customFormat="1" ht="20.25" customHeight="1" x14ac:dyDescent="0.2">
      <c r="A19" s="219"/>
      <c r="B19" s="224" t="s">
        <v>239</v>
      </c>
      <c r="C19" s="224" t="s">
        <v>290</v>
      </c>
    </row>
    <row r="20" spans="1:3" s="220" customFormat="1" ht="20.25" customHeight="1" x14ac:dyDescent="0.2">
      <c r="A20" s="219"/>
      <c r="B20" s="224">
        <v>1</v>
      </c>
      <c r="C20" s="225" t="s">
        <v>260</v>
      </c>
    </row>
    <row r="21" spans="1:3" s="220" customFormat="1" ht="20.25" customHeight="1" x14ac:dyDescent="0.2">
      <c r="A21" s="219"/>
      <c r="B21" s="224">
        <v>2</v>
      </c>
      <c r="C21" s="225" t="s">
        <v>267</v>
      </c>
    </row>
    <row r="22" spans="1:3" s="220" customFormat="1" ht="20.25" customHeight="1" x14ac:dyDescent="0.2">
      <c r="A22" s="219"/>
      <c r="B22" s="224">
        <v>3</v>
      </c>
      <c r="C22" s="225" t="s">
        <v>291</v>
      </c>
    </row>
    <row r="23" spans="1:3" s="220" customFormat="1" ht="20.25" customHeight="1" x14ac:dyDescent="0.2">
      <c r="A23" s="219"/>
      <c r="B23" s="219"/>
      <c r="C23" s="219"/>
    </row>
    <row r="24" spans="1:3" s="220" customFormat="1" ht="20.25" customHeight="1" x14ac:dyDescent="0.2">
      <c r="A24" s="219"/>
      <c r="B24" s="219" t="s">
        <v>292</v>
      </c>
      <c r="C24" s="219"/>
    </row>
    <row r="25" spans="1:3" s="220" customFormat="1" ht="20.25" customHeight="1" x14ac:dyDescent="0.2">
      <c r="A25" s="219"/>
      <c r="B25" s="219"/>
      <c r="C25" s="219"/>
    </row>
    <row r="26" spans="1:3" s="220" customFormat="1" ht="20.25" customHeight="1" x14ac:dyDescent="0.2">
      <c r="A26" s="219" t="s">
        <v>293</v>
      </c>
      <c r="B26" s="219"/>
      <c r="C26" s="219"/>
    </row>
    <row r="27" spans="1:3" s="220" customFormat="1" ht="20.25" customHeight="1" x14ac:dyDescent="0.2">
      <c r="A27" s="219" t="s">
        <v>294</v>
      </c>
      <c r="B27" s="219"/>
      <c r="C27" s="219"/>
    </row>
    <row r="28" spans="1:3" s="220" customFormat="1" ht="20.25" customHeight="1" x14ac:dyDescent="0.2">
      <c r="A28" s="219"/>
      <c r="B28" s="219"/>
      <c r="C28" s="219"/>
    </row>
    <row r="29" spans="1:3" s="220" customFormat="1" ht="20.25" customHeight="1" x14ac:dyDescent="0.2">
      <c r="A29" s="219"/>
      <c r="B29" s="224" t="s">
        <v>218</v>
      </c>
      <c r="C29" s="224" t="s">
        <v>217</v>
      </c>
    </row>
    <row r="30" spans="1:3" s="220" customFormat="1" ht="20.25" customHeight="1" x14ac:dyDescent="0.2">
      <c r="A30" s="219"/>
      <c r="B30" s="224" t="s">
        <v>211</v>
      </c>
      <c r="C30" s="225" t="s">
        <v>213</v>
      </c>
    </row>
    <row r="31" spans="1:3" s="220" customFormat="1" ht="20.25" customHeight="1" x14ac:dyDescent="0.2">
      <c r="A31" s="219"/>
      <c r="B31" s="224" t="s">
        <v>208</v>
      </c>
      <c r="C31" s="225" t="s">
        <v>210</v>
      </c>
    </row>
    <row r="32" spans="1:3" s="220" customFormat="1" ht="20.25" customHeight="1" x14ac:dyDescent="0.2">
      <c r="A32" s="219"/>
      <c r="B32" s="224" t="s">
        <v>205</v>
      </c>
      <c r="C32" s="225" t="s">
        <v>207</v>
      </c>
    </row>
    <row r="33" spans="1:55" s="220" customFormat="1" ht="20.25" customHeight="1" x14ac:dyDescent="0.2">
      <c r="A33" s="219"/>
      <c r="B33" s="224" t="s">
        <v>203</v>
      </c>
      <c r="C33" s="225" t="s">
        <v>204</v>
      </c>
    </row>
    <row r="34" spans="1:55" s="220" customFormat="1" ht="20.25" customHeight="1" x14ac:dyDescent="0.2">
      <c r="A34" s="219"/>
      <c r="B34" s="219"/>
      <c r="C34" s="219"/>
    </row>
    <row r="35" spans="1:55" s="220" customFormat="1" ht="20.25" customHeight="1" x14ac:dyDescent="0.2">
      <c r="A35" s="219"/>
      <c r="B35" s="226" t="s">
        <v>295</v>
      </c>
      <c r="C35" s="219"/>
    </row>
    <row r="36" spans="1:55" s="220" customFormat="1" ht="20.25" customHeight="1" x14ac:dyDescent="0.2">
      <c r="B36" s="219" t="s">
        <v>296</v>
      </c>
      <c r="E36" s="226"/>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row>
    <row r="37" spans="1:55" s="220" customFormat="1" ht="20.25" customHeight="1" x14ac:dyDescent="0.2">
      <c r="B37" s="219" t="s">
        <v>297</v>
      </c>
      <c r="E37" s="219"/>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row>
    <row r="38" spans="1:55" s="220" customFormat="1" ht="20.25" customHeight="1" x14ac:dyDescent="0.2">
      <c r="E38" s="219"/>
    </row>
    <row r="39" spans="1:55" s="220" customFormat="1" ht="20.25" customHeight="1" x14ac:dyDescent="0.2">
      <c r="A39" s="219"/>
      <c r="B39" s="219"/>
      <c r="C39" s="219"/>
      <c r="D39" s="226"/>
      <c r="E39" s="228"/>
      <c r="F39" s="228"/>
      <c r="G39" s="228"/>
      <c r="J39" s="228"/>
      <c r="K39" s="228"/>
      <c r="L39" s="228"/>
      <c r="R39" s="228"/>
      <c r="S39" s="228"/>
      <c r="T39" s="228"/>
      <c r="W39" s="228"/>
      <c r="X39" s="228"/>
      <c r="Y39" s="228"/>
    </row>
    <row r="40" spans="1:55" s="220" customFormat="1" ht="20.25" customHeight="1" x14ac:dyDescent="0.2">
      <c r="A40" s="219" t="s">
        <v>298</v>
      </c>
      <c r="B40" s="219"/>
      <c r="C40" s="219"/>
    </row>
    <row r="41" spans="1:55" s="220" customFormat="1" ht="20.25" customHeight="1" x14ac:dyDescent="0.2">
      <c r="A41" s="219" t="s">
        <v>299</v>
      </c>
      <c r="B41" s="219"/>
      <c r="C41" s="219"/>
    </row>
    <row r="42" spans="1:55" s="220" customFormat="1" ht="20.25" customHeight="1" x14ac:dyDescent="0.2">
      <c r="A42" s="229" t="s">
        <v>300</v>
      </c>
      <c r="D42" s="230"/>
      <c r="E42" s="231"/>
      <c r="F42" s="228"/>
      <c r="G42" s="228"/>
      <c r="H42" s="228"/>
      <c r="I42" s="228"/>
      <c r="K42" s="228"/>
      <c r="M42" s="228"/>
      <c r="N42" s="228"/>
      <c r="O42" s="228"/>
      <c r="P42" s="228"/>
      <c r="Q42" s="228"/>
      <c r="S42" s="228"/>
      <c r="U42" s="228"/>
      <c r="V42" s="228"/>
      <c r="X42" s="228"/>
      <c r="Z42" s="228"/>
      <c r="AA42" s="228"/>
      <c r="AB42" s="228"/>
      <c r="AC42" s="228"/>
      <c r="AD42" s="228"/>
      <c r="AF42" s="226"/>
      <c r="AH42" s="228"/>
      <c r="AM42" s="228"/>
    </row>
    <row r="43" spans="1:55" s="220" customFormat="1" ht="20.25" customHeight="1" x14ac:dyDescent="0.2">
      <c r="C43" s="229"/>
      <c r="D43" s="230"/>
      <c r="E43" s="231"/>
      <c r="F43" s="228"/>
      <c r="G43" s="228"/>
      <c r="H43" s="228"/>
      <c r="I43" s="228"/>
      <c r="K43" s="228"/>
      <c r="M43" s="228"/>
      <c r="N43" s="228"/>
      <c r="O43" s="228"/>
      <c r="P43" s="228"/>
      <c r="Q43" s="228"/>
      <c r="S43" s="228"/>
      <c r="U43" s="228"/>
      <c r="V43" s="228"/>
      <c r="X43" s="228"/>
      <c r="Z43" s="228"/>
      <c r="AA43" s="228"/>
      <c r="AB43" s="228"/>
      <c r="AC43" s="228"/>
      <c r="AD43" s="228"/>
      <c r="AF43" s="226"/>
      <c r="AH43" s="228"/>
      <c r="AM43" s="228"/>
    </row>
    <row r="44" spans="1:55" s="220" customFormat="1" ht="20.25" customHeight="1" x14ac:dyDescent="0.2">
      <c r="A44" s="219" t="s">
        <v>301</v>
      </c>
      <c r="B44" s="219"/>
    </row>
    <row r="45" spans="1:55" s="220" customFormat="1" ht="20.25" customHeight="1" x14ac:dyDescent="0.2"/>
    <row r="46" spans="1:55" s="220" customFormat="1" ht="20.25" customHeight="1" x14ac:dyDescent="0.2">
      <c r="A46" s="219" t="s">
        <v>302</v>
      </c>
      <c r="B46" s="219"/>
      <c r="C46" s="219"/>
    </row>
    <row r="47" spans="1:55" s="220" customFormat="1" ht="20.25" customHeight="1" x14ac:dyDescent="0.2">
      <c r="A47" s="219" t="s">
        <v>303</v>
      </c>
      <c r="B47" s="219"/>
      <c r="C47" s="219"/>
    </row>
    <row r="48" spans="1:55" s="220" customFormat="1" ht="20.25" customHeight="1" x14ac:dyDescent="0.2"/>
    <row r="49" spans="1:55" s="220" customFormat="1" ht="20.25" customHeight="1" x14ac:dyDescent="0.2">
      <c r="A49" s="219" t="s">
        <v>304</v>
      </c>
      <c r="B49" s="219"/>
      <c r="C49" s="219"/>
    </row>
    <row r="50" spans="1:55" s="220" customFormat="1" ht="20.25" customHeight="1" x14ac:dyDescent="0.2">
      <c r="A50" s="219" t="s">
        <v>305</v>
      </c>
      <c r="B50" s="219"/>
      <c r="C50" s="219"/>
    </row>
    <row r="51" spans="1:55" s="220" customFormat="1" ht="20.25" customHeight="1" x14ac:dyDescent="0.2">
      <c r="A51" s="219"/>
      <c r="B51" s="219"/>
      <c r="C51" s="219"/>
    </row>
    <row r="52" spans="1:55" s="220" customFormat="1" ht="20.25" customHeight="1" x14ac:dyDescent="0.2">
      <c r="A52" s="219" t="s">
        <v>306</v>
      </c>
      <c r="B52" s="219"/>
      <c r="C52" s="219"/>
    </row>
    <row r="53" spans="1:55" s="220" customFormat="1" ht="20.25" customHeight="1" x14ac:dyDescent="0.2">
      <c r="A53" s="219"/>
      <c r="B53" s="219"/>
      <c r="C53" s="219"/>
    </row>
    <row r="54" spans="1:55" s="220" customFormat="1" ht="20.25" customHeight="1" x14ac:dyDescent="0.2">
      <c r="A54" s="220" t="s">
        <v>307</v>
      </c>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row>
    <row r="55" spans="1:55" s="220" customFormat="1" ht="20.25" customHeight="1" x14ac:dyDescent="0.2">
      <c r="A55" s="220" t="s">
        <v>308</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row>
    <row r="56" spans="1:55" s="220" customFormat="1" ht="20.25" customHeight="1" x14ac:dyDescent="0.2">
      <c r="A56" s="220" t="s">
        <v>309</v>
      </c>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row>
    <row r="57" spans="1:55" s="220" customFormat="1" ht="20.25" customHeight="1" x14ac:dyDescent="0.2">
      <c r="A57" s="219"/>
      <c r="B57" s="219"/>
      <c r="C57" s="219"/>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row>
    <row r="58" spans="1:55" s="220" customFormat="1" ht="20.25" customHeight="1" x14ac:dyDescent="0.2">
      <c r="A58" s="220" t="s">
        <v>310</v>
      </c>
      <c r="C58" s="233"/>
      <c r="D58" s="226"/>
      <c r="E58" s="226"/>
    </row>
    <row r="59" spans="1:55" s="220" customFormat="1" ht="20.25" customHeight="1" x14ac:dyDescent="0.2">
      <c r="A59" s="234" t="s">
        <v>311</v>
      </c>
      <c r="C59" s="233"/>
      <c r="D59" s="226"/>
      <c r="E59" s="226"/>
    </row>
    <row r="60" spans="1:55" s="220" customFormat="1" ht="20.25" customHeight="1" x14ac:dyDescent="0.2">
      <c r="A60" s="233"/>
      <c r="B60" s="233"/>
      <c r="C60" s="233"/>
      <c r="D60" s="219"/>
      <c r="E60" s="219"/>
    </row>
    <row r="61" spans="1:55" s="220" customFormat="1" ht="20.25" customHeight="1" x14ac:dyDescent="0.2">
      <c r="A61" s="220" t="s">
        <v>312</v>
      </c>
      <c r="C61" s="233"/>
      <c r="D61" s="226"/>
      <c r="E61" s="226"/>
    </row>
    <row r="62" spans="1:55" s="220" customFormat="1" ht="20.25" customHeight="1" x14ac:dyDescent="0.2">
      <c r="A62" s="235" t="s">
        <v>313</v>
      </c>
      <c r="B62" s="233"/>
      <c r="C62" s="233"/>
      <c r="D62" s="219"/>
      <c r="E62" s="219"/>
    </row>
    <row r="63" spans="1:55" s="220" customFormat="1" ht="20.25" customHeight="1" x14ac:dyDescent="0.2">
      <c r="A63" s="236" t="s">
        <v>314</v>
      </c>
      <c r="B63" s="233"/>
      <c r="C63" s="233"/>
      <c r="D63" s="219"/>
      <c r="E63" s="219"/>
    </row>
    <row r="64" spans="1:55" s="220" customFormat="1" ht="20.25" customHeight="1" x14ac:dyDescent="0.2">
      <c r="A64" s="235" t="s">
        <v>315</v>
      </c>
      <c r="B64" s="233"/>
      <c r="C64" s="233"/>
      <c r="D64" s="219"/>
      <c r="E64" s="219"/>
    </row>
    <row r="65" spans="1:5" s="220" customFormat="1" ht="20.25" customHeight="1" x14ac:dyDescent="0.2">
      <c r="A65" s="236" t="s">
        <v>316</v>
      </c>
      <c r="B65" s="233"/>
      <c r="C65" s="233"/>
      <c r="D65" s="219"/>
      <c r="E65" s="219"/>
    </row>
    <row r="66" spans="1:5" s="220" customFormat="1" ht="20.25" customHeight="1" x14ac:dyDescent="0.2">
      <c r="A66" s="235" t="s">
        <v>317</v>
      </c>
      <c r="B66" s="233"/>
      <c r="C66" s="233"/>
      <c r="D66" s="219"/>
      <c r="E66" s="219"/>
    </row>
    <row r="67" spans="1:5" s="220" customFormat="1" ht="20.25" customHeight="1" x14ac:dyDescent="0.2">
      <c r="A67" s="235" t="s">
        <v>318</v>
      </c>
      <c r="B67" s="233"/>
      <c r="C67" s="233"/>
      <c r="D67" s="219"/>
      <c r="E67" s="219"/>
    </row>
    <row r="68" spans="1:5" s="220" customFormat="1" ht="20.25" customHeight="1" x14ac:dyDescent="0.2">
      <c r="A68" s="235" t="s">
        <v>319</v>
      </c>
      <c r="B68" s="233"/>
      <c r="C68" s="233"/>
      <c r="D68" s="219"/>
      <c r="E68" s="219"/>
    </row>
    <row r="69" spans="1:5" s="220" customFormat="1" ht="20.25" customHeight="1" x14ac:dyDescent="0.2">
      <c r="A69" s="233"/>
      <c r="B69" s="233"/>
      <c r="C69" s="233"/>
      <c r="D69" s="219"/>
      <c r="E69" s="219"/>
    </row>
    <row r="70" spans="1:5" s="220" customFormat="1" ht="20.25" customHeight="1" x14ac:dyDescent="0.2">
      <c r="A70" s="233"/>
      <c r="B70" s="233"/>
      <c r="C70" s="233"/>
      <c r="D70" s="219"/>
      <c r="E70" s="219"/>
    </row>
    <row r="71" spans="1:5" s="220" customFormat="1" ht="20.25" customHeight="1" x14ac:dyDescent="0.2">
      <c r="A71" s="233"/>
      <c r="B71" s="233"/>
      <c r="C71" s="233"/>
      <c r="D71" s="219"/>
      <c r="E71" s="219"/>
    </row>
    <row r="72" spans="1:5" s="220" customFormat="1" ht="20.25" customHeight="1" x14ac:dyDescent="0.2">
      <c r="A72" s="233"/>
      <c r="B72" s="233"/>
      <c r="C72" s="233"/>
      <c r="D72" s="219"/>
      <c r="E72" s="219"/>
    </row>
    <row r="73" spans="1:5" ht="20.25" customHeight="1" x14ac:dyDescent="0.2"/>
    <row r="74" spans="1:5" ht="20.25" customHeight="1" x14ac:dyDescent="0.2"/>
  </sheetData>
  <sheetProtection algorithmName="SHA-512" hashValue="MlMPFAMxFWErIempFNsZaKtN9GqPhnoskgNNthsCMJmkuOQZas544VUvRiWhthrLR6mRB+pMwNZwnlzi/GJ9qQ==" saltValue="N+0Ri84XiA8T1aIRPxwYOg==" spinCount="100000" sheet="1" objects="1" scenarios="1" selectLockedCells="1" selectUnlockedCells="1"/>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4"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pageSetUpPr fitToPage="1"/>
  </sheetPr>
  <dimension ref="B1:K42"/>
  <sheetViews>
    <sheetView zoomScale="85" zoomScaleNormal="85" workbookViewId="0">
      <selection activeCell="R15" sqref="R15"/>
    </sheetView>
  </sheetViews>
  <sheetFormatPr defaultColWidth="10" defaultRowHeight="19.2" x14ac:dyDescent="0.2"/>
  <cols>
    <col min="1" max="1" width="2.21875" style="237" customWidth="1"/>
    <col min="2" max="2" width="7.88671875" style="237" bestFit="1" customWidth="1"/>
    <col min="3" max="11" width="45.109375" style="237" customWidth="1"/>
    <col min="12" max="16384" width="10" style="237"/>
  </cols>
  <sheetData>
    <row r="1" spans="2:11" x14ac:dyDescent="0.2">
      <c r="B1" s="237" t="s">
        <v>320</v>
      </c>
    </row>
    <row r="3" spans="2:11" x14ac:dyDescent="0.2">
      <c r="B3" s="238" t="s">
        <v>239</v>
      </c>
      <c r="C3" s="238" t="s">
        <v>321</v>
      </c>
    </row>
    <row r="4" spans="2:11" x14ac:dyDescent="0.2">
      <c r="B4" s="238">
        <v>1</v>
      </c>
      <c r="C4" s="239" t="s">
        <v>256</v>
      </c>
    </row>
    <row r="5" spans="2:11" x14ac:dyDescent="0.2">
      <c r="B5" s="238">
        <v>2</v>
      </c>
      <c r="C5" s="239"/>
    </row>
    <row r="6" spans="2:11" x14ac:dyDescent="0.2">
      <c r="B6" s="238">
        <v>3</v>
      </c>
      <c r="C6" s="239"/>
    </row>
    <row r="7" spans="2:11" x14ac:dyDescent="0.2">
      <c r="B7" s="238">
        <v>4</v>
      </c>
      <c r="C7" s="239"/>
    </row>
    <row r="8" spans="2:11" x14ac:dyDescent="0.2">
      <c r="B8" s="238">
        <v>5</v>
      </c>
      <c r="C8" s="239"/>
    </row>
    <row r="10" spans="2:11" x14ac:dyDescent="0.2">
      <c r="B10" s="237" t="s">
        <v>322</v>
      </c>
    </row>
    <row r="11" spans="2:11" ht="19.8" thickBot="1" x14ac:dyDescent="0.25"/>
    <row r="12" spans="2:11" ht="19.8" thickBot="1" x14ac:dyDescent="0.25">
      <c r="B12" s="240" t="s">
        <v>290</v>
      </c>
      <c r="C12" s="241" t="s">
        <v>260</v>
      </c>
      <c r="D12" s="242" t="s">
        <v>267</v>
      </c>
      <c r="E12" s="243" t="s">
        <v>264</v>
      </c>
      <c r="F12" s="242" t="s">
        <v>323</v>
      </c>
      <c r="G12" s="244" t="s">
        <v>323</v>
      </c>
      <c r="H12" s="244" t="s">
        <v>323</v>
      </c>
      <c r="I12" s="244" t="s">
        <v>323</v>
      </c>
      <c r="J12" s="244" t="s">
        <v>323</v>
      </c>
      <c r="K12" s="245" t="s">
        <v>323</v>
      </c>
    </row>
    <row r="13" spans="2:11" x14ac:dyDescent="0.2">
      <c r="B13" s="942" t="s">
        <v>324</v>
      </c>
      <c r="C13" s="246" t="s">
        <v>323</v>
      </c>
      <c r="D13" s="247" t="s">
        <v>265</v>
      </c>
      <c r="E13" s="248" t="s">
        <v>265</v>
      </c>
      <c r="F13" s="248"/>
      <c r="G13" s="249"/>
      <c r="H13" s="249"/>
      <c r="I13" s="249"/>
      <c r="J13" s="249"/>
      <c r="K13" s="250"/>
    </row>
    <row r="14" spans="2:11" x14ac:dyDescent="0.2">
      <c r="B14" s="942"/>
      <c r="C14" s="251" t="s">
        <v>323</v>
      </c>
      <c r="D14" s="252" t="s">
        <v>325</v>
      </c>
      <c r="E14" s="253" t="s">
        <v>326</v>
      </c>
      <c r="F14" s="253"/>
      <c r="G14" s="239"/>
      <c r="H14" s="239"/>
      <c r="I14" s="239"/>
      <c r="J14" s="239"/>
      <c r="K14" s="254"/>
    </row>
    <row r="15" spans="2:11" x14ac:dyDescent="0.2">
      <c r="B15" s="942"/>
      <c r="C15" s="251" t="s">
        <v>323</v>
      </c>
      <c r="D15" s="255" t="s">
        <v>327</v>
      </c>
      <c r="E15" s="256" t="s">
        <v>328</v>
      </c>
      <c r="F15" s="256"/>
      <c r="G15" s="239"/>
      <c r="H15" s="239"/>
      <c r="I15" s="239"/>
      <c r="J15" s="239"/>
      <c r="K15" s="254"/>
    </row>
    <row r="16" spans="2:11" x14ac:dyDescent="0.2">
      <c r="B16" s="942"/>
      <c r="C16" s="251" t="s">
        <v>323</v>
      </c>
      <c r="D16" s="255" t="s">
        <v>268</v>
      </c>
      <c r="E16" s="256" t="s">
        <v>329</v>
      </c>
      <c r="F16" s="256"/>
      <c r="G16" s="239"/>
      <c r="H16" s="239"/>
      <c r="I16" s="239"/>
      <c r="J16" s="239"/>
      <c r="K16" s="254"/>
    </row>
    <row r="17" spans="2:11" x14ac:dyDescent="0.2">
      <c r="B17" s="942"/>
      <c r="C17" s="251" t="s">
        <v>323</v>
      </c>
      <c r="D17" s="255" t="s">
        <v>330</v>
      </c>
      <c r="E17" s="256" t="s">
        <v>271</v>
      </c>
      <c r="F17" s="256"/>
      <c r="G17" s="239"/>
      <c r="H17" s="239"/>
      <c r="I17" s="239"/>
      <c r="J17" s="239"/>
      <c r="K17" s="254"/>
    </row>
    <row r="18" spans="2:11" x14ac:dyDescent="0.2">
      <c r="B18" s="942"/>
      <c r="C18" s="251" t="s">
        <v>323</v>
      </c>
      <c r="D18" s="255" t="s">
        <v>331</v>
      </c>
      <c r="E18" s="256" t="s">
        <v>332</v>
      </c>
      <c r="F18" s="256"/>
      <c r="G18" s="239"/>
      <c r="H18" s="239"/>
      <c r="I18" s="239"/>
      <c r="J18" s="239"/>
      <c r="K18" s="254"/>
    </row>
    <row r="19" spans="2:11" x14ac:dyDescent="0.2">
      <c r="B19" s="942"/>
      <c r="C19" s="251" t="s">
        <v>323</v>
      </c>
      <c r="D19" s="255" t="s">
        <v>333</v>
      </c>
      <c r="E19" s="256" t="s">
        <v>334</v>
      </c>
      <c r="F19" s="256"/>
      <c r="G19" s="239"/>
      <c r="H19" s="239"/>
      <c r="I19" s="239"/>
      <c r="J19" s="239"/>
      <c r="K19" s="254"/>
    </row>
    <row r="20" spans="2:11" x14ac:dyDescent="0.2">
      <c r="B20" s="942"/>
      <c r="C20" s="251" t="s">
        <v>323</v>
      </c>
      <c r="D20" s="255" t="s">
        <v>323</v>
      </c>
      <c r="E20" s="256" t="s">
        <v>331</v>
      </c>
      <c r="F20" s="256"/>
      <c r="G20" s="239"/>
      <c r="H20" s="239"/>
      <c r="I20" s="239"/>
      <c r="J20" s="239"/>
      <c r="K20" s="254"/>
    </row>
    <row r="21" spans="2:11" x14ac:dyDescent="0.2">
      <c r="B21" s="942"/>
      <c r="C21" s="251" t="s">
        <v>323</v>
      </c>
      <c r="D21" s="255" t="s">
        <v>323</v>
      </c>
      <c r="E21" s="256" t="s">
        <v>335</v>
      </c>
      <c r="F21" s="256"/>
      <c r="G21" s="239"/>
      <c r="H21" s="239"/>
      <c r="I21" s="239"/>
      <c r="J21" s="239"/>
      <c r="K21" s="254"/>
    </row>
    <row r="22" spans="2:11" x14ac:dyDescent="0.2">
      <c r="B22" s="942"/>
      <c r="C22" s="251" t="s">
        <v>323</v>
      </c>
      <c r="D22" s="256" t="s">
        <v>323</v>
      </c>
      <c r="E22" s="256" t="s">
        <v>323</v>
      </c>
      <c r="F22" s="256"/>
      <c r="G22" s="239"/>
      <c r="H22" s="239"/>
      <c r="I22" s="239"/>
      <c r="J22" s="239"/>
      <c r="K22" s="254"/>
    </row>
    <row r="23" spans="2:11" x14ac:dyDescent="0.2">
      <c r="B23" s="942"/>
      <c r="C23" s="251" t="s">
        <v>323</v>
      </c>
      <c r="D23" s="256" t="s">
        <v>323</v>
      </c>
      <c r="E23" s="256" t="s">
        <v>323</v>
      </c>
      <c r="F23" s="256"/>
      <c r="G23" s="239"/>
      <c r="H23" s="239"/>
      <c r="I23" s="239"/>
      <c r="J23" s="239"/>
      <c r="K23" s="254"/>
    </row>
    <row r="24" spans="2:11" x14ac:dyDescent="0.2">
      <c r="B24" s="942"/>
      <c r="C24" s="251" t="s">
        <v>323</v>
      </c>
      <c r="D24" s="256" t="s">
        <v>323</v>
      </c>
      <c r="E24" s="256" t="s">
        <v>323</v>
      </c>
      <c r="F24" s="256"/>
      <c r="G24" s="239"/>
      <c r="H24" s="239"/>
      <c r="I24" s="239"/>
      <c r="J24" s="239"/>
      <c r="K24" s="254"/>
    </row>
    <row r="25" spans="2:11" ht="19.8" thickBot="1" x14ac:dyDescent="0.25">
      <c r="B25" s="943"/>
      <c r="C25" s="257" t="s">
        <v>323</v>
      </c>
      <c r="D25" s="258" t="s">
        <v>323</v>
      </c>
      <c r="E25" s="259" t="s">
        <v>323</v>
      </c>
      <c r="F25" s="259"/>
      <c r="G25" s="258"/>
      <c r="H25" s="258"/>
      <c r="I25" s="258"/>
      <c r="J25" s="258"/>
      <c r="K25" s="260"/>
    </row>
    <row r="28" spans="2:11" x14ac:dyDescent="0.2">
      <c r="C28" s="237" t="s">
        <v>336</v>
      </c>
    </row>
    <row r="29" spans="2:11" x14ac:dyDescent="0.2">
      <c r="C29" s="237" t="s">
        <v>337</v>
      </c>
    </row>
    <row r="30" spans="2:11" x14ac:dyDescent="0.2">
      <c r="C30" s="237" t="s">
        <v>338</v>
      </c>
    </row>
    <row r="31" spans="2:11" x14ac:dyDescent="0.2">
      <c r="C31" s="237" t="s">
        <v>339</v>
      </c>
    </row>
    <row r="32" spans="2:11" x14ac:dyDescent="0.2">
      <c r="C32" s="237" t="s">
        <v>340</v>
      </c>
    </row>
    <row r="33" spans="3:3" x14ac:dyDescent="0.2">
      <c r="C33" s="237" t="s">
        <v>341</v>
      </c>
    </row>
    <row r="34" spans="3:3" x14ac:dyDescent="0.2">
      <c r="C34" s="237" t="s">
        <v>342</v>
      </c>
    </row>
    <row r="35" spans="3:3" x14ac:dyDescent="0.2">
      <c r="C35" s="237" t="s">
        <v>343</v>
      </c>
    </row>
    <row r="37" spans="3:3" x14ac:dyDescent="0.2">
      <c r="C37" s="237" t="s">
        <v>344</v>
      </c>
    </row>
    <row r="38" spans="3:3" x14ac:dyDescent="0.2">
      <c r="C38" s="237" t="s">
        <v>345</v>
      </c>
    </row>
    <row r="39" spans="3:3" x14ac:dyDescent="0.2">
      <c r="C39" s="237" t="s">
        <v>346</v>
      </c>
    </row>
    <row r="40" spans="3:3" x14ac:dyDescent="0.2">
      <c r="C40" s="237" t="s">
        <v>347</v>
      </c>
    </row>
    <row r="41" spans="3:3" x14ac:dyDescent="0.2">
      <c r="C41" s="237" t="s">
        <v>348</v>
      </c>
    </row>
    <row r="42" spans="3:3" x14ac:dyDescent="0.2">
      <c r="C42" s="237" t="s">
        <v>349</v>
      </c>
    </row>
  </sheetData>
  <sheetProtection algorithmName="SHA-512" hashValue="S6gxycHya30Gyh8qW8I4rvv9f+R22Rec8iIBpClGcOcfIrJ8+SKHufrOErvCSVr+nGNi2Z/a02qNeMt2QkElOg==" saltValue="N2vizXuFr8sDhqY8tHi4zA==" spinCount="100000" sheet="1" objects="1" scenarios="1" selectLockedCells="1" selectUnlockedCells="1"/>
  <mergeCells count="1">
    <mergeCell ref="B13:B25"/>
  </mergeCells>
  <phoneticPr fontId="3"/>
  <pageMargins left="0.70866141732283472" right="0.70866141732283472" top="0.74803149606299213" bottom="0.74803149606299213" header="0.31496062992125984" footer="0.31496062992125984"/>
  <pageSetup paperSize="9" scale="31"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44" t="s">
        <v>32</v>
      </c>
      <c r="AA3" s="945"/>
      <c r="AB3" s="945"/>
      <c r="AC3" s="945"/>
      <c r="AD3" s="946"/>
      <c r="AE3" s="947"/>
      <c r="AF3" s="948"/>
      <c r="AG3" s="948"/>
      <c r="AH3" s="948"/>
      <c r="AI3" s="948"/>
      <c r="AJ3" s="948"/>
      <c r="AK3" s="948"/>
      <c r="AL3" s="676"/>
      <c r="AM3" s="20"/>
      <c r="AN3" s="1"/>
    </row>
    <row r="4" spans="2:40" s="2" customFormat="1" x14ac:dyDescent="0.2">
      <c r="AN4" s="21"/>
    </row>
    <row r="5" spans="2:40" s="2" customFormat="1" x14ac:dyDescent="0.2">
      <c r="B5" s="654" t="s">
        <v>70</v>
      </c>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row>
    <row r="6" spans="2:40" s="2" customFormat="1" ht="13.5" customHeight="1" x14ac:dyDescent="0.2">
      <c r="AC6" s="1"/>
      <c r="AD6" s="45"/>
      <c r="AE6" s="45" t="s">
        <v>155</v>
      </c>
      <c r="AH6" s="2" t="s">
        <v>34</v>
      </c>
      <c r="AJ6" s="2" t="s">
        <v>118</v>
      </c>
      <c r="AL6" s="2" t="s">
        <v>36</v>
      </c>
    </row>
    <row r="7" spans="2:40" s="2" customFormat="1" x14ac:dyDescent="0.2">
      <c r="B7" s="654" t="s">
        <v>156</v>
      </c>
      <c r="C7" s="654"/>
      <c r="D7" s="654"/>
      <c r="E7" s="654"/>
      <c r="F7" s="654"/>
      <c r="G7" s="654"/>
      <c r="H7" s="654"/>
      <c r="I7" s="654"/>
      <c r="J7" s="654"/>
      <c r="K7" s="12"/>
      <c r="L7" s="12"/>
      <c r="M7" s="12"/>
      <c r="N7" s="12"/>
      <c r="O7" s="12"/>
      <c r="P7" s="12"/>
      <c r="Q7" s="12"/>
      <c r="R7" s="12"/>
      <c r="S7" s="12"/>
      <c r="T7" s="12"/>
    </row>
    <row r="8" spans="2:40" s="2" customFormat="1" x14ac:dyDescent="0.2">
      <c r="AC8" s="1" t="s">
        <v>71</v>
      </c>
    </row>
    <row r="9" spans="2:40" s="2" customFormat="1" x14ac:dyDescent="0.2">
      <c r="C9" s="1" t="s">
        <v>72</v>
      </c>
      <c r="D9" s="1"/>
    </row>
    <row r="10" spans="2:40" s="2" customFormat="1" ht="6.75" customHeight="1" x14ac:dyDescent="0.2">
      <c r="C10" s="1"/>
      <c r="D10" s="1"/>
    </row>
    <row r="11" spans="2:40" s="2" customFormat="1" ht="14.25" customHeight="1" x14ac:dyDescent="0.2">
      <c r="B11" s="949" t="s">
        <v>37</v>
      </c>
      <c r="C11" s="952" t="s">
        <v>38</v>
      </c>
      <c r="D11" s="953"/>
      <c r="E11" s="953"/>
      <c r="F11" s="953"/>
      <c r="G11" s="953"/>
      <c r="H11" s="953"/>
      <c r="I11" s="953"/>
      <c r="J11" s="953"/>
      <c r="K11" s="9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50"/>
      <c r="C12" s="955" t="s">
        <v>39</v>
      </c>
      <c r="D12" s="956"/>
      <c r="E12" s="956"/>
      <c r="F12" s="956"/>
      <c r="G12" s="956"/>
      <c r="H12" s="956"/>
      <c r="I12" s="956"/>
      <c r="J12" s="956"/>
      <c r="K12" s="9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50"/>
      <c r="C13" s="952" t="s">
        <v>120</v>
      </c>
      <c r="D13" s="953"/>
      <c r="E13" s="953"/>
      <c r="F13" s="953"/>
      <c r="G13" s="953"/>
      <c r="H13" s="953"/>
      <c r="I13" s="953"/>
      <c r="J13" s="953"/>
      <c r="K13" s="957"/>
      <c r="L13" s="962" t="s">
        <v>157</v>
      </c>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3"/>
      <c r="AK13" s="963"/>
      <c r="AL13" s="964"/>
    </row>
    <row r="14" spans="2:40" s="2" customFormat="1" x14ac:dyDescent="0.2">
      <c r="B14" s="950"/>
      <c r="C14" s="955"/>
      <c r="D14" s="956"/>
      <c r="E14" s="956"/>
      <c r="F14" s="956"/>
      <c r="G14" s="956"/>
      <c r="H14" s="956"/>
      <c r="I14" s="956"/>
      <c r="J14" s="956"/>
      <c r="K14" s="958"/>
      <c r="L14" s="965" t="s">
        <v>158</v>
      </c>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7"/>
    </row>
    <row r="15" spans="2:40" s="2" customFormat="1" x14ac:dyDescent="0.2">
      <c r="B15" s="950"/>
      <c r="C15" s="959"/>
      <c r="D15" s="960"/>
      <c r="E15" s="960"/>
      <c r="F15" s="960"/>
      <c r="G15" s="960"/>
      <c r="H15" s="960"/>
      <c r="I15" s="960"/>
      <c r="J15" s="960"/>
      <c r="K15" s="961"/>
      <c r="L15" s="968" t="s">
        <v>40</v>
      </c>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70"/>
    </row>
    <row r="16" spans="2:40" s="2" customFormat="1" ht="14.25" customHeight="1" x14ac:dyDescent="0.2">
      <c r="B16" s="950"/>
      <c r="C16" s="971" t="s">
        <v>41</v>
      </c>
      <c r="D16" s="972"/>
      <c r="E16" s="972"/>
      <c r="F16" s="972"/>
      <c r="G16" s="972"/>
      <c r="H16" s="972"/>
      <c r="I16" s="972"/>
      <c r="J16" s="972"/>
      <c r="K16" s="973"/>
      <c r="L16" s="944" t="s">
        <v>42</v>
      </c>
      <c r="M16" s="945"/>
      <c r="N16" s="945"/>
      <c r="O16" s="945"/>
      <c r="P16" s="946"/>
      <c r="Q16" s="24"/>
      <c r="R16" s="25"/>
      <c r="S16" s="25"/>
      <c r="T16" s="25"/>
      <c r="U16" s="25"/>
      <c r="V16" s="25"/>
      <c r="W16" s="25"/>
      <c r="X16" s="25"/>
      <c r="Y16" s="26"/>
      <c r="Z16" s="974" t="s">
        <v>43</v>
      </c>
      <c r="AA16" s="975"/>
      <c r="AB16" s="975"/>
      <c r="AC16" s="975"/>
      <c r="AD16" s="976"/>
      <c r="AE16" s="28"/>
      <c r="AF16" s="32"/>
      <c r="AG16" s="22"/>
      <c r="AH16" s="22"/>
      <c r="AI16" s="22"/>
      <c r="AJ16" s="963"/>
      <c r="AK16" s="963"/>
      <c r="AL16" s="964"/>
    </row>
    <row r="17" spans="2:40" ht="14.25" customHeight="1" x14ac:dyDescent="0.2">
      <c r="B17" s="950"/>
      <c r="C17" s="982" t="s">
        <v>73</v>
      </c>
      <c r="D17" s="983"/>
      <c r="E17" s="983"/>
      <c r="F17" s="983"/>
      <c r="G17" s="983"/>
      <c r="H17" s="983"/>
      <c r="I17" s="983"/>
      <c r="J17" s="983"/>
      <c r="K17" s="984"/>
      <c r="L17" s="27"/>
      <c r="M17" s="27"/>
      <c r="N17" s="27"/>
      <c r="O17" s="27"/>
      <c r="P17" s="27"/>
      <c r="Q17" s="27"/>
      <c r="R17" s="27"/>
      <c r="S17" s="27"/>
      <c r="U17" s="944" t="s">
        <v>44</v>
      </c>
      <c r="V17" s="945"/>
      <c r="W17" s="945"/>
      <c r="X17" s="945"/>
      <c r="Y17" s="946"/>
      <c r="Z17" s="18"/>
      <c r="AA17" s="19"/>
      <c r="AB17" s="19"/>
      <c r="AC17" s="19"/>
      <c r="AD17" s="19"/>
      <c r="AE17" s="985"/>
      <c r="AF17" s="985"/>
      <c r="AG17" s="985"/>
      <c r="AH17" s="985"/>
      <c r="AI17" s="985"/>
      <c r="AJ17" s="985"/>
      <c r="AK17" s="985"/>
      <c r="AL17" s="17"/>
      <c r="AN17" s="3"/>
    </row>
    <row r="18" spans="2:40" ht="14.25" customHeight="1" x14ac:dyDescent="0.2">
      <c r="B18" s="950"/>
      <c r="C18" s="977" t="s">
        <v>74</v>
      </c>
      <c r="D18" s="977"/>
      <c r="E18" s="977"/>
      <c r="F18" s="977"/>
      <c r="G18" s="977"/>
      <c r="H18" s="978"/>
      <c r="I18" s="978"/>
      <c r="J18" s="978"/>
      <c r="K18" s="979"/>
      <c r="L18" s="944" t="s">
        <v>45</v>
      </c>
      <c r="M18" s="945"/>
      <c r="N18" s="945"/>
      <c r="O18" s="945"/>
      <c r="P18" s="946"/>
      <c r="Q18" s="29"/>
      <c r="R18" s="30"/>
      <c r="S18" s="30"/>
      <c r="T18" s="30"/>
      <c r="U18" s="30"/>
      <c r="V18" s="30"/>
      <c r="W18" s="30"/>
      <c r="X18" s="30"/>
      <c r="Y18" s="31"/>
      <c r="Z18" s="980" t="s">
        <v>46</v>
      </c>
      <c r="AA18" s="980"/>
      <c r="AB18" s="980"/>
      <c r="AC18" s="980"/>
      <c r="AD18" s="981"/>
      <c r="AE18" s="15"/>
      <c r="AF18" s="16"/>
      <c r="AG18" s="16"/>
      <c r="AH18" s="16"/>
      <c r="AI18" s="16"/>
      <c r="AJ18" s="16"/>
      <c r="AK18" s="16"/>
      <c r="AL18" s="17"/>
      <c r="AN18" s="3"/>
    </row>
    <row r="19" spans="2:40" ht="13.5" customHeight="1" x14ac:dyDescent="0.2">
      <c r="B19" s="950"/>
      <c r="C19" s="992" t="s">
        <v>47</v>
      </c>
      <c r="D19" s="992"/>
      <c r="E19" s="992"/>
      <c r="F19" s="992"/>
      <c r="G19" s="992"/>
      <c r="H19" s="994"/>
      <c r="I19" s="994"/>
      <c r="J19" s="994"/>
      <c r="K19" s="994"/>
      <c r="L19" s="962" t="s">
        <v>157</v>
      </c>
      <c r="M19" s="963"/>
      <c r="N19" s="963"/>
      <c r="O19" s="963"/>
      <c r="P19" s="963"/>
      <c r="Q19" s="963"/>
      <c r="R19" s="963"/>
      <c r="S19" s="963"/>
      <c r="T19" s="963"/>
      <c r="U19" s="963"/>
      <c r="V19" s="963"/>
      <c r="W19" s="963"/>
      <c r="X19" s="963"/>
      <c r="Y19" s="963"/>
      <c r="Z19" s="963"/>
      <c r="AA19" s="963"/>
      <c r="AB19" s="963"/>
      <c r="AC19" s="963"/>
      <c r="AD19" s="963"/>
      <c r="AE19" s="963"/>
      <c r="AF19" s="963"/>
      <c r="AG19" s="963"/>
      <c r="AH19" s="963"/>
      <c r="AI19" s="963"/>
      <c r="AJ19" s="963"/>
      <c r="AK19" s="963"/>
      <c r="AL19" s="964"/>
      <c r="AN19" s="3"/>
    </row>
    <row r="20" spans="2:40" ht="14.25" customHeight="1" x14ac:dyDescent="0.2">
      <c r="B20" s="950"/>
      <c r="C20" s="992"/>
      <c r="D20" s="992"/>
      <c r="E20" s="992"/>
      <c r="F20" s="992"/>
      <c r="G20" s="992"/>
      <c r="H20" s="994"/>
      <c r="I20" s="994"/>
      <c r="J20" s="994"/>
      <c r="K20" s="994"/>
      <c r="L20" s="965" t="s">
        <v>158</v>
      </c>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c r="AL20" s="967"/>
      <c r="AN20" s="3"/>
    </row>
    <row r="21" spans="2:40" x14ac:dyDescent="0.2">
      <c r="B21" s="951"/>
      <c r="C21" s="995"/>
      <c r="D21" s="995"/>
      <c r="E21" s="995"/>
      <c r="F21" s="995"/>
      <c r="G21" s="995"/>
      <c r="H21" s="996"/>
      <c r="I21" s="996"/>
      <c r="J21" s="996"/>
      <c r="K21" s="996"/>
      <c r="L21" s="989"/>
      <c r="M21" s="990"/>
      <c r="N21" s="990"/>
      <c r="O21" s="990"/>
      <c r="P21" s="990"/>
      <c r="Q21" s="990"/>
      <c r="R21" s="990"/>
      <c r="S21" s="990"/>
      <c r="T21" s="990"/>
      <c r="U21" s="990"/>
      <c r="V21" s="990"/>
      <c r="W21" s="990"/>
      <c r="X21" s="990"/>
      <c r="Y21" s="990"/>
      <c r="Z21" s="990"/>
      <c r="AA21" s="990"/>
      <c r="AB21" s="990"/>
      <c r="AC21" s="990"/>
      <c r="AD21" s="990"/>
      <c r="AE21" s="990"/>
      <c r="AF21" s="990"/>
      <c r="AG21" s="990"/>
      <c r="AH21" s="990"/>
      <c r="AI21" s="990"/>
      <c r="AJ21" s="990"/>
      <c r="AK21" s="990"/>
      <c r="AL21" s="991"/>
      <c r="AN21" s="3"/>
    </row>
    <row r="22" spans="2:40" ht="13.5" customHeight="1" x14ac:dyDescent="0.2">
      <c r="B22" s="986" t="s">
        <v>75</v>
      </c>
      <c r="C22" s="952" t="s">
        <v>76</v>
      </c>
      <c r="D22" s="953"/>
      <c r="E22" s="953"/>
      <c r="F22" s="953"/>
      <c r="G22" s="953"/>
      <c r="H22" s="953"/>
      <c r="I22" s="953"/>
      <c r="J22" s="953"/>
      <c r="K22" s="957"/>
      <c r="L22" s="962" t="s">
        <v>157</v>
      </c>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4"/>
      <c r="AN22" s="3"/>
    </row>
    <row r="23" spans="2:40" ht="14.25" customHeight="1" x14ac:dyDescent="0.2">
      <c r="B23" s="987"/>
      <c r="C23" s="955"/>
      <c r="D23" s="956"/>
      <c r="E23" s="956"/>
      <c r="F23" s="956"/>
      <c r="G23" s="956"/>
      <c r="H23" s="956"/>
      <c r="I23" s="956"/>
      <c r="J23" s="956"/>
      <c r="K23" s="958"/>
      <c r="L23" s="965" t="s">
        <v>158</v>
      </c>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7"/>
      <c r="AN23" s="3"/>
    </row>
    <row r="24" spans="2:40" x14ac:dyDescent="0.2">
      <c r="B24" s="987"/>
      <c r="C24" s="959"/>
      <c r="D24" s="960"/>
      <c r="E24" s="960"/>
      <c r="F24" s="960"/>
      <c r="G24" s="960"/>
      <c r="H24" s="960"/>
      <c r="I24" s="960"/>
      <c r="J24" s="960"/>
      <c r="K24" s="961"/>
      <c r="L24" s="989"/>
      <c r="M24" s="990"/>
      <c r="N24" s="990"/>
      <c r="O24" s="990"/>
      <c r="P24" s="990"/>
      <c r="Q24" s="990"/>
      <c r="R24" s="990"/>
      <c r="S24" s="990"/>
      <c r="T24" s="990"/>
      <c r="U24" s="990"/>
      <c r="V24" s="990"/>
      <c r="W24" s="990"/>
      <c r="X24" s="990"/>
      <c r="Y24" s="990"/>
      <c r="Z24" s="990"/>
      <c r="AA24" s="990"/>
      <c r="AB24" s="990"/>
      <c r="AC24" s="990"/>
      <c r="AD24" s="990"/>
      <c r="AE24" s="990"/>
      <c r="AF24" s="990"/>
      <c r="AG24" s="990"/>
      <c r="AH24" s="990"/>
      <c r="AI24" s="990"/>
      <c r="AJ24" s="990"/>
      <c r="AK24" s="990"/>
      <c r="AL24" s="991"/>
      <c r="AN24" s="3"/>
    </row>
    <row r="25" spans="2:40" ht="14.25" customHeight="1" x14ac:dyDescent="0.2">
      <c r="B25" s="987"/>
      <c r="C25" s="992" t="s">
        <v>41</v>
      </c>
      <c r="D25" s="992"/>
      <c r="E25" s="992"/>
      <c r="F25" s="992"/>
      <c r="G25" s="992"/>
      <c r="H25" s="992"/>
      <c r="I25" s="992"/>
      <c r="J25" s="992"/>
      <c r="K25" s="992"/>
      <c r="L25" s="944" t="s">
        <v>42</v>
      </c>
      <c r="M25" s="945"/>
      <c r="N25" s="945"/>
      <c r="O25" s="945"/>
      <c r="P25" s="946"/>
      <c r="Q25" s="24"/>
      <c r="R25" s="25"/>
      <c r="S25" s="25"/>
      <c r="T25" s="25"/>
      <c r="U25" s="25"/>
      <c r="V25" s="25"/>
      <c r="W25" s="25"/>
      <c r="X25" s="25"/>
      <c r="Y25" s="26"/>
      <c r="Z25" s="974" t="s">
        <v>43</v>
      </c>
      <c r="AA25" s="975"/>
      <c r="AB25" s="975"/>
      <c r="AC25" s="975"/>
      <c r="AD25" s="976"/>
      <c r="AE25" s="28"/>
      <c r="AF25" s="32"/>
      <c r="AG25" s="22"/>
      <c r="AH25" s="22"/>
      <c r="AI25" s="22"/>
      <c r="AJ25" s="963"/>
      <c r="AK25" s="963"/>
      <c r="AL25" s="964"/>
      <c r="AN25" s="3"/>
    </row>
    <row r="26" spans="2:40" ht="13.5" customHeight="1" x14ac:dyDescent="0.2">
      <c r="B26" s="987"/>
      <c r="C26" s="993" t="s">
        <v>77</v>
      </c>
      <c r="D26" s="993"/>
      <c r="E26" s="993"/>
      <c r="F26" s="993"/>
      <c r="G26" s="993"/>
      <c r="H26" s="993"/>
      <c r="I26" s="993"/>
      <c r="J26" s="993"/>
      <c r="K26" s="993"/>
      <c r="L26" s="962" t="s">
        <v>157</v>
      </c>
      <c r="M26" s="963"/>
      <c r="N26" s="963"/>
      <c r="O26" s="963"/>
      <c r="P26" s="963"/>
      <c r="Q26" s="963"/>
      <c r="R26" s="963"/>
      <c r="S26" s="963"/>
      <c r="T26" s="963"/>
      <c r="U26" s="963"/>
      <c r="V26" s="963"/>
      <c r="W26" s="963"/>
      <c r="X26" s="963"/>
      <c r="Y26" s="963"/>
      <c r="Z26" s="963"/>
      <c r="AA26" s="963"/>
      <c r="AB26" s="963"/>
      <c r="AC26" s="963"/>
      <c r="AD26" s="963"/>
      <c r="AE26" s="963"/>
      <c r="AF26" s="963"/>
      <c r="AG26" s="963"/>
      <c r="AH26" s="963"/>
      <c r="AI26" s="963"/>
      <c r="AJ26" s="963"/>
      <c r="AK26" s="963"/>
      <c r="AL26" s="964"/>
      <c r="AN26" s="3"/>
    </row>
    <row r="27" spans="2:40" ht="14.25" customHeight="1" x14ac:dyDescent="0.2">
      <c r="B27" s="987"/>
      <c r="C27" s="993"/>
      <c r="D27" s="993"/>
      <c r="E27" s="993"/>
      <c r="F27" s="993"/>
      <c r="G27" s="993"/>
      <c r="H27" s="993"/>
      <c r="I27" s="993"/>
      <c r="J27" s="993"/>
      <c r="K27" s="993"/>
      <c r="L27" s="965" t="s">
        <v>158</v>
      </c>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967"/>
      <c r="AN27" s="3"/>
    </row>
    <row r="28" spans="2:40" x14ac:dyDescent="0.2">
      <c r="B28" s="987"/>
      <c r="C28" s="993"/>
      <c r="D28" s="993"/>
      <c r="E28" s="993"/>
      <c r="F28" s="993"/>
      <c r="G28" s="993"/>
      <c r="H28" s="993"/>
      <c r="I28" s="993"/>
      <c r="J28" s="993"/>
      <c r="K28" s="993"/>
      <c r="L28" s="989"/>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1"/>
      <c r="AN28" s="3"/>
    </row>
    <row r="29" spans="2:40" ht="14.25" customHeight="1" x14ac:dyDescent="0.2">
      <c r="B29" s="987"/>
      <c r="C29" s="992" t="s">
        <v>41</v>
      </c>
      <c r="D29" s="992"/>
      <c r="E29" s="992"/>
      <c r="F29" s="992"/>
      <c r="G29" s="992"/>
      <c r="H29" s="992"/>
      <c r="I29" s="992"/>
      <c r="J29" s="992"/>
      <c r="K29" s="992"/>
      <c r="L29" s="944" t="s">
        <v>42</v>
      </c>
      <c r="M29" s="945"/>
      <c r="N29" s="945"/>
      <c r="O29" s="945"/>
      <c r="P29" s="946"/>
      <c r="Q29" s="28"/>
      <c r="R29" s="32"/>
      <c r="S29" s="32"/>
      <c r="T29" s="32"/>
      <c r="U29" s="32"/>
      <c r="V29" s="32"/>
      <c r="W29" s="32"/>
      <c r="X29" s="32"/>
      <c r="Y29" s="33"/>
      <c r="Z29" s="974" t="s">
        <v>43</v>
      </c>
      <c r="AA29" s="975"/>
      <c r="AB29" s="975"/>
      <c r="AC29" s="975"/>
      <c r="AD29" s="976"/>
      <c r="AE29" s="28"/>
      <c r="AF29" s="32"/>
      <c r="AG29" s="22"/>
      <c r="AH29" s="22"/>
      <c r="AI29" s="22"/>
      <c r="AJ29" s="963"/>
      <c r="AK29" s="963"/>
      <c r="AL29" s="964"/>
      <c r="AN29" s="3"/>
    </row>
    <row r="30" spans="2:40" ht="14.25" customHeight="1" x14ac:dyDescent="0.2">
      <c r="B30" s="987"/>
      <c r="C30" s="992" t="s">
        <v>48</v>
      </c>
      <c r="D30" s="992"/>
      <c r="E30" s="992"/>
      <c r="F30" s="992"/>
      <c r="G30" s="992"/>
      <c r="H30" s="992"/>
      <c r="I30" s="992"/>
      <c r="J30" s="992"/>
      <c r="K30" s="992"/>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7"/>
      <c r="AN30" s="3"/>
    </row>
    <row r="31" spans="2:40" ht="13.5" customHeight="1" x14ac:dyDescent="0.2">
      <c r="B31" s="987"/>
      <c r="C31" s="992" t="s">
        <v>49</v>
      </c>
      <c r="D31" s="992"/>
      <c r="E31" s="992"/>
      <c r="F31" s="992"/>
      <c r="G31" s="992"/>
      <c r="H31" s="992"/>
      <c r="I31" s="992"/>
      <c r="J31" s="992"/>
      <c r="K31" s="992"/>
      <c r="L31" s="962" t="s">
        <v>157</v>
      </c>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964"/>
      <c r="AN31" s="3"/>
    </row>
    <row r="32" spans="2:40" ht="14.25" customHeight="1" x14ac:dyDescent="0.2">
      <c r="B32" s="987"/>
      <c r="C32" s="992"/>
      <c r="D32" s="992"/>
      <c r="E32" s="992"/>
      <c r="F32" s="992"/>
      <c r="G32" s="992"/>
      <c r="H32" s="992"/>
      <c r="I32" s="992"/>
      <c r="J32" s="992"/>
      <c r="K32" s="992"/>
      <c r="L32" s="965" t="s">
        <v>158</v>
      </c>
      <c r="M32" s="966"/>
      <c r="N32" s="966"/>
      <c r="O32" s="966"/>
      <c r="P32" s="966"/>
      <c r="Q32" s="966"/>
      <c r="R32" s="966"/>
      <c r="S32" s="966"/>
      <c r="T32" s="966"/>
      <c r="U32" s="966"/>
      <c r="V32" s="966"/>
      <c r="W32" s="966"/>
      <c r="X32" s="966"/>
      <c r="Y32" s="966"/>
      <c r="Z32" s="966"/>
      <c r="AA32" s="966"/>
      <c r="AB32" s="966"/>
      <c r="AC32" s="966"/>
      <c r="AD32" s="966"/>
      <c r="AE32" s="966"/>
      <c r="AF32" s="966"/>
      <c r="AG32" s="966"/>
      <c r="AH32" s="966"/>
      <c r="AI32" s="966"/>
      <c r="AJ32" s="966"/>
      <c r="AK32" s="966"/>
      <c r="AL32" s="967"/>
      <c r="AN32" s="3"/>
    </row>
    <row r="33" spans="2:40" x14ac:dyDescent="0.2">
      <c r="B33" s="988"/>
      <c r="C33" s="992"/>
      <c r="D33" s="992"/>
      <c r="E33" s="992"/>
      <c r="F33" s="992"/>
      <c r="G33" s="992"/>
      <c r="H33" s="992"/>
      <c r="I33" s="992"/>
      <c r="J33" s="992"/>
      <c r="K33" s="992"/>
      <c r="L33" s="989"/>
      <c r="M33" s="990"/>
      <c r="N33" s="969"/>
      <c r="O33" s="969"/>
      <c r="P33" s="969"/>
      <c r="Q33" s="969"/>
      <c r="R33" s="969"/>
      <c r="S33" s="969"/>
      <c r="T33" s="969"/>
      <c r="U33" s="969"/>
      <c r="V33" s="969"/>
      <c r="W33" s="969"/>
      <c r="X33" s="969"/>
      <c r="Y33" s="969"/>
      <c r="Z33" s="969"/>
      <c r="AA33" s="969"/>
      <c r="AB33" s="969"/>
      <c r="AC33" s="990"/>
      <c r="AD33" s="990"/>
      <c r="AE33" s="990"/>
      <c r="AF33" s="990"/>
      <c r="AG33" s="990"/>
      <c r="AH33" s="969"/>
      <c r="AI33" s="969"/>
      <c r="AJ33" s="969"/>
      <c r="AK33" s="969"/>
      <c r="AL33" s="970"/>
      <c r="AN33" s="3"/>
    </row>
    <row r="34" spans="2:40" ht="13.5" customHeight="1" x14ac:dyDescent="0.2">
      <c r="B34" s="986" t="s">
        <v>78</v>
      </c>
      <c r="C34" s="1025" t="s">
        <v>50</v>
      </c>
      <c r="D34" s="1026"/>
      <c r="E34" s="1026"/>
      <c r="F34" s="1026"/>
      <c r="G34" s="1026"/>
      <c r="H34" s="1026"/>
      <c r="I34" s="1026"/>
      <c r="J34" s="1026"/>
      <c r="K34" s="1026"/>
      <c r="L34" s="1026"/>
      <c r="M34" s="1014" t="s">
        <v>51</v>
      </c>
      <c r="N34" s="1015"/>
      <c r="O34" s="53" t="s">
        <v>79</v>
      </c>
      <c r="P34" s="49"/>
      <c r="Q34" s="50"/>
      <c r="R34" s="662" t="s">
        <v>52</v>
      </c>
      <c r="S34" s="663"/>
      <c r="T34" s="663"/>
      <c r="U34" s="663"/>
      <c r="V34" s="663"/>
      <c r="W34" s="663"/>
      <c r="X34" s="664"/>
      <c r="Y34" s="1018" t="s">
        <v>53</v>
      </c>
      <c r="Z34" s="1019"/>
      <c r="AA34" s="1019"/>
      <c r="AB34" s="1020"/>
      <c r="AC34" s="1021" t="s">
        <v>54</v>
      </c>
      <c r="AD34" s="1022"/>
      <c r="AE34" s="1022"/>
      <c r="AF34" s="1022"/>
      <c r="AG34" s="1023"/>
      <c r="AH34" s="998" t="s">
        <v>80</v>
      </c>
      <c r="AI34" s="999"/>
      <c r="AJ34" s="999"/>
      <c r="AK34" s="999"/>
      <c r="AL34" s="1000"/>
      <c r="AN34" s="3"/>
    </row>
    <row r="35" spans="2:40" ht="14.25" customHeight="1" x14ac:dyDescent="0.2">
      <c r="B35" s="987"/>
      <c r="C35" s="1027"/>
      <c r="D35" s="1028"/>
      <c r="E35" s="1028"/>
      <c r="F35" s="1028"/>
      <c r="G35" s="1028"/>
      <c r="H35" s="1028"/>
      <c r="I35" s="1028"/>
      <c r="J35" s="1028"/>
      <c r="K35" s="1028"/>
      <c r="L35" s="1028"/>
      <c r="M35" s="1016"/>
      <c r="N35" s="1017"/>
      <c r="O35" s="54" t="s">
        <v>81</v>
      </c>
      <c r="P35" s="51"/>
      <c r="Q35" s="52"/>
      <c r="R35" s="665"/>
      <c r="S35" s="666"/>
      <c r="T35" s="666"/>
      <c r="U35" s="666"/>
      <c r="V35" s="666"/>
      <c r="W35" s="666"/>
      <c r="X35" s="667"/>
      <c r="Y35" s="55" t="s">
        <v>55</v>
      </c>
      <c r="Z35" s="14"/>
      <c r="AA35" s="14"/>
      <c r="AB35" s="14"/>
      <c r="AC35" s="1001" t="s">
        <v>56</v>
      </c>
      <c r="AD35" s="1002"/>
      <c r="AE35" s="1002"/>
      <c r="AF35" s="1002"/>
      <c r="AG35" s="1003"/>
      <c r="AH35" s="1004" t="s">
        <v>82</v>
      </c>
      <c r="AI35" s="1005"/>
      <c r="AJ35" s="1005"/>
      <c r="AK35" s="1005"/>
      <c r="AL35" s="1006"/>
      <c r="AN35" s="3"/>
    </row>
    <row r="36" spans="2:40" ht="14.25" customHeight="1" x14ac:dyDescent="0.2">
      <c r="B36" s="987"/>
      <c r="C36" s="950"/>
      <c r="D36" s="68"/>
      <c r="E36" s="1007" t="s">
        <v>12</v>
      </c>
      <c r="F36" s="1007"/>
      <c r="G36" s="1007"/>
      <c r="H36" s="1007"/>
      <c r="I36" s="1007"/>
      <c r="J36" s="1007"/>
      <c r="K36" s="1007"/>
      <c r="L36" s="1008"/>
      <c r="M36" s="37"/>
      <c r="N36" s="36"/>
      <c r="O36" s="18"/>
      <c r="P36" s="19"/>
      <c r="Q36" s="36"/>
      <c r="R36" s="11" t="s">
        <v>159</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2">
      <c r="B37" s="987"/>
      <c r="C37" s="950"/>
      <c r="D37" s="68"/>
      <c r="E37" s="1007" t="s">
        <v>57</v>
      </c>
      <c r="F37" s="1009"/>
      <c r="G37" s="1009"/>
      <c r="H37" s="1009"/>
      <c r="I37" s="1009"/>
      <c r="J37" s="1009"/>
      <c r="K37" s="1009"/>
      <c r="L37" s="1010"/>
      <c r="M37" s="37"/>
      <c r="N37" s="36"/>
      <c r="O37" s="18"/>
      <c r="P37" s="19"/>
      <c r="Q37" s="36"/>
      <c r="R37" s="11" t="s">
        <v>159</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2">
      <c r="B38" s="987"/>
      <c r="C38" s="950"/>
      <c r="D38" s="68"/>
      <c r="E38" s="1007" t="s">
        <v>16</v>
      </c>
      <c r="F38" s="1009"/>
      <c r="G38" s="1009"/>
      <c r="H38" s="1009"/>
      <c r="I38" s="1009"/>
      <c r="J38" s="1009"/>
      <c r="K38" s="1009"/>
      <c r="L38" s="1010"/>
      <c r="M38" s="37"/>
      <c r="N38" s="36"/>
      <c r="O38" s="18"/>
      <c r="P38" s="19"/>
      <c r="Q38" s="36"/>
      <c r="R38" s="11" t="s">
        <v>159</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2">
      <c r="B39" s="987"/>
      <c r="C39" s="950"/>
      <c r="D39" s="68"/>
      <c r="E39" s="1007" t="s">
        <v>58</v>
      </c>
      <c r="F39" s="1009"/>
      <c r="G39" s="1009"/>
      <c r="H39" s="1009"/>
      <c r="I39" s="1009"/>
      <c r="J39" s="1009"/>
      <c r="K39" s="1009"/>
      <c r="L39" s="1010"/>
      <c r="M39" s="37"/>
      <c r="N39" s="36"/>
      <c r="O39" s="18"/>
      <c r="P39" s="19"/>
      <c r="Q39" s="36"/>
      <c r="R39" s="11" t="s">
        <v>159</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2">
      <c r="B40" s="987"/>
      <c r="C40" s="950"/>
      <c r="D40" s="68"/>
      <c r="E40" s="1007" t="s">
        <v>17</v>
      </c>
      <c r="F40" s="1009"/>
      <c r="G40" s="1009"/>
      <c r="H40" s="1009"/>
      <c r="I40" s="1009"/>
      <c r="J40" s="1009"/>
      <c r="K40" s="1009"/>
      <c r="L40" s="1010"/>
      <c r="M40" s="37"/>
      <c r="N40" s="36"/>
      <c r="O40" s="18"/>
      <c r="P40" s="19"/>
      <c r="Q40" s="36"/>
      <c r="R40" s="11" t="s">
        <v>159</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5">
      <c r="B41" s="987"/>
      <c r="C41" s="950"/>
      <c r="D41" s="69"/>
      <c r="E41" s="1011" t="s">
        <v>84</v>
      </c>
      <c r="F41" s="1012"/>
      <c r="G41" s="1012"/>
      <c r="H41" s="1012"/>
      <c r="I41" s="1012"/>
      <c r="J41" s="1012"/>
      <c r="K41" s="1012"/>
      <c r="L41" s="1013"/>
      <c r="M41" s="70"/>
      <c r="N41" s="35"/>
      <c r="O41" s="79"/>
      <c r="P41" s="34"/>
      <c r="Q41" s="35"/>
      <c r="R41" s="4" t="s">
        <v>159</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2">
      <c r="B42" s="987"/>
      <c r="C42" s="950"/>
      <c r="D42" s="71"/>
      <c r="E42" s="1029" t="s">
        <v>160</v>
      </c>
      <c r="F42" s="1029"/>
      <c r="G42" s="1029"/>
      <c r="H42" s="1029"/>
      <c r="I42" s="1029"/>
      <c r="J42" s="1029"/>
      <c r="K42" s="1029"/>
      <c r="L42" s="1030"/>
      <c r="M42" s="72"/>
      <c r="N42" s="74"/>
      <c r="O42" s="81"/>
      <c r="P42" s="73"/>
      <c r="Q42" s="74"/>
      <c r="R42" s="82" t="s">
        <v>159</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2">
      <c r="B43" s="987"/>
      <c r="C43" s="950"/>
      <c r="D43" s="68"/>
      <c r="E43" s="1007" t="s">
        <v>22</v>
      </c>
      <c r="F43" s="1009"/>
      <c r="G43" s="1009"/>
      <c r="H43" s="1009"/>
      <c r="I43" s="1009"/>
      <c r="J43" s="1009"/>
      <c r="K43" s="1009"/>
      <c r="L43" s="1010"/>
      <c r="M43" s="37"/>
      <c r="N43" s="36"/>
      <c r="O43" s="18"/>
      <c r="P43" s="19"/>
      <c r="Q43" s="36"/>
      <c r="R43" s="11" t="s">
        <v>159</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2">
      <c r="B44" s="987"/>
      <c r="C44" s="950"/>
      <c r="D44" s="68"/>
      <c r="E44" s="1007" t="s">
        <v>161</v>
      </c>
      <c r="F44" s="1009"/>
      <c r="G44" s="1009"/>
      <c r="H44" s="1009"/>
      <c r="I44" s="1009"/>
      <c r="J44" s="1009"/>
      <c r="K44" s="1009"/>
      <c r="L44" s="1010"/>
      <c r="M44" s="37"/>
      <c r="N44" s="36"/>
      <c r="O44" s="18"/>
      <c r="P44" s="19"/>
      <c r="Q44" s="36"/>
      <c r="R44" s="11" t="s">
        <v>159</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2">
      <c r="B45" s="987"/>
      <c r="C45" s="950"/>
      <c r="D45" s="68"/>
      <c r="E45" s="1007" t="s">
        <v>23</v>
      </c>
      <c r="F45" s="1009"/>
      <c r="G45" s="1009"/>
      <c r="H45" s="1009"/>
      <c r="I45" s="1009"/>
      <c r="J45" s="1009"/>
      <c r="K45" s="1009"/>
      <c r="L45" s="1010"/>
      <c r="M45" s="37"/>
      <c r="N45" s="36"/>
      <c r="O45" s="18"/>
      <c r="P45" s="19"/>
      <c r="Q45" s="36"/>
      <c r="R45" s="11" t="s">
        <v>159</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2">
      <c r="B46" s="987"/>
      <c r="C46" s="950"/>
      <c r="D46" s="68"/>
      <c r="E46" s="1007" t="s">
        <v>59</v>
      </c>
      <c r="F46" s="1009"/>
      <c r="G46" s="1009"/>
      <c r="H46" s="1009"/>
      <c r="I46" s="1009"/>
      <c r="J46" s="1009"/>
      <c r="K46" s="1009"/>
      <c r="L46" s="1010"/>
      <c r="M46" s="37"/>
      <c r="N46" s="36"/>
      <c r="O46" s="18"/>
      <c r="P46" s="19"/>
      <c r="Q46" s="36"/>
      <c r="R46" s="11" t="s">
        <v>159</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2">
      <c r="B47" s="988"/>
      <c r="C47" s="950"/>
      <c r="D47" s="68"/>
      <c r="E47" s="1007" t="s">
        <v>24</v>
      </c>
      <c r="F47" s="1009"/>
      <c r="G47" s="1009"/>
      <c r="H47" s="1009"/>
      <c r="I47" s="1009"/>
      <c r="J47" s="1009"/>
      <c r="K47" s="1009"/>
      <c r="L47" s="1010"/>
      <c r="M47" s="37"/>
      <c r="N47" s="36"/>
      <c r="O47" s="18"/>
      <c r="P47" s="19"/>
      <c r="Q47" s="36"/>
      <c r="R47" s="11" t="s">
        <v>159</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2">
      <c r="B48" s="1024" t="s">
        <v>85</v>
      </c>
      <c r="C48" s="1024"/>
      <c r="D48" s="1024"/>
      <c r="E48" s="1024"/>
      <c r="F48" s="1024"/>
      <c r="G48" s="1024"/>
      <c r="H48" s="1024"/>
      <c r="I48" s="1024"/>
      <c r="J48" s="1024"/>
      <c r="K48" s="10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24" t="s">
        <v>86</v>
      </c>
      <c r="C49" s="1024"/>
      <c r="D49" s="1024"/>
      <c r="E49" s="1024"/>
      <c r="F49" s="1024"/>
      <c r="G49" s="1024"/>
      <c r="H49" s="1024"/>
      <c r="I49" s="1024"/>
      <c r="J49" s="1024"/>
      <c r="K49" s="6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77" t="s">
        <v>60</v>
      </c>
      <c r="C50" s="977"/>
      <c r="D50" s="977"/>
      <c r="E50" s="977"/>
      <c r="F50" s="977"/>
      <c r="G50" s="977"/>
      <c r="H50" s="977"/>
      <c r="I50" s="977"/>
      <c r="J50" s="977"/>
      <c r="K50" s="977"/>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2">
      <c r="B51" s="1031" t="s">
        <v>88</v>
      </c>
      <c r="C51" s="1031"/>
      <c r="D51" s="1031"/>
      <c r="E51" s="1031"/>
      <c r="F51" s="1031"/>
      <c r="G51" s="1031"/>
      <c r="H51" s="1031"/>
      <c r="I51" s="1031"/>
      <c r="J51" s="1031"/>
      <c r="K51" s="10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32" t="s">
        <v>61</v>
      </c>
      <c r="C52" s="1033"/>
      <c r="D52" s="1033"/>
      <c r="E52" s="1033"/>
      <c r="F52" s="1033"/>
      <c r="G52" s="1033"/>
      <c r="H52" s="1033"/>
      <c r="I52" s="1033"/>
      <c r="J52" s="1033"/>
      <c r="K52" s="1033"/>
      <c r="L52" s="1033"/>
      <c r="M52" s="1033"/>
      <c r="N52" s="10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49" t="s">
        <v>62</v>
      </c>
      <c r="C53" s="1034" t="s">
        <v>63</v>
      </c>
      <c r="D53" s="980"/>
      <c r="E53" s="980"/>
      <c r="F53" s="980"/>
      <c r="G53" s="980"/>
      <c r="H53" s="980"/>
      <c r="I53" s="980"/>
      <c r="J53" s="980"/>
      <c r="K53" s="980"/>
      <c r="L53" s="980"/>
      <c r="M53" s="980"/>
      <c r="N53" s="980"/>
      <c r="O53" s="980"/>
      <c r="P53" s="980"/>
      <c r="Q53" s="980"/>
      <c r="R53" s="980"/>
      <c r="S53" s="980"/>
      <c r="T53" s="981"/>
      <c r="U53" s="1034" t="s">
        <v>64</v>
      </c>
      <c r="V53" s="1035"/>
      <c r="W53" s="1035"/>
      <c r="X53" s="1035"/>
      <c r="Y53" s="1035"/>
      <c r="Z53" s="1035"/>
      <c r="AA53" s="1035"/>
      <c r="AB53" s="1035"/>
      <c r="AC53" s="1035"/>
      <c r="AD53" s="1035"/>
      <c r="AE53" s="1035"/>
      <c r="AF53" s="1035"/>
      <c r="AG53" s="1035"/>
      <c r="AH53" s="1035"/>
      <c r="AI53" s="1035"/>
      <c r="AJ53" s="1035"/>
      <c r="AK53" s="1035"/>
      <c r="AL53" s="1036"/>
      <c r="AN53" s="3"/>
    </row>
    <row r="54" spans="2:40" x14ac:dyDescent="0.2">
      <c r="B54" s="950"/>
      <c r="C54" s="1037"/>
      <c r="D54" s="1038"/>
      <c r="E54" s="1038"/>
      <c r="F54" s="1038"/>
      <c r="G54" s="1038"/>
      <c r="H54" s="1038"/>
      <c r="I54" s="1038"/>
      <c r="J54" s="1038"/>
      <c r="K54" s="1038"/>
      <c r="L54" s="1038"/>
      <c r="M54" s="1038"/>
      <c r="N54" s="1038"/>
      <c r="O54" s="1038"/>
      <c r="P54" s="1038"/>
      <c r="Q54" s="1038"/>
      <c r="R54" s="1038"/>
      <c r="S54" s="1038"/>
      <c r="T54" s="1015"/>
      <c r="U54" s="1037"/>
      <c r="V54" s="1038"/>
      <c r="W54" s="1038"/>
      <c r="X54" s="1038"/>
      <c r="Y54" s="1038"/>
      <c r="Z54" s="1038"/>
      <c r="AA54" s="1038"/>
      <c r="AB54" s="1038"/>
      <c r="AC54" s="1038"/>
      <c r="AD54" s="1038"/>
      <c r="AE54" s="1038"/>
      <c r="AF54" s="1038"/>
      <c r="AG54" s="1038"/>
      <c r="AH54" s="1038"/>
      <c r="AI54" s="1038"/>
      <c r="AJ54" s="1038"/>
      <c r="AK54" s="1038"/>
      <c r="AL54" s="1015"/>
      <c r="AN54" s="3"/>
    </row>
    <row r="55" spans="2:40" x14ac:dyDescent="0.2">
      <c r="B55" s="950"/>
      <c r="C55" s="1039"/>
      <c r="D55" s="1040"/>
      <c r="E55" s="1040"/>
      <c r="F55" s="1040"/>
      <c r="G55" s="1040"/>
      <c r="H55" s="1040"/>
      <c r="I55" s="1040"/>
      <c r="J55" s="1040"/>
      <c r="K55" s="1040"/>
      <c r="L55" s="1040"/>
      <c r="M55" s="1040"/>
      <c r="N55" s="1040"/>
      <c r="O55" s="1040"/>
      <c r="P55" s="1040"/>
      <c r="Q55" s="1040"/>
      <c r="R55" s="1040"/>
      <c r="S55" s="1040"/>
      <c r="T55" s="1017"/>
      <c r="U55" s="1039"/>
      <c r="V55" s="1040"/>
      <c r="W55" s="1040"/>
      <c r="X55" s="1040"/>
      <c r="Y55" s="1040"/>
      <c r="Z55" s="1040"/>
      <c r="AA55" s="1040"/>
      <c r="AB55" s="1040"/>
      <c r="AC55" s="1040"/>
      <c r="AD55" s="1040"/>
      <c r="AE55" s="1040"/>
      <c r="AF55" s="1040"/>
      <c r="AG55" s="1040"/>
      <c r="AH55" s="1040"/>
      <c r="AI55" s="1040"/>
      <c r="AJ55" s="1040"/>
      <c r="AK55" s="1040"/>
      <c r="AL55" s="1017"/>
      <c r="AN55" s="3"/>
    </row>
    <row r="56" spans="2:40" x14ac:dyDescent="0.2">
      <c r="B56" s="950"/>
      <c r="C56" s="1039"/>
      <c r="D56" s="1040"/>
      <c r="E56" s="1040"/>
      <c r="F56" s="1040"/>
      <c r="G56" s="1040"/>
      <c r="H56" s="1040"/>
      <c r="I56" s="1040"/>
      <c r="J56" s="1040"/>
      <c r="K56" s="1040"/>
      <c r="L56" s="1040"/>
      <c r="M56" s="1040"/>
      <c r="N56" s="1040"/>
      <c r="O56" s="1040"/>
      <c r="P56" s="1040"/>
      <c r="Q56" s="1040"/>
      <c r="R56" s="1040"/>
      <c r="S56" s="1040"/>
      <c r="T56" s="1017"/>
      <c r="U56" s="1039"/>
      <c r="V56" s="1040"/>
      <c r="W56" s="1040"/>
      <c r="X56" s="1040"/>
      <c r="Y56" s="1040"/>
      <c r="Z56" s="1040"/>
      <c r="AA56" s="1040"/>
      <c r="AB56" s="1040"/>
      <c r="AC56" s="1040"/>
      <c r="AD56" s="1040"/>
      <c r="AE56" s="1040"/>
      <c r="AF56" s="1040"/>
      <c r="AG56" s="1040"/>
      <c r="AH56" s="1040"/>
      <c r="AI56" s="1040"/>
      <c r="AJ56" s="1040"/>
      <c r="AK56" s="1040"/>
      <c r="AL56" s="1017"/>
      <c r="AN56" s="3"/>
    </row>
    <row r="57" spans="2:40" x14ac:dyDescent="0.2">
      <c r="B57" s="951"/>
      <c r="C57" s="1041"/>
      <c r="D57" s="1035"/>
      <c r="E57" s="1035"/>
      <c r="F57" s="1035"/>
      <c r="G57" s="1035"/>
      <c r="H57" s="1035"/>
      <c r="I57" s="1035"/>
      <c r="J57" s="1035"/>
      <c r="K57" s="1035"/>
      <c r="L57" s="1035"/>
      <c r="M57" s="1035"/>
      <c r="N57" s="1035"/>
      <c r="O57" s="1035"/>
      <c r="P57" s="1035"/>
      <c r="Q57" s="1035"/>
      <c r="R57" s="1035"/>
      <c r="S57" s="1035"/>
      <c r="T57" s="1036"/>
      <c r="U57" s="1041"/>
      <c r="V57" s="1035"/>
      <c r="W57" s="1035"/>
      <c r="X57" s="1035"/>
      <c r="Y57" s="1035"/>
      <c r="Z57" s="1035"/>
      <c r="AA57" s="1035"/>
      <c r="AB57" s="1035"/>
      <c r="AC57" s="1035"/>
      <c r="AD57" s="1035"/>
      <c r="AE57" s="1035"/>
      <c r="AF57" s="1035"/>
      <c r="AG57" s="1035"/>
      <c r="AH57" s="1035"/>
      <c r="AI57" s="1035"/>
      <c r="AJ57" s="1035"/>
      <c r="AK57" s="1035"/>
      <c r="AL57" s="1036"/>
      <c r="AN57" s="3"/>
    </row>
    <row r="58" spans="2:40" ht="14.25" customHeight="1" x14ac:dyDescent="0.2">
      <c r="B58" s="944" t="s">
        <v>65</v>
      </c>
      <c r="C58" s="945"/>
      <c r="D58" s="945"/>
      <c r="E58" s="945"/>
      <c r="F58" s="946"/>
      <c r="G58" s="977" t="s">
        <v>66</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c r="AL58" s="977"/>
      <c r="AN58" s="3"/>
    </row>
    <row r="60" spans="2:40" x14ac:dyDescent="0.2">
      <c r="B60" s="14" t="s">
        <v>89</v>
      </c>
    </row>
    <row r="61" spans="2:40" x14ac:dyDescent="0.2">
      <c r="B61" s="14" t="s">
        <v>90</v>
      </c>
    </row>
    <row r="62" spans="2:40" x14ac:dyDescent="0.2">
      <c r="B62" s="14" t="s">
        <v>91</v>
      </c>
    </row>
    <row r="63" spans="2:40" x14ac:dyDescent="0.2">
      <c r="B63" s="14" t="s">
        <v>67</v>
      </c>
    </row>
    <row r="64" spans="2:40" x14ac:dyDescent="0.2">
      <c r="B64" s="14" t="s">
        <v>68</v>
      </c>
    </row>
    <row r="65" spans="2:41" x14ac:dyDescent="0.2">
      <c r="B65" s="14" t="s">
        <v>162</v>
      </c>
    </row>
    <row r="66" spans="2:41" x14ac:dyDescent="0.2">
      <c r="B66" s="14" t="s">
        <v>163</v>
      </c>
      <c r="AN66" s="3"/>
      <c r="AO66" s="14"/>
    </row>
    <row r="67" spans="2:41" x14ac:dyDescent="0.2">
      <c r="B67" s="14" t="s">
        <v>92</v>
      </c>
    </row>
    <row r="68" spans="2:41" x14ac:dyDescent="0.2">
      <c r="B68" s="14" t="s">
        <v>93</v>
      </c>
    </row>
    <row r="69" spans="2:41" x14ac:dyDescent="0.2">
      <c r="B69" s="14" t="s">
        <v>94</v>
      </c>
    </row>
    <row r="70" spans="2:41" x14ac:dyDescent="0.2">
      <c r="B70" s="14" t="s">
        <v>69</v>
      </c>
    </row>
    <row r="84" spans="2:2" ht="12.75" customHeight="1" x14ac:dyDescent="0.2">
      <c r="B84" s="46"/>
    </row>
    <row r="85" spans="2:2" ht="12.75" customHeight="1" x14ac:dyDescent="0.2">
      <c r="B85" s="46" t="s">
        <v>95</v>
      </c>
    </row>
    <row r="86" spans="2:2" ht="12.75" customHeight="1" x14ac:dyDescent="0.2">
      <c r="B86" s="46" t="s">
        <v>96</v>
      </c>
    </row>
    <row r="87" spans="2:2" ht="12.75" customHeight="1" x14ac:dyDescent="0.2">
      <c r="B87" s="46" t="s">
        <v>97</v>
      </c>
    </row>
    <row r="88" spans="2:2" ht="12.75" customHeight="1" x14ac:dyDescent="0.2">
      <c r="B88" s="46" t="s">
        <v>98</v>
      </c>
    </row>
    <row r="89" spans="2:2" ht="12.75" customHeight="1" x14ac:dyDescent="0.2">
      <c r="B89" s="46" t="s">
        <v>99</v>
      </c>
    </row>
    <row r="90" spans="2:2" ht="12.75" customHeight="1" x14ac:dyDescent="0.2">
      <c r="B90" s="46" t="s">
        <v>100</v>
      </c>
    </row>
    <row r="91" spans="2:2" ht="12.75" customHeight="1" x14ac:dyDescent="0.2">
      <c r="B91" s="46" t="s">
        <v>101</v>
      </c>
    </row>
    <row r="92" spans="2:2" ht="12.75" customHeight="1" x14ac:dyDescent="0.2">
      <c r="B92" s="46" t="s">
        <v>102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vt:i4>
      </vt:variant>
    </vt:vector>
  </HeadingPairs>
  <TitlesOfParts>
    <vt:vector size="33" baseType="lpstr">
      <vt:lpstr>チェック表</vt:lpstr>
      <vt:lpstr>届出書 別紙36</vt:lpstr>
      <vt:lpstr>別紙１－4 </vt:lpstr>
      <vt:lpstr>別紙10</vt:lpstr>
      <vt:lpstr>別紙11</vt:lpstr>
      <vt:lpstr>別紙51 </vt:lpstr>
      <vt:lpstr>参考様式３</vt:lpstr>
      <vt:lpstr>参考様式６</vt:lpstr>
      <vt:lpstr>標準様式１（１枚版）</vt:lpstr>
      <vt:lpstr>標準様式１（100名）</vt:lpstr>
      <vt:lpstr>標準様式１【記載例】訪問介護</vt:lpstr>
      <vt:lpstr>標準様式１記入方法</vt:lpstr>
      <vt:lpstr>標準様式１プルダウン・リスト</vt:lpstr>
      <vt:lpstr>別紙●24</vt:lpstr>
      <vt:lpstr>チェック表!Print_Area</vt:lpstr>
      <vt:lpstr>参考様式３!Print_Area</vt:lpstr>
      <vt:lpstr>参考様式６!Print_Area</vt:lpstr>
      <vt:lpstr>'届出書 別紙36'!Print_Area</vt:lpstr>
      <vt:lpstr>'標準様式１（100名）'!Print_Area</vt:lpstr>
      <vt:lpstr>'標準様式１（１枚版）'!Print_Area</vt:lpstr>
      <vt:lpstr>標準様式１【記載例】訪問介護!Print_Area</vt:lpstr>
      <vt:lpstr>標準様式１記入方法!Print_Area</vt:lpstr>
      <vt:lpstr>別紙10!Print_Area</vt:lpstr>
      <vt:lpstr>別紙11!Print_Area</vt:lpstr>
      <vt:lpstr>'別紙１－4 '!Print_Area</vt:lpstr>
      <vt:lpstr>'別紙51 '!Print_Area</vt:lpstr>
      <vt:lpstr>チェック表!Print_Titles</vt:lpstr>
      <vt:lpstr>'標準様式１（100名）'!Print_Titles</vt:lpstr>
      <vt:lpstr>'標準様式１（１枚版）'!Print_Titles</vt:lpstr>
      <vt:lpstr>標準様式１【記載例】訪問介護!Print_Titles</vt:lpstr>
      <vt:lpstr>サービス提供責任者</vt:lpstr>
      <vt:lpstr>管理者</vt:lpstr>
      <vt:lpstr>訪問介護員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中嶌　勇太</cp:lastModifiedBy>
  <cp:revision/>
  <cp:lastPrinted>2024-04-02T00:32:08Z</cp:lastPrinted>
  <dcterms:created xsi:type="dcterms:W3CDTF">2023-01-16T02:34:32Z</dcterms:created>
  <dcterms:modified xsi:type="dcterms:W3CDTF">2025-02-07T02:58:01Z</dcterms:modified>
  <cp:category/>
  <cp:contentStatus/>
</cp:coreProperties>
</file>