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52\Desktop\R050111公営企業に係る経営比較分析表(R3決算)の分析等について\"/>
    </mc:Choice>
  </mc:AlternateContent>
  <workbookProtection workbookAlgorithmName="SHA-512" workbookHashValue="DSwLYpI3ox9m0tczLKq7Ux0F9C7h4Rq4k+OXv0F+y1E9kqM1UsWtJpC8TlGT45ScUeOK32BN51lCpYuuS6RlEg==" workbookSaltValue="ZEssXpVt4rWesndbhAzr7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<sst xmlns="http://schemas.openxmlformats.org/spreadsheetml/2006/main" count="228" uniqueCount="116">
  <si>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</si>
  <si>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</si>
  <si>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</si>
  <si>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</si>
  <si>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</si>
  <si>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</si>
  <si>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</si>
  <si>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</si>
  <si>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</si>
  <si>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</si>
  <si>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</si>
  <si>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</si>
  <si>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</si>
  <si>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</si>
  <si>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</si>
  <si>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</si>
  <si>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</si>
  <si>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</si>
  <si>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</si>
  <si>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</si>
  <si>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</si>
  <si>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</si>
  <si>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</si>
  <si>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</si>
  <si>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</si>
  <si>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</si>
  <si>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</si>
  <si>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</si>
  <si>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</si>
  <si>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</si>
  <si>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</si>
  <si>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</si>
  <si>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</si>
  <si>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</si>
  <si>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</si>
  <si>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</si>
  <si>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</si>
  <si>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</si>
  <si>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</si>
  <si>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</si>
  <si>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</si>
  <si>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</si>
  <si>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</si>
  <si>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</si>
  <si>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</si>
  <si>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</si>
  <si>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</si>
  <si>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</si>
  <si>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</si>
  <si>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</si>
  <si>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</si>
  <si>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</si>
  <si>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</si>
  <si>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</si>
  <si>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</si>
  <si>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</si>
  <si>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</si>
  <si>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</si>
  <si>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</si>
  <si>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</si>
  <si>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</si>
  <si>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</si>
  <si>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</si>
  <si>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</si>
  <si>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</si>
  <si>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</si>
  <si>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</si>
  <si>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</si>
  <si>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</si>
  <si>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</si>
  <si>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</si>
  <si>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</si>
  <si>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</si>
  <si>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</si>
  <si>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</si>
  <si>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</si>
  <si>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</si>
  <si>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</si>
  <si>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</si>
  <si>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</si>
  <si>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</si>
  <si>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</si>
  <si>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</si>
  <si>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</si>
  <si>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</si>
  <si>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</si>
  <si>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</si>
  <si>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</si>
  <si>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</si>
  <si>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</si>
  <si>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</si>
  <si>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</si>
  <si>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</si>
  <si>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嘉麻市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</si>
  <si>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</si>
  <si>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</si>
  <si>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</si>
  <si>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</si>
  <si>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</si>
  <si>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</si>
  <si>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</si>
  <si>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</si>
  <si>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</si>
  <si>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</si>
  <si>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</si>
  <si>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</si>
  <si>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</si>
  <si>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</si>
  <si>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</si>
  <si>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</si>
  <si>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</si>
  <si>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</si>
  <si>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</si>
  <si>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本市の人口は少子高齢化の影響を受けて、減少傾向にある。人口減少に伴い有収水量も減少してきており、今後も水需要は減少していくものと考えられる。
　平成18年3月合併後、平成21年度に統一料金を適用する料金改定を行ったが、今後、人口減少による料金収入の減少と、施設の老朽化に伴う設備改修に多額の費用がかかることが見込まれるため、更なる経費削減及び財源確保に努め、今後も健全経営を維持できるよう努める。</t>
    <phoneticPr fontId="4"/>
  </si>
  <si>
    <t>　料金改定を行った平成21年度以降、経常収支比率は100%を超えており、料金回収率及び給水原価から料金水準も適切であると考えるが、給水人口減により、料金収入は漸減傾向にあることから、一層の経営の効率化を図る一方、料金改定の必要性についても検討していく。
　流動比率により必要な資金も確保できていることから、健全な経営を維持できているものと考える。
　施設利用率については、施設の事故等による断水を回避するため、一定の設備能力は必要と考えられるが、配水量の推移を見ながら整理・縮小も考えなければならない。
　有収率は全国平均より2%以上も低く、今後も継続して管路の更新を行っていく必要がある。</t>
    <rPh sb="18" eb="20">
      <t>ケイジョウ</t>
    </rPh>
    <rPh sb="20" eb="22">
      <t>シュウシ</t>
    </rPh>
    <rPh sb="22" eb="24">
      <t>ヒリツ</t>
    </rPh>
    <rPh sb="30" eb="31">
      <t>コ</t>
    </rPh>
    <rPh sb="65" eb="67">
      <t>キュウスイ</t>
    </rPh>
    <rPh sb="67" eb="69">
      <t>ジンコウ</t>
    </rPh>
    <rPh sb="69" eb="70">
      <t>ゲン</t>
    </rPh>
    <rPh sb="74" eb="76">
      <t>リョウキン</t>
    </rPh>
    <rPh sb="76" eb="78">
      <t>シュウニュウ</t>
    </rPh>
    <rPh sb="79" eb="81">
      <t>ゼンゲン</t>
    </rPh>
    <rPh sb="81" eb="83">
      <t>ケイコウ</t>
    </rPh>
    <rPh sb="91" eb="93">
      <t>イッソウ</t>
    </rPh>
    <rPh sb="94" eb="96">
      <t>ケイエイ</t>
    </rPh>
    <rPh sb="97" eb="100">
      <t>コウリツカ</t>
    </rPh>
    <rPh sb="101" eb="102">
      <t>ハカ</t>
    </rPh>
    <rPh sb="103" eb="105">
      <t>イッポウ</t>
    </rPh>
    <rPh sb="106" eb="108">
      <t>リョウキン</t>
    </rPh>
    <rPh sb="108" eb="110">
      <t>カイテイ</t>
    </rPh>
    <rPh sb="111" eb="114">
      <t>ヒツヨウセイ</t>
    </rPh>
    <rPh sb="119" eb="121">
      <t>ケントウ</t>
    </rPh>
    <rPh sb="271" eb="273">
      <t>コンゴ</t>
    </rPh>
    <rPh sb="274" eb="276">
      <t>ケイゾク</t>
    </rPh>
    <phoneticPr fontId="4"/>
  </si>
  <si>
    <t xml:space="preserve">　水道施設の老朽化の状況は、全国の平均値及び類似団体の平均値とほぼ等しい状況である。
　本市の水道施設は、昭和40年代に建設された施設も存在し、漏水修理の頻度も年々増加している。今後も継続して管路の更新を行っていく必要がある。
</t>
    <rPh sb="68" eb="70">
      <t>ソンザイ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</si>
</sst>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c:v>
                </c:pt>
                <c:pt idx="1">
                  <c:v>1.03</c:v>
                </c:pt>
                <c:pt idx="2">
                  <c:v>0.69</c:v>
                </c:pt>
                <c:pt idx="3">
                  <c:v>0.44</c:v>
                </c:pt>
                <c:pt idx="4">
                  <c:v>0.78</c:v>
                </c:pt>
              </c:numCache>
            </c:numRef>
          </c:val>
          <c:extLst>
            <c:ext xmlns:c16="http://schemas.microsoft.com/office/drawing/2014/chart" uri="{C3380CC4-5D6E-409C-BE32-E72D297353CC}">
              <c16:uniqueId val="{00000000-A153-4E5C-BC4C-947CD55B73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A153-4E5C-BC4C-947CD55B73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53.15</c:v>
                </c:pt>
                <c:pt idx="1">
                  <c:v>52.49</c:v>
                </c:pt>
                <c:pt idx="2">
                  <c:v>51.7</c:v>
                </c:pt>
                <c:pt idx="3">
                  <c:v>52.19</c:v>
                </c:pt>
                <c:pt idx="4">
                  <c:v>50.91</c:v>
                </c:pt>
              </c:numCache>
            </c:numRef>
          </c:val>
          <c:extLst>
            <c:ext xmlns:c16="http://schemas.microsoft.com/office/drawing/2014/chart" uri="{C3380CC4-5D6E-409C-BE32-E72D297353CC}">
              <c16:uniqueId val="{00000000-015F-4C9E-BA65-A0DB76589C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015F-4C9E-BA65-A0DB76589C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87.73</c:v>
                </c:pt>
                <c:pt idx="1">
                  <c:v>87.6</c:v>
                </c:pt>
                <c:pt idx="2">
                  <c:v>87.4</c:v>
                </c:pt>
                <c:pt idx="3">
                  <c:v>87.3</c:v>
                </c:pt>
                <c:pt idx="4">
                  <c:v>87.5</c:v>
                </c:pt>
              </c:numCache>
            </c:numRef>
          </c:val>
          <c:extLst>
            <c:ext xmlns:c16="http://schemas.microsoft.com/office/drawing/2014/chart" uri="{C3380CC4-5D6E-409C-BE32-E72D297353CC}">
              <c16:uniqueId val="{00000000-EE4C-4D90-9F73-08A3C3DA2C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EE4C-4D90-9F73-08A3C3DA2C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119.42</c:v>
                </c:pt>
                <c:pt idx="1">
                  <c:v>117.45</c:v>
                </c:pt>
                <c:pt idx="2">
                  <c:v>103.73</c:v>
                </c:pt>
                <c:pt idx="3">
                  <c:v>110.38</c:v>
                </c:pt>
                <c:pt idx="4">
                  <c:v>105.58</c:v>
                </c:pt>
              </c:numCache>
            </c:numRef>
          </c:val>
          <c:extLst>
            <c:ext xmlns:c16="http://schemas.microsoft.com/office/drawing/2014/chart" uri="{C3380CC4-5D6E-409C-BE32-E72D297353CC}">
              <c16:uniqueId val="{00000000-4741-4BFD-8A65-8142BB4BD6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4741-4BFD-8A65-8142BB4BD6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48.17</c:v>
                </c:pt>
                <c:pt idx="1">
                  <c:v>49.29</c:v>
                </c:pt>
                <c:pt idx="2">
                  <c:v>50.62</c:v>
                </c:pt>
                <c:pt idx="3">
                  <c:v>47.64</c:v>
                </c:pt>
                <c:pt idx="4">
                  <c:v>47.52</c:v>
                </c:pt>
              </c:numCache>
            </c:numRef>
          </c:val>
          <c:extLst>
            <c:ext xmlns:c16="http://schemas.microsoft.com/office/drawing/2014/chart" uri="{C3380CC4-5D6E-409C-BE32-E72D297353CC}">
              <c16:uniqueId val="{00000000-DF2D-43F1-A001-751CF1D6B0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DF2D-43F1-A001-751CF1D6B0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10.11</c:v>
                </c:pt>
                <c:pt idx="1">
                  <c:v>9.6199999999999992</c:v>
                </c:pt>
                <c:pt idx="2">
                  <c:v>9.11</c:v>
                </c:pt>
                <c:pt idx="3">
                  <c:v>8.7899999999999991</c:v>
                </c:pt>
                <c:pt idx="4">
                  <c:v>16.010000000000002</c:v>
                </c:pt>
              </c:numCache>
            </c:numRef>
          </c:val>
          <c:extLst>
            <c:ext xmlns:c16="http://schemas.microsoft.com/office/drawing/2014/chart" uri="{C3380CC4-5D6E-409C-BE32-E72D297353CC}">
              <c16:uniqueId val="{00000000-5A5B-451F-901E-7B78738BF7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5A5B-451F-901E-7B78738BF7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C5-4A77-90BF-26E7881892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F4C5-4A77-90BF-26E7881892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348.15</c:v>
                </c:pt>
                <c:pt idx="1">
                  <c:v>542.65</c:v>
                </c:pt>
                <c:pt idx="2">
                  <c:v>493.67</c:v>
                </c:pt>
                <c:pt idx="3">
                  <c:v>404.02</c:v>
                </c:pt>
                <c:pt idx="4">
                  <c:v>446.2</c:v>
                </c:pt>
              </c:numCache>
            </c:numRef>
          </c:val>
          <c:extLst>
            <c:ext xmlns:c16="http://schemas.microsoft.com/office/drawing/2014/chart" uri="{C3380CC4-5D6E-409C-BE32-E72D297353CC}">
              <c16:uniqueId val="{00000000-2E51-4756-83A0-80A8D59EB5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2E51-4756-83A0-80A8D59EB5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393.74</c:v>
                </c:pt>
                <c:pt idx="1">
                  <c:v>364.88</c:v>
                </c:pt>
                <c:pt idx="2">
                  <c:v>335.26</c:v>
                </c:pt>
                <c:pt idx="3">
                  <c:v>572.26</c:v>
                </c:pt>
                <c:pt idx="4">
                  <c:v>550.78</c:v>
                </c:pt>
              </c:numCache>
            </c:numRef>
          </c:val>
          <c:extLst>
            <c:ext xmlns:c16="http://schemas.microsoft.com/office/drawing/2014/chart" uri="{C3380CC4-5D6E-409C-BE32-E72D297353CC}">
              <c16:uniqueId val="{00000000-65AF-46E1-9F58-66B7C93E01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65AF-46E1-9F58-66B7C93E01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117.71</c:v>
                </c:pt>
                <c:pt idx="1">
                  <c:v>114.57</c:v>
                </c:pt>
                <c:pt idx="2">
                  <c:v>101.11</c:v>
                </c:pt>
                <c:pt idx="3">
                  <c:v>93.41</c:v>
                </c:pt>
                <c:pt idx="4">
                  <c:v>104.25</c:v>
                </c:pt>
              </c:numCache>
            </c:numRef>
          </c:val>
          <c:extLst>
            <c:ext xmlns:c16="http://schemas.microsoft.com/office/drawing/2014/chart" uri="{C3380CC4-5D6E-409C-BE32-E72D297353CC}">
              <c16:uniqueId val="{00000000-CE50-4F04-8482-8E1ACAE56D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CE50-4F04-8482-8E1ACAE56D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124.72</c:v>
                </c:pt>
                <c:pt idx="1">
                  <c:v>128.29</c:v>
                </c:pt>
                <c:pt idx="2">
                  <c:v>145.46</c:v>
                </c:pt>
                <c:pt idx="3">
                  <c:v>136.19</c:v>
                </c:pt>
                <c:pt idx="4">
                  <c:v>140.19999999999999</c:v>
                </c:pt>
              </c:numCache>
            </c:numRef>
          </c:val>
          <c:extLst>
            <c:ext xmlns:c16="http://schemas.microsoft.com/office/drawing/2014/chart" uri="{C3380CC4-5D6E-409C-BE32-E72D297353CC}">
              <c16:uniqueId val="{00000000-CB01-45B0-843B-F67756D290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CB01-45B0-843B-F67756D290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H59" sqref="BH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福岡県　嘉麻市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36271</v>
      </c>
      <c r="AM8" s="66"/>
      <c r="AN8" s="66"/>
      <c r="AO8" s="66"/>
      <c r="AP8" s="66"/>
      <c r="AQ8" s="66"/>
      <c r="AR8" s="66"/>
      <c r="AS8" s="66"/>
      <c r="AT8" s="37">
        <f>データ!$S$6</f>
        <v>135.11000000000001</v>
      </c>
      <c r="AU8" s="38"/>
      <c r="AV8" s="38"/>
      <c r="AW8" s="38"/>
      <c r="AX8" s="38"/>
      <c r="AY8" s="38"/>
      <c r="AZ8" s="38"/>
      <c r="BA8" s="38"/>
      <c r="BB8" s="55">
        <f>データ!$T$6</f>
        <v>268.45999999999998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65.97</v>
      </c>
      <c r="J10" s="38"/>
      <c r="K10" s="38"/>
      <c r="L10" s="38"/>
      <c r="M10" s="38"/>
      <c r="N10" s="38"/>
      <c r="O10" s="65"/>
      <c r="P10" s="55">
        <f>データ!$P$6</f>
        <v>90.34</v>
      </c>
      <c r="Q10" s="55"/>
      <c r="R10" s="55"/>
      <c r="S10" s="55"/>
      <c r="T10" s="55"/>
      <c r="U10" s="55"/>
      <c r="V10" s="55"/>
      <c r="W10" s="66">
        <f>データ!$Q$6</f>
        <v>3058</v>
      </c>
      <c r="X10" s="66"/>
      <c r="Y10" s="66"/>
      <c r="Z10" s="66"/>
      <c r="AA10" s="66"/>
      <c r="AB10" s="66"/>
      <c r="AC10" s="66"/>
      <c r="AD10" s="2"/>
      <c r="AE10" s="2"/>
      <c r="AF10" s="2"/>
      <c r="AG10" s="2"/>
      <c r="AH10" s="2"/>
      <c r="AI10" s="2"/>
      <c r="AJ10" s="2"/>
      <c r="AK10" s="2"/>
      <c r="AL10" s="66">
        <f>データ!$U$6</f>
        <v>32506</v>
      </c>
      <c r="AM10" s="66"/>
      <c r="AN10" s="66"/>
      <c r="AO10" s="66"/>
      <c r="AP10" s="66"/>
      <c r="AQ10" s="66"/>
      <c r="AR10" s="66"/>
      <c r="AS10" s="66"/>
      <c r="AT10" s="37">
        <f>データ!$V$6</f>
        <v>43.84</v>
      </c>
      <c r="AU10" s="38"/>
      <c r="AV10" s="38"/>
      <c r="AW10" s="38"/>
      <c r="AX10" s="38"/>
      <c r="AY10" s="38"/>
      <c r="AZ10" s="38"/>
      <c r="BA10" s="38"/>
      <c r="BB10" s="55">
        <f>データ!$W$6</f>
        <v>741.47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r7RRAOyELG6ARAVLH9wDcy45O4tevtTCILrsWXYK/BuYiwC3FcSAHk5utoc8hKMBxJhSbojQHuJlqF3hqyzbA==" saltValue="sm9mBWUnJiKJAFzlqHba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402273</v>
      </c>
      <c r="D6" s="20">
        <f t="shared" si="3"/>
        <v>46</v>
      </c>
      <c r="E6" s="20">
        <f t="shared" si="3"/>
        <v>1</v>
      </c>
      <c r="F6" s="20">
        <f t="shared" si="3"/>
        <v>0</v>
      </c>
      <c r="G6" s="20">
        <f t="shared" si="3"/>
        <v>1</v>
      </c>
      <c r="H6" s="20" t="str">
        <f t="shared" si="3"/>
        <v>福岡県　嘉麻市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65.97</v>
      </c>
      <c r="P6" s="21">
        <f t="shared" si="3"/>
        <v>90.34</v>
      </c>
      <c r="Q6" s="21">
        <f t="shared" si="3"/>
        <v>3058</v>
      </c>
      <c r="R6" s="21">
        <f t="shared" si="3"/>
        <v>36271</v>
      </c>
      <c r="S6" s="21">
        <f t="shared" si="3"/>
        <v>135.11000000000001</v>
      </c>
      <c r="T6" s="21">
        <f t="shared" si="3"/>
        <v>268.45999999999998</v>
      </c>
      <c r="U6" s="21">
        <f t="shared" si="3"/>
        <v>32506</v>
      </c>
      <c r="V6" s="21">
        <f t="shared" si="3"/>
        <v>43.84</v>
      </c>
      <c r="W6" s="21">
        <f t="shared" si="3"/>
        <v>741.47</v>
      </c>
      <c r="X6" s="22">
        <f>IF(X7="",NA(),X7)</f>
        <v>119.42</v>
      </c>
      <c r="Y6" s="22">
        <f t="shared" ref="Y6:AG6" si="4">IF(Y7="",NA(),Y7)</f>
        <v>117.45</v>
      </c>
      <c r="Z6" s="22">
        <f t="shared" si="4"/>
        <v>103.73</v>
      </c>
      <c r="AA6" s="22">
        <f t="shared" si="4"/>
        <v>110.38</v>
      </c>
      <c r="AB6" s="22">
        <f t="shared" si="4"/>
        <v>105.58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348.15</v>
      </c>
      <c r="AU6" s="22">
        <f t="shared" ref="AU6:BC6" si="6">IF(AU7="",NA(),AU7)</f>
        <v>542.65</v>
      </c>
      <c r="AV6" s="22">
        <f t="shared" si="6"/>
        <v>493.67</v>
      </c>
      <c r="AW6" s="22">
        <f t="shared" si="6"/>
        <v>404.02</v>
      </c>
      <c r="AX6" s="22">
        <f t="shared" si="6"/>
        <v>446.2</v>
      </c>
      <c r="AY6" s="22">
        <f t="shared" si="6"/>
        <v>357.34</v>
      </c>
      <c r="AZ6" s="22">
        <f t="shared" si="6"/>
        <v>366.03</v>
      </c>
      <c r="BA6" s="22">
        <f t="shared" si="6"/>
        <v>365.18</v>
      </c>
      <c r="BB6" s="22">
        <f t="shared" si="6"/>
        <v>327.77</v>
      </c>
      <c r="BC6" s="22">
        <f t="shared" si="6"/>
        <v>338.02</v>
      </c>
      <c r="BD6" s="21" t="str">
        <f>IF(BD7="","",IF(BD7="-","【-】","【"&amp;SUBSTITUTE(TEXT(BD7,"#,##0.00"),"-","△")&amp;"】"))</f>
        <v>【261.51】</v>
      </c>
      <c r="BE6" s="22">
        <f>IF(BE7="",NA(),BE7)</f>
        <v>393.74</v>
      </c>
      <c r="BF6" s="22">
        <f t="shared" ref="BF6:BN6" si="7">IF(BF7="",NA(),BF7)</f>
        <v>364.88</v>
      </c>
      <c r="BG6" s="22">
        <f t="shared" si="7"/>
        <v>335.26</v>
      </c>
      <c r="BH6" s="22">
        <f t="shared" si="7"/>
        <v>572.26</v>
      </c>
      <c r="BI6" s="22">
        <f t="shared" si="7"/>
        <v>550.78</v>
      </c>
      <c r="BJ6" s="22">
        <f t="shared" si="7"/>
        <v>373.69</v>
      </c>
      <c r="BK6" s="22">
        <f t="shared" si="7"/>
        <v>370.12</v>
      </c>
      <c r="BL6" s="22">
        <f t="shared" si="7"/>
        <v>371.65</v>
      </c>
      <c r="BM6" s="22">
        <f t="shared" si="7"/>
        <v>397.1</v>
      </c>
      <c r="BN6" s="22">
        <f t="shared" si="7"/>
        <v>379.91</v>
      </c>
      <c r="BO6" s="21" t="str">
        <f>IF(BO7="","",IF(BO7="-","【-】","【"&amp;SUBSTITUTE(TEXT(BO7,"#,##0.00"),"-","△")&amp;"】"))</f>
        <v>【265.16】</v>
      </c>
      <c r="BP6" s="22">
        <f>IF(BP7="",NA(),BP7)</f>
        <v>117.71</v>
      </c>
      <c r="BQ6" s="22">
        <f t="shared" ref="BQ6:BY6" si="8">IF(BQ7="",NA(),BQ7)</f>
        <v>114.57</v>
      </c>
      <c r="BR6" s="22">
        <f t="shared" si="8"/>
        <v>101.11</v>
      </c>
      <c r="BS6" s="22">
        <f t="shared" si="8"/>
        <v>93.41</v>
      </c>
      <c r="BT6" s="22">
        <f t="shared" si="8"/>
        <v>104.25</v>
      </c>
      <c r="BU6" s="22">
        <f t="shared" si="8"/>
        <v>99.87</v>
      </c>
      <c r="BV6" s="22">
        <f t="shared" si="8"/>
        <v>100.42</v>
      </c>
      <c r="BW6" s="22">
        <f t="shared" si="8"/>
        <v>98.77</v>
      </c>
      <c r="BX6" s="22">
        <f t="shared" si="8"/>
        <v>95.79</v>
      </c>
      <c r="BY6" s="22">
        <f t="shared" si="8"/>
        <v>98.3</v>
      </c>
      <c r="BZ6" s="21" t="str">
        <f>IF(BZ7="","",IF(BZ7="-","【-】","【"&amp;SUBSTITUTE(TEXT(BZ7,"#,##0.00"),"-","△")&amp;"】"))</f>
        <v>【102.35】</v>
      </c>
      <c r="CA6" s="22">
        <f>IF(CA7="",NA(),CA7)</f>
        <v>124.72</v>
      </c>
      <c r="CB6" s="22">
        <f t="shared" ref="CB6:CJ6" si="9">IF(CB7="",NA(),CB7)</f>
        <v>128.29</v>
      </c>
      <c r="CC6" s="22">
        <f t="shared" si="9"/>
        <v>145.46</v>
      </c>
      <c r="CD6" s="22">
        <f t="shared" si="9"/>
        <v>136.19</v>
      </c>
      <c r="CE6" s="22">
        <f t="shared" si="9"/>
        <v>140.19999999999999</v>
      </c>
      <c r="CF6" s="22">
        <f t="shared" si="9"/>
        <v>171.81</v>
      </c>
      <c r="CG6" s="22">
        <f t="shared" si="9"/>
        <v>171.67</v>
      </c>
      <c r="CH6" s="22">
        <f t="shared" si="9"/>
        <v>173.67</v>
      </c>
      <c r="CI6" s="22">
        <f t="shared" si="9"/>
        <v>171.13</v>
      </c>
      <c r="CJ6" s="22">
        <f t="shared" si="9"/>
        <v>173.7</v>
      </c>
      <c r="CK6" s="21" t="str">
        <f>IF(CK7="","",IF(CK7="-","【-】","【"&amp;SUBSTITUTE(TEXT(CK7,"#,##0.00"),"-","△")&amp;"】"))</f>
        <v>【167.74】</v>
      </c>
      <c r="CL6" s="22">
        <f>IF(CL7="",NA(),CL7)</f>
        <v>53.15</v>
      </c>
      <c r="CM6" s="22">
        <f t="shared" ref="CM6:CU6" si="10">IF(CM7="",NA(),CM7)</f>
        <v>52.49</v>
      </c>
      <c r="CN6" s="22">
        <f t="shared" si="10"/>
        <v>51.7</v>
      </c>
      <c r="CO6" s="22">
        <f t="shared" si="10"/>
        <v>52.19</v>
      </c>
      <c r="CP6" s="22">
        <f t="shared" si="10"/>
        <v>50.91</v>
      </c>
      <c r="CQ6" s="22">
        <f t="shared" si="10"/>
        <v>60.03</v>
      </c>
      <c r="CR6" s="22">
        <f t="shared" si="10"/>
        <v>59.74</v>
      </c>
      <c r="CS6" s="22">
        <f t="shared" si="10"/>
        <v>59.67</v>
      </c>
      <c r="CT6" s="22">
        <f t="shared" si="10"/>
        <v>60.12</v>
      </c>
      <c r="CU6" s="22">
        <f t="shared" si="10"/>
        <v>60.34</v>
      </c>
      <c r="CV6" s="21" t="str">
        <f>IF(CV7="","",IF(CV7="-","【-】","【"&amp;SUBSTITUTE(TEXT(CV7,"#,##0.00"),"-","△")&amp;"】"))</f>
        <v>【60.29】</v>
      </c>
      <c r="CW6" s="22">
        <f>IF(CW7="",NA(),CW7)</f>
        <v>87.73</v>
      </c>
      <c r="CX6" s="22">
        <f t="shared" ref="CX6:DF6" si="11">IF(CX7="",NA(),CX7)</f>
        <v>87.6</v>
      </c>
      <c r="CY6" s="22">
        <f t="shared" si="11"/>
        <v>87.4</v>
      </c>
      <c r="CZ6" s="22">
        <f t="shared" si="11"/>
        <v>87.3</v>
      </c>
      <c r="DA6" s="22">
        <f t="shared" si="11"/>
        <v>87.5</v>
      </c>
      <c r="DB6" s="22">
        <f t="shared" si="11"/>
        <v>84.81</v>
      </c>
      <c r="DC6" s="22">
        <f t="shared" si="11"/>
        <v>84.8</v>
      </c>
      <c r="DD6" s="22">
        <f t="shared" si="11"/>
        <v>84.6</v>
      </c>
      <c r="DE6" s="22">
        <f t="shared" si="11"/>
        <v>84.24</v>
      </c>
      <c r="DF6" s="22">
        <f t="shared" si="11"/>
        <v>84.19</v>
      </c>
      <c r="DG6" s="21" t="str">
        <f>IF(DG7="","",IF(DG7="-","【-】","【"&amp;SUBSTITUTE(TEXT(DG7,"#,##0.00"),"-","△")&amp;"】"))</f>
        <v>【90.12】</v>
      </c>
      <c r="DH6" s="22">
        <f>IF(DH7="",NA(),DH7)</f>
        <v>48.17</v>
      </c>
      <c r="DI6" s="22">
        <f t="shared" ref="DI6:DQ6" si="12">IF(DI7="",NA(),DI7)</f>
        <v>49.29</v>
      </c>
      <c r="DJ6" s="22">
        <f t="shared" si="12"/>
        <v>50.62</v>
      </c>
      <c r="DK6" s="22">
        <f t="shared" si="12"/>
        <v>47.64</v>
      </c>
      <c r="DL6" s="22">
        <f t="shared" si="12"/>
        <v>47.52</v>
      </c>
      <c r="DM6" s="22">
        <f t="shared" si="12"/>
        <v>47.28</v>
      </c>
      <c r="DN6" s="22">
        <f t="shared" si="12"/>
        <v>47.66</v>
      </c>
      <c r="DO6" s="22">
        <f t="shared" si="12"/>
        <v>48.17</v>
      </c>
      <c r="DP6" s="22">
        <f t="shared" si="12"/>
        <v>48.83</v>
      </c>
      <c r="DQ6" s="22">
        <f t="shared" si="12"/>
        <v>49.96</v>
      </c>
      <c r="DR6" s="21" t="str">
        <f>IF(DR7="","",IF(DR7="-","【-】","【"&amp;SUBSTITUTE(TEXT(DR7,"#,##0.00"),"-","△")&amp;"】"))</f>
        <v>【50.88】</v>
      </c>
      <c r="DS6" s="22">
        <f>IF(DS7="",NA(),DS7)</f>
        <v>10.11</v>
      </c>
      <c r="DT6" s="22">
        <f t="shared" ref="DT6:EB6" si="13">IF(DT7="",NA(),DT7)</f>
        <v>9.6199999999999992</v>
      </c>
      <c r="DU6" s="22">
        <f t="shared" si="13"/>
        <v>9.11</v>
      </c>
      <c r="DV6" s="22">
        <f t="shared" si="13"/>
        <v>8.7899999999999991</v>
      </c>
      <c r="DW6" s="22">
        <f t="shared" si="13"/>
        <v>16.010000000000002</v>
      </c>
      <c r="DX6" s="22">
        <f t="shared" si="13"/>
        <v>12.19</v>
      </c>
      <c r="DY6" s="22">
        <f t="shared" si="13"/>
        <v>15.1</v>
      </c>
      <c r="DZ6" s="22">
        <f t="shared" si="13"/>
        <v>17.12</v>
      </c>
      <c r="EA6" s="22">
        <f t="shared" si="13"/>
        <v>18.18</v>
      </c>
      <c r="EB6" s="22">
        <f t="shared" si="13"/>
        <v>19.32</v>
      </c>
      <c r="EC6" s="21" t="str">
        <f>IF(EC7="","",IF(EC7="-","【-】","【"&amp;SUBSTITUTE(TEXT(EC7,"#,##0.00"),"-","△")&amp;"】"))</f>
        <v>【22.30】</v>
      </c>
      <c r="ED6" s="22">
        <f>IF(ED7="",NA(),ED7)</f>
        <v>0.7</v>
      </c>
      <c r="EE6" s="22">
        <f t="shared" ref="EE6:EM6" si="14">IF(EE7="",NA(),EE7)</f>
        <v>1.03</v>
      </c>
      <c r="EF6" s="22">
        <f t="shared" si="14"/>
        <v>0.69</v>
      </c>
      <c r="EG6" s="22">
        <f t="shared" si="14"/>
        <v>0.44</v>
      </c>
      <c r="EH6" s="22">
        <f t="shared" si="14"/>
        <v>0.78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402273</v>
      </c>
      <c r="D7" s="24">
        <v>46</v>
      </c>
      <c r="E7" s="24">
        <v>1</v>
      </c>
      <c r="F7" s="24">
        <v>0</v>
      </c>
      <c r="G7" s="24">
        <v>1</v>
      </c>
      <c r="H7" s="24" t="s">
        <v>93</v>
      </c>
      <c r="I7" s="24" t="s">
        <v>94</v>
      </c>
      <c r="J7" s="24" t="s">
        <v>95</v>
      </c>
      <c r="K7" s="24" t="s">
        <v>96</v>
      </c>
      <c r="L7" s="24" t="s">
        <v>97</v>
      </c>
      <c r="M7" s="24" t="s">
        <v>98</v>
      </c>
      <c r="N7" s="25" t="s">
        <v>99</v>
      </c>
      <c r="O7" s="25">
        <v>65.97</v>
      </c>
      <c r="P7" s="25">
        <v>90.34</v>
      </c>
      <c r="Q7" s="25">
        <v>3058</v>
      </c>
      <c r="R7" s="25">
        <v>36271</v>
      </c>
      <c r="S7" s="25">
        <v>135.11000000000001</v>
      </c>
      <c r="T7" s="25">
        <v>268.45999999999998</v>
      </c>
      <c r="U7" s="25">
        <v>32506</v>
      </c>
      <c r="V7" s="25">
        <v>43.84</v>
      </c>
      <c r="W7" s="25">
        <v>741.47</v>
      </c>
      <c r="X7" s="25">
        <v>119.42</v>
      </c>
      <c r="Y7" s="25">
        <v>117.45</v>
      </c>
      <c r="Z7" s="25">
        <v>103.73</v>
      </c>
      <c r="AA7" s="25">
        <v>110.38</v>
      </c>
      <c r="AB7" s="25">
        <v>105.58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348.15</v>
      </c>
      <c r="AU7" s="25">
        <v>542.65</v>
      </c>
      <c r="AV7" s="25">
        <v>493.67</v>
      </c>
      <c r="AW7" s="25">
        <v>404.02</v>
      </c>
      <c r="AX7" s="25">
        <v>446.2</v>
      </c>
      <c r="AY7" s="25">
        <v>357.34</v>
      </c>
      <c r="AZ7" s="25">
        <v>366.03</v>
      </c>
      <c r="BA7" s="25">
        <v>365.18</v>
      </c>
      <c r="BB7" s="25">
        <v>327.77</v>
      </c>
      <c r="BC7" s="25">
        <v>338.02</v>
      </c>
      <c r="BD7" s="25">
        <v>261.51</v>
      </c>
      <c r="BE7" s="25">
        <v>393.74</v>
      </c>
      <c r="BF7" s="25">
        <v>364.88</v>
      </c>
      <c r="BG7" s="25">
        <v>335.26</v>
      </c>
      <c r="BH7" s="25">
        <v>572.26</v>
      </c>
      <c r="BI7" s="25">
        <v>550.78</v>
      </c>
      <c r="BJ7" s="25">
        <v>373.69</v>
      </c>
      <c r="BK7" s="25">
        <v>370.12</v>
      </c>
      <c r="BL7" s="25">
        <v>371.65</v>
      </c>
      <c r="BM7" s="25">
        <v>397.1</v>
      </c>
      <c r="BN7" s="25">
        <v>379.91</v>
      </c>
      <c r="BO7" s="25">
        <v>265.16000000000003</v>
      </c>
      <c r="BP7" s="25">
        <v>117.71</v>
      </c>
      <c r="BQ7" s="25">
        <v>114.57</v>
      </c>
      <c r="BR7" s="25">
        <v>101.11</v>
      </c>
      <c r="BS7" s="25">
        <v>93.41</v>
      </c>
      <c r="BT7" s="25">
        <v>104.25</v>
      </c>
      <c r="BU7" s="25">
        <v>99.87</v>
      </c>
      <c r="BV7" s="25">
        <v>100.42</v>
      </c>
      <c r="BW7" s="25">
        <v>98.77</v>
      </c>
      <c r="BX7" s="25">
        <v>95.79</v>
      </c>
      <c r="BY7" s="25">
        <v>98.3</v>
      </c>
      <c r="BZ7" s="25">
        <v>102.35</v>
      </c>
      <c r="CA7" s="25">
        <v>124.72</v>
      </c>
      <c r="CB7" s="25">
        <v>128.29</v>
      </c>
      <c r="CC7" s="25">
        <v>145.46</v>
      </c>
      <c r="CD7" s="25">
        <v>136.19</v>
      </c>
      <c r="CE7" s="25">
        <v>140.19999999999999</v>
      </c>
      <c r="CF7" s="25">
        <v>171.81</v>
      </c>
      <c r="CG7" s="25">
        <v>171.67</v>
      </c>
      <c r="CH7" s="25">
        <v>173.67</v>
      </c>
      <c r="CI7" s="25">
        <v>171.13</v>
      </c>
      <c r="CJ7" s="25">
        <v>173.7</v>
      </c>
      <c r="CK7" s="25">
        <v>167.74</v>
      </c>
      <c r="CL7" s="25">
        <v>53.15</v>
      </c>
      <c r="CM7" s="25">
        <v>52.49</v>
      </c>
      <c r="CN7" s="25">
        <v>51.7</v>
      </c>
      <c r="CO7" s="25">
        <v>52.19</v>
      </c>
      <c r="CP7" s="25">
        <v>50.91</v>
      </c>
      <c r="CQ7" s="25">
        <v>60.03</v>
      </c>
      <c r="CR7" s="25">
        <v>59.74</v>
      </c>
      <c r="CS7" s="25">
        <v>59.67</v>
      </c>
      <c r="CT7" s="25">
        <v>60.12</v>
      </c>
      <c r="CU7" s="25">
        <v>60.34</v>
      </c>
      <c r="CV7" s="25">
        <v>60.29</v>
      </c>
      <c r="CW7" s="25">
        <v>87.73</v>
      </c>
      <c r="CX7" s="25">
        <v>87.6</v>
      </c>
      <c r="CY7" s="25">
        <v>87.4</v>
      </c>
      <c r="CZ7" s="25">
        <v>87.3</v>
      </c>
      <c r="DA7" s="25">
        <v>87.5</v>
      </c>
      <c r="DB7" s="25">
        <v>84.81</v>
      </c>
      <c r="DC7" s="25">
        <v>84.8</v>
      </c>
      <c r="DD7" s="25">
        <v>84.6</v>
      </c>
      <c r="DE7" s="25">
        <v>84.24</v>
      </c>
      <c r="DF7" s="25">
        <v>84.19</v>
      </c>
      <c r="DG7" s="25">
        <v>90.12</v>
      </c>
      <c r="DH7" s="25">
        <v>48.17</v>
      </c>
      <c r="DI7" s="25">
        <v>49.29</v>
      </c>
      <c r="DJ7" s="25">
        <v>50.62</v>
      </c>
      <c r="DK7" s="25">
        <v>47.64</v>
      </c>
      <c r="DL7" s="25">
        <v>47.52</v>
      </c>
      <c r="DM7" s="25">
        <v>47.28</v>
      </c>
      <c r="DN7" s="25">
        <v>47.66</v>
      </c>
      <c r="DO7" s="25">
        <v>48.17</v>
      </c>
      <c r="DP7" s="25">
        <v>48.83</v>
      </c>
      <c r="DQ7" s="25">
        <v>49.96</v>
      </c>
      <c r="DR7" s="25">
        <v>50.88</v>
      </c>
      <c r="DS7" s="25">
        <v>10.11</v>
      </c>
      <c r="DT7" s="25">
        <v>9.6199999999999992</v>
      </c>
      <c r="DU7" s="25">
        <v>9.11</v>
      </c>
      <c r="DV7" s="25">
        <v>8.7899999999999991</v>
      </c>
      <c r="DW7" s="25">
        <v>16.010000000000002</v>
      </c>
      <c r="DX7" s="25">
        <v>12.19</v>
      </c>
      <c r="DY7" s="25">
        <v>15.1</v>
      </c>
      <c r="DZ7" s="25">
        <v>17.12</v>
      </c>
      <c r="EA7" s="25">
        <v>18.18</v>
      </c>
      <c r="EB7" s="25">
        <v>19.32</v>
      </c>
      <c r="EC7" s="25">
        <v>22.3</v>
      </c>
      <c r="ED7" s="25">
        <v>0.7</v>
      </c>
      <c r="EE7" s="25">
        <v>1.03</v>
      </c>
      <c r="EF7" s="25">
        <v>0.69</v>
      </c>
      <c r="EG7" s="25">
        <v>0.44</v>
      </c>
      <c r="EH7" s="25">
        <v>0.78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552</cp:lastModifiedBy>
  <cp:lastPrinted>2023-01-27T09:09:00Z</cp:lastPrinted>
  <dcterms:created xsi:type="dcterms:W3CDTF">2022-12-01T01:05:10Z</dcterms:created>
  <dcterms:modified xsi:type="dcterms:W3CDTF">2023-01-27T09:33:11Z</dcterms:modified>
  <cp:category/>
</cp:coreProperties>
</file>