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702\Desktop\"/>
    </mc:Choice>
  </mc:AlternateContent>
  <workbookProtection workbookAlgorithmName="SHA-512" workbookHashValue="wQm2bm8nU1YgeNEdN8fRPr6Au6ucDliCf2GuKmjTFngCImBY7JTI1/4zGu8DYiv9RS5tyxgyCP+6Y1KlCTxUBQ==" workbookSaltValue="wnN45sgqS9Kqw0EuXAOBg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<sst xmlns="http://schemas.openxmlformats.org/spreadsheetml/2006/main" count="228" uniqueCount="115">
  <si>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</si>
  <si>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</si>
  <si>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</si>
  <si>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</si>
  <si>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</si>
  <si>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</si>
  <si>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</si>
  <si>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</si>
  <si>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</si>
  <si>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</si>
  <si>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</si>
  <si>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</si>
  <si>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</si>
  <si>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</si>
  <si>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</si>
  <si>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</si>
  <si>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</si>
  <si>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</si>
  <si>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</si>
  <si>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</si>
  <si>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</si>
  <si>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</si>
  <si>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</si>
  <si>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</si>
  <si>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</si>
  <si>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</si>
  <si>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</si>
  <si>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</si>
  <si>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</si>
  <si>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</si>
  <si>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</si>
  <si>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</si>
  <si>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</si>
  <si>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</si>
  <si>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</si>
  <si>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</si>
  <si>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</si>
  <si>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</si>
  <si>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</si>
  <si>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</si>
  <si>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</si>
  <si>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</si>
  <si>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</si>
  <si>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</si>
  <si>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</si>
  <si>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</si>
  <si>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</si>
  <si>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</si>
  <si>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</si>
  <si>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</si>
  <si>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</si>
  <si>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</si>
  <si>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</si>
  <si>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</si>
  <si>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</si>
  <si>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</si>
  <si>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</si>
  <si>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</si>
  <si>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</si>
  <si>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</si>
  <si>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</si>
  <si>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</si>
  <si>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</si>
  <si>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</si>
  <si>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</si>
  <si>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</si>
  <si>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</si>
  <si>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</si>
  <si>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</si>
  <si>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</si>
  <si>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</si>
  <si>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</si>
  <si>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</si>
  <si>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</si>
  <si>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</si>
  <si>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</si>
  <si>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</si>
  <si>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</si>
  <si>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</si>
  <si>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</si>
  <si>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</si>
  <si>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</si>
  <si>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</si>
  <si>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</si>
  <si>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</si>
  <si>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</si>
  <si>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</si>
  <si>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</si>
  <si>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</si>
  <si>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</si>
  <si>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</si>
  <si>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</si>
  <si>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</si>
  <si>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嘉麻市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</si>
  <si>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</si>
  <si>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</si>
  <si>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</si>
  <si>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</si>
  <si>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</si>
  <si>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</si>
  <si>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</si>
  <si>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</si>
  <si>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</si>
  <si>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</si>
  <si>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</si>
  <si>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</si>
  <si>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</si>
  <si>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</si>
  <si>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</si>
  <si>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</si>
  <si>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</si>
  <si>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</si>
  <si>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料金改定を行った平成21年度以降、黒字を維持できており、料金回収率及び給水原価から料金水準も適切であると考える。
　流動比率により必要な資金も確保できていることから、健全な経営を維持できているものと考える。
　施設利用率については、施設の事故等による断水を回避するため、一定の設備能力は必要と考えられるが、配水量の推移を見ながら整理・縮小も考えなければならない。</t>
    <phoneticPr fontId="4"/>
  </si>
  <si>
    <t>　水道施設の老朽化の状況は、全国の平均値及び類似団体の平均値とほぼ等しい状況である。
　本市の水道施設は、昭和30年、40年代に建設された施設が多く、漏水修理の頻度も年々増加している。
　有収率は全国平均より2%以上も低く、早急に管路の更新を行っていく必要がある。</t>
    <phoneticPr fontId="4"/>
  </si>
  <si>
    <t>　本市の人口は少子高齢化の影響を受けて、減少傾向にある。人口減少に伴い有収水量も減少してきており、今後も水需要は減少していくものと考えられる。
　平成18年3月合併後、平成21年度に統一料金を適用する料金改定を行ったが、今後、人口減少による料金収入の減少と、施設の老朽化に伴う設備改修に多額の費用がかかることが見込まれるため、更なる経費削減及び財源確保に努め、今後も健全経営を維持できるよう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</si>
</sst>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0.63</c:v>
                </c:pt>
                <c:pt idx="1">
                  <c:v>0.7</c:v>
                </c:pt>
                <c:pt idx="2">
                  <c:v>1.03</c:v>
                </c:pt>
                <c:pt idx="3">
                  <c:v>0.69</c:v>
                </c:pt>
                <c:pt idx="4">
                  <c:v>0.44</c:v>
                </c:pt>
              </c:numCache>
            </c:numRef>
          </c:val>
          <c:extLst>
            <c:ext xmlns:c16="http://schemas.microsoft.com/office/drawing/2014/chart" uri="{C3380CC4-5D6E-409C-BE32-E72D297353CC}">
              <c16:uniqueId val="{00000000-1BAA-4DC1-8E1A-75188C0F5F7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1BAA-4DC1-8E1A-75188C0F5F7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53.74</c:v>
                </c:pt>
                <c:pt idx="1">
                  <c:v>53.15</c:v>
                </c:pt>
                <c:pt idx="2">
                  <c:v>52.49</c:v>
                </c:pt>
                <c:pt idx="3">
                  <c:v>51.7</c:v>
                </c:pt>
                <c:pt idx="4">
                  <c:v>52.19</c:v>
                </c:pt>
              </c:numCache>
            </c:numRef>
          </c:val>
          <c:extLst>
            <c:ext xmlns:c16="http://schemas.microsoft.com/office/drawing/2014/chart" uri="{C3380CC4-5D6E-409C-BE32-E72D297353CC}">
              <c16:uniqueId val="{00000000-64D7-4C77-BBAC-7C2EECEB7B9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64D7-4C77-BBAC-7C2EECEB7B9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88.02</c:v>
                </c:pt>
                <c:pt idx="1">
                  <c:v>87.73</c:v>
                </c:pt>
                <c:pt idx="2">
                  <c:v>87.6</c:v>
                </c:pt>
                <c:pt idx="3">
                  <c:v>87.4</c:v>
                </c:pt>
                <c:pt idx="4">
                  <c:v>87.3</c:v>
                </c:pt>
              </c:numCache>
            </c:numRef>
          </c:val>
          <c:extLst>
            <c:ext xmlns:c16="http://schemas.microsoft.com/office/drawing/2014/chart" uri="{C3380CC4-5D6E-409C-BE32-E72D297353CC}">
              <c16:uniqueId val="{00000000-68A1-40BA-8F1B-8ADD849D652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68A1-40BA-8F1B-8ADD849D652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121.32</c:v>
                </c:pt>
                <c:pt idx="1">
                  <c:v>119.42</c:v>
                </c:pt>
                <c:pt idx="2">
                  <c:v>117.45</c:v>
                </c:pt>
                <c:pt idx="3">
                  <c:v>103.73</c:v>
                </c:pt>
                <c:pt idx="4">
                  <c:v>110.38</c:v>
                </c:pt>
              </c:numCache>
            </c:numRef>
          </c:val>
          <c:extLst>
            <c:ext xmlns:c16="http://schemas.microsoft.com/office/drawing/2014/chart" uri="{C3380CC4-5D6E-409C-BE32-E72D297353CC}">
              <c16:uniqueId val="{00000000-9BB1-4C6E-B342-D82FDD648B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9BB1-4C6E-B342-D82FDD648B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49.19</c:v>
                </c:pt>
                <c:pt idx="1">
                  <c:v>48.17</c:v>
                </c:pt>
                <c:pt idx="2">
                  <c:v>49.29</c:v>
                </c:pt>
                <c:pt idx="3">
                  <c:v>50.62</c:v>
                </c:pt>
                <c:pt idx="4">
                  <c:v>47.64</c:v>
                </c:pt>
              </c:numCache>
            </c:numRef>
          </c:val>
          <c:extLst>
            <c:ext xmlns:c16="http://schemas.microsoft.com/office/drawing/2014/chart" uri="{C3380CC4-5D6E-409C-BE32-E72D297353CC}">
              <c16:uniqueId val="{00000000-40EE-4096-A83C-441E81C1DF3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40EE-4096-A83C-441E81C1DF3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10.3</c:v>
                </c:pt>
                <c:pt idx="1">
                  <c:v>10.11</c:v>
                </c:pt>
                <c:pt idx="2">
                  <c:v>9.6199999999999992</c:v>
                </c:pt>
                <c:pt idx="3">
                  <c:v>9.11</c:v>
                </c:pt>
                <c:pt idx="4">
                  <c:v>8.7899999999999991</c:v>
                </c:pt>
              </c:numCache>
            </c:numRef>
          </c:val>
          <c:extLst>
            <c:ext xmlns:c16="http://schemas.microsoft.com/office/drawing/2014/chart" uri="{C3380CC4-5D6E-409C-BE32-E72D297353CC}">
              <c16:uniqueId val="{00000000-CCFC-4DD1-AB5E-0CF4071A80C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CCFC-4DD1-AB5E-0CF4071A80C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7D-4468-9091-2563B12DF7C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837D-4468-9091-2563B12DF7C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738.34</c:v>
                </c:pt>
                <c:pt idx="1">
                  <c:v>348.15</c:v>
                </c:pt>
                <c:pt idx="2">
                  <c:v>542.65</c:v>
                </c:pt>
                <c:pt idx="3">
                  <c:v>493.67</c:v>
                </c:pt>
                <c:pt idx="4">
                  <c:v>404.02</c:v>
                </c:pt>
              </c:numCache>
            </c:numRef>
          </c:val>
          <c:extLst>
            <c:ext xmlns:c16="http://schemas.microsoft.com/office/drawing/2014/chart" uri="{C3380CC4-5D6E-409C-BE32-E72D297353CC}">
              <c16:uniqueId val="{00000000-545D-4E9C-A436-85D8986618D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545D-4E9C-A436-85D8986618D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377.14</c:v>
                </c:pt>
                <c:pt idx="1">
                  <c:v>393.74</c:v>
                </c:pt>
                <c:pt idx="2">
                  <c:v>364.88</c:v>
                </c:pt>
                <c:pt idx="3">
                  <c:v>335.26</c:v>
                </c:pt>
                <c:pt idx="4">
                  <c:v>572.26</c:v>
                </c:pt>
              </c:numCache>
            </c:numRef>
          </c:val>
          <c:extLst>
            <c:ext xmlns:c16="http://schemas.microsoft.com/office/drawing/2014/chart" uri="{C3380CC4-5D6E-409C-BE32-E72D297353CC}">
              <c16:uniqueId val="{00000000-7549-43CE-9669-E486D48CD1F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7549-43CE-9669-E486D48CD1F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119.1</c:v>
                </c:pt>
                <c:pt idx="1">
                  <c:v>117.71</c:v>
                </c:pt>
                <c:pt idx="2">
                  <c:v>114.57</c:v>
                </c:pt>
                <c:pt idx="3">
                  <c:v>101.11</c:v>
                </c:pt>
                <c:pt idx="4">
                  <c:v>93.41</c:v>
                </c:pt>
              </c:numCache>
            </c:numRef>
          </c:val>
          <c:extLst>
            <c:ext xmlns:c16="http://schemas.microsoft.com/office/drawing/2014/chart" uri="{C3380CC4-5D6E-409C-BE32-E72D297353CC}">
              <c16:uniqueId val="{00000000-2AE7-42FE-9680-17C6536D310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2AE7-42FE-9680-17C6536D310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123.19</c:v>
                </c:pt>
                <c:pt idx="1">
                  <c:v>124.72</c:v>
                </c:pt>
                <c:pt idx="2">
                  <c:v>128.29</c:v>
                </c:pt>
                <c:pt idx="3">
                  <c:v>145.46</c:v>
                </c:pt>
                <c:pt idx="4">
                  <c:v>136.19</c:v>
                </c:pt>
              </c:numCache>
            </c:numRef>
          </c:val>
          <c:extLst>
            <c:ext xmlns:c16="http://schemas.microsoft.com/office/drawing/2014/chart" uri="{C3380CC4-5D6E-409C-BE32-E72D297353CC}">
              <c16:uniqueId val="{00000000-41E3-40BD-A244-C739B978AA7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41E3-40BD-A244-C739B978AA7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I72" sqref="BI7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福岡県　嘉麻市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36946</v>
      </c>
      <c r="AM8" s="71"/>
      <c r="AN8" s="71"/>
      <c r="AO8" s="71"/>
      <c r="AP8" s="71"/>
      <c r="AQ8" s="71"/>
      <c r="AR8" s="71"/>
      <c r="AS8" s="71"/>
      <c r="AT8" s="67">
        <f>データ!$S$6</f>
        <v>135.11000000000001</v>
      </c>
      <c r="AU8" s="68"/>
      <c r="AV8" s="68"/>
      <c r="AW8" s="68"/>
      <c r="AX8" s="68"/>
      <c r="AY8" s="68"/>
      <c r="AZ8" s="68"/>
      <c r="BA8" s="68"/>
      <c r="BB8" s="70">
        <f>データ!$T$6</f>
        <v>273.45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67.2</v>
      </c>
      <c r="J10" s="68"/>
      <c r="K10" s="68"/>
      <c r="L10" s="68"/>
      <c r="M10" s="68"/>
      <c r="N10" s="68"/>
      <c r="O10" s="69"/>
      <c r="P10" s="70">
        <f>データ!$P$6</f>
        <v>90.32</v>
      </c>
      <c r="Q10" s="70"/>
      <c r="R10" s="70"/>
      <c r="S10" s="70"/>
      <c r="T10" s="70"/>
      <c r="U10" s="70"/>
      <c r="V10" s="70"/>
      <c r="W10" s="71">
        <f>データ!$Q$6</f>
        <v>3058</v>
      </c>
      <c r="X10" s="71"/>
      <c r="Y10" s="71"/>
      <c r="Z10" s="71"/>
      <c r="AA10" s="71"/>
      <c r="AB10" s="71"/>
      <c r="AC10" s="71"/>
      <c r="AD10" s="2"/>
      <c r="AE10" s="2"/>
      <c r="AF10" s="2"/>
      <c r="AG10" s="2"/>
      <c r="AH10" s="4"/>
      <c r="AI10" s="4"/>
      <c r="AJ10" s="4"/>
      <c r="AK10" s="4"/>
      <c r="AL10" s="71">
        <f>データ!$U$6</f>
        <v>33139</v>
      </c>
      <c r="AM10" s="71"/>
      <c r="AN10" s="71"/>
      <c r="AO10" s="71"/>
      <c r="AP10" s="71"/>
      <c r="AQ10" s="71"/>
      <c r="AR10" s="71"/>
      <c r="AS10" s="71"/>
      <c r="AT10" s="67">
        <f>データ!$V$6</f>
        <v>43.84</v>
      </c>
      <c r="AU10" s="68"/>
      <c r="AV10" s="68"/>
      <c r="AW10" s="68"/>
      <c r="AX10" s="68"/>
      <c r="AY10" s="68"/>
      <c r="AZ10" s="68"/>
      <c r="BA10" s="68"/>
      <c r="BB10" s="70">
        <f>データ!$W$6</f>
        <v>755.91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PS2Z44FmG3RDdOOIEzjppnasdZJlKqycVG2cOHuVlCj0569TjmZRwHdA3ZnMZIQhSeDQFW7QfXQJKxrzg2sRuQ==" saltValue="nQQuv7XGfB2yjVF8GT9SN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402273</v>
      </c>
      <c r="D6" s="34">
        <f t="shared" si="3"/>
        <v>46</v>
      </c>
      <c r="E6" s="34">
        <f t="shared" si="3"/>
        <v>1</v>
      </c>
      <c r="F6" s="34">
        <f t="shared" si="3"/>
        <v>0</v>
      </c>
      <c r="G6" s="34">
        <f t="shared" si="3"/>
        <v>1</v>
      </c>
      <c r="H6" s="34" t="str">
        <f t="shared" si="3"/>
        <v>福岡県　嘉麻市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67.2</v>
      </c>
      <c r="P6" s="35">
        <f t="shared" si="3"/>
        <v>90.32</v>
      </c>
      <c r="Q6" s="35">
        <f t="shared" si="3"/>
        <v>3058</v>
      </c>
      <c r="R6" s="35">
        <f t="shared" si="3"/>
        <v>36946</v>
      </c>
      <c r="S6" s="35">
        <f t="shared" si="3"/>
        <v>135.11000000000001</v>
      </c>
      <c r="T6" s="35">
        <f t="shared" si="3"/>
        <v>273.45</v>
      </c>
      <c r="U6" s="35">
        <f t="shared" si="3"/>
        <v>33139</v>
      </c>
      <c r="V6" s="35">
        <f t="shared" si="3"/>
        <v>43.84</v>
      </c>
      <c r="W6" s="35">
        <f t="shared" si="3"/>
        <v>755.91</v>
      </c>
      <c r="X6" s="36">
        <f>IF(X7="",NA(),X7)</f>
        <v>121.32</v>
      </c>
      <c r="Y6" s="36">
        <f t="shared" ref="Y6:AG6" si="4">IF(Y7="",NA(),Y7)</f>
        <v>119.42</v>
      </c>
      <c r="Z6" s="36">
        <f t="shared" si="4"/>
        <v>117.45</v>
      </c>
      <c r="AA6" s="36">
        <f t="shared" si="4"/>
        <v>103.73</v>
      </c>
      <c r="AB6" s="36">
        <f t="shared" si="4"/>
        <v>110.38</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738.34</v>
      </c>
      <c r="AU6" s="36">
        <f t="shared" ref="AU6:BC6" si="6">IF(AU7="",NA(),AU7)</f>
        <v>348.15</v>
      </c>
      <c r="AV6" s="36">
        <f t="shared" si="6"/>
        <v>542.65</v>
      </c>
      <c r="AW6" s="36">
        <f t="shared" si="6"/>
        <v>493.67</v>
      </c>
      <c r="AX6" s="36">
        <f t="shared" si="6"/>
        <v>404.02</v>
      </c>
      <c r="AY6" s="36">
        <f t="shared" si="6"/>
        <v>377.63</v>
      </c>
      <c r="AZ6" s="36">
        <f t="shared" si="6"/>
        <v>357.34</v>
      </c>
      <c r="BA6" s="36">
        <f t="shared" si="6"/>
        <v>366.03</v>
      </c>
      <c r="BB6" s="36">
        <f t="shared" si="6"/>
        <v>365.18</v>
      </c>
      <c r="BC6" s="36">
        <f t="shared" si="6"/>
        <v>327.77</v>
      </c>
      <c r="BD6" s="35" t="str">
        <f>IF(BD7="","",IF(BD7="-","【-】","【"&amp;SUBSTITUTE(TEXT(BD7,"#,##0.00"),"-","△")&amp;"】"))</f>
        <v>【260.31】</v>
      </c>
      <c r="BE6" s="36">
        <f>IF(BE7="",NA(),BE7)</f>
        <v>377.14</v>
      </c>
      <c r="BF6" s="36">
        <f t="shared" ref="BF6:BN6" si="7">IF(BF7="",NA(),BF7)</f>
        <v>393.74</v>
      </c>
      <c r="BG6" s="36">
        <f t="shared" si="7"/>
        <v>364.88</v>
      </c>
      <c r="BH6" s="36">
        <f t="shared" si="7"/>
        <v>335.26</v>
      </c>
      <c r="BI6" s="36">
        <f t="shared" si="7"/>
        <v>572.26</v>
      </c>
      <c r="BJ6" s="36">
        <f t="shared" si="7"/>
        <v>364.71</v>
      </c>
      <c r="BK6" s="36">
        <f t="shared" si="7"/>
        <v>373.69</v>
      </c>
      <c r="BL6" s="36">
        <f t="shared" si="7"/>
        <v>370.12</v>
      </c>
      <c r="BM6" s="36">
        <f t="shared" si="7"/>
        <v>371.65</v>
      </c>
      <c r="BN6" s="36">
        <f t="shared" si="7"/>
        <v>397.1</v>
      </c>
      <c r="BO6" s="35" t="str">
        <f>IF(BO7="","",IF(BO7="-","【-】","【"&amp;SUBSTITUTE(TEXT(BO7,"#,##0.00"),"-","△")&amp;"】"))</f>
        <v>【275.67】</v>
      </c>
      <c r="BP6" s="36">
        <f>IF(BP7="",NA(),BP7)</f>
        <v>119.1</v>
      </c>
      <c r="BQ6" s="36">
        <f t="shared" ref="BQ6:BY6" si="8">IF(BQ7="",NA(),BQ7)</f>
        <v>117.71</v>
      </c>
      <c r="BR6" s="36">
        <f t="shared" si="8"/>
        <v>114.57</v>
      </c>
      <c r="BS6" s="36">
        <f t="shared" si="8"/>
        <v>101.11</v>
      </c>
      <c r="BT6" s="36">
        <f t="shared" si="8"/>
        <v>93.41</v>
      </c>
      <c r="BU6" s="36">
        <f t="shared" si="8"/>
        <v>100.65</v>
      </c>
      <c r="BV6" s="36">
        <f t="shared" si="8"/>
        <v>99.87</v>
      </c>
      <c r="BW6" s="36">
        <f t="shared" si="8"/>
        <v>100.42</v>
      </c>
      <c r="BX6" s="36">
        <f t="shared" si="8"/>
        <v>98.77</v>
      </c>
      <c r="BY6" s="36">
        <f t="shared" si="8"/>
        <v>95.79</v>
      </c>
      <c r="BZ6" s="35" t="str">
        <f>IF(BZ7="","",IF(BZ7="-","【-】","【"&amp;SUBSTITUTE(TEXT(BZ7,"#,##0.00"),"-","△")&amp;"】"))</f>
        <v>【100.05】</v>
      </c>
      <c r="CA6" s="36">
        <f>IF(CA7="",NA(),CA7)</f>
        <v>123.19</v>
      </c>
      <c r="CB6" s="36">
        <f t="shared" ref="CB6:CJ6" si="9">IF(CB7="",NA(),CB7)</f>
        <v>124.72</v>
      </c>
      <c r="CC6" s="36">
        <f t="shared" si="9"/>
        <v>128.29</v>
      </c>
      <c r="CD6" s="36">
        <f t="shared" si="9"/>
        <v>145.46</v>
      </c>
      <c r="CE6" s="36">
        <f t="shared" si="9"/>
        <v>136.19</v>
      </c>
      <c r="CF6" s="36">
        <f t="shared" si="9"/>
        <v>170.19</v>
      </c>
      <c r="CG6" s="36">
        <f t="shared" si="9"/>
        <v>171.81</v>
      </c>
      <c r="CH6" s="36">
        <f t="shared" si="9"/>
        <v>171.67</v>
      </c>
      <c r="CI6" s="36">
        <f t="shared" si="9"/>
        <v>173.67</v>
      </c>
      <c r="CJ6" s="36">
        <f t="shared" si="9"/>
        <v>171.13</v>
      </c>
      <c r="CK6" s="35" t="str">
        <f>IF(CK7="","",IF(CK7="-","【-】","【"&amp;SUBSTITUTE(TEXT(CK7,"#,##0.00"),"-","△")&amp;"】"))</f>
        <v>【166.40】</v>
      </c>
      <c r="CL6" s="36">
        <f>IF(CL7="",NA(),CL7)</f>
        <v>53.74</v>
      </c>
      <c r="CM6" s="36">
        <f t="shared" ref="CM6:CU6" si="10">IF(CM7="",NA(),CM7)</f>
        <v>53.15</v>
      </c>
      <c r="CN6" s="36">
        <f t="shared" si="10"/>
        <v>52.49</v>
      </c>
      <c r="CO6" s="36">
        <f t="shared" si="10"/>
        <v>51.7</v>
      </c>
      <c r="CP6" s="36">
        <f t="shared" si="10"/>
        <v>52.19</v>
      </c>
      <c r="CQ6" s="36">
        <f t="shared" si="10"/>
        <v>59.01</v>
      </c>
      <c r="CR6" s="36">
        <f t="shared" si="10"/>
        <v>60.03</v>
      </c>
      <c r="CS6" s="36">
        <f t="shared" si="10"/>
        <v>59.74</v>
      </c>
      <c r="CT6" s="36">
        <f t="shared" si="10"/>
        <v>59.67</v>
      </c>
      <c r="CU6" s="36">
        <f t="shared" si="10"/>
        <v>60.12</v>
      </c>
      <c r="CV6" s="35" t="str">
        <f>IF(CV7="","",IF(CV7="-","【-】","【"&amp;SUBSTITUTE(TEXT(CV7,"#,##0.00"),"-","△")&amp;"】"))</f>
        <v>【60.69】</v>
      </c>
      <c r="CW6" s="36">
        <f>IF(CW7="",NA(),CW7)</f>
        <v>88.02</v>
      </c>
      <c r="CX6" s="36">
        <f t="shared" ref="CX6:DF6" si="11">IF(CX7="",NA(),CX7)</f>
        <v>87.73</v>
      </c>
      <c r="CY6" s="36">
        <f t="shared" si="11"/>
        <v>87.6</v>
      </c>
      <c r="CZ6" s="36">
        <f t="shared" si="11"/>
        <v>87.4</v>
      </c>
      <c r="DA6" s="36">
        <f t="shared" si="11"/>
        <v>87.3</v>
      </c>
      <c r="DB6" s="36">
        <f t="shared" si="11"/>
        <v>85.37</v>
      </c>
      <c r="DC6" s="36">
        <f t="shared" si="11"/>
        <v>84.81</v>
      </c>
      <c r="DD6" s="36">
        <f t="shared" si="11"/>
        <v>84.8</v>
      </c>
      <c r="DE6" s="36">
        <f t="shared" si="11"/>
        <v>84.6</v>
      </c>
      <c r="DF6" s="36">
        <f t="shared" si="11"/>
        <v>84.24</v>
      </c>
      <c r="DG6" s="35" t="str">
        <f>IF(DG7="","",IF(DG7="-","【-】","【"&amp;SUBSTITUTE(TEXT(DG7,"#,##0.00"),"-","△")&amp;"】"))</f>
        <v>【89.82】</v>
      </c>
      <c r="DH6" s="36">
        <f>IF(DH7="",NA(),DH7)</f>
        <v>49.19</v>
      </c>
      <c r="DI6" s="36">
        <f t="shared" ref="DI6:DQ6" si="12">IF(DI7="",NA(),DI7)</f>
        <v>48.17</v>
      </c>
      <c r="DJ6" s="36">
        <f t="shared" si="12"/>
        <v>49.29</v>
      </c>
      <c r="DK6" s="36">
        <f t="shared" si="12"/>
        <v>50.62</v>
      </c>
      <c r="DL6" s="36">
        <f t="shared" si="12"/>
        <v>47.64</v>
      </c>
      <c r="DM6" s="36">
        <f t="shared" si="12"/>
        <v>46.9</v>
      </c>
      <c r="DN6" s="36">
        <f t="shared" si="12"/>
        <v>47.28</v>
      </c>
      <c r="DO6" s="36">
        <f t="shared" si="12"/>
        <v>47.66</v>
      </c>
      <c r="DP6" s="36">
        <f t="shared" si="12"/>
        <v>48.17</v>
      </c>
      <c r="DQ6" s="36">
        <f t="shared" si="12"/>
        <v>48.83</v>
      </c>
      <c r="DR6" s="35" t="str">
        <f>IF(DR7="","",IF(DR7="-","【-】","【"&amp;SUBSTITUTE(TEXT(DR7,"#,##0.00"),"-","△")&amp;"】"))</f>
        <v>【50.19】</v>
      </c>
      <c r="DS6" s="36">
        <f>IF(DS7="",NA(),DS7)</f>
        <v>10.3</v>
      </c>
      <c r="DT6" s="36">
        <f t="shared" ref="DT6:EB6" si="13">IF(DT7="",NA(),DT7)</f>
        <v>10.11</v>
      </c>
      <c r="DU6" s="36">
        <f t="shared" si="13"/>
        <v>9.6199999999999992</v>
      </c>
      <c r="DV6" s="36">
        <f t="shared" si="13"/>
        <v>9.11</v>
      </c>
      <c r="DW6" s="36">
        <f t="shared" si="13"/>
        <v>8.7899999999999991</v>
      </c>
      <c r="DX6" s="36">
        <f t="shared" si="13"/>
        <v>12.03</v>
      </c>
      <c r="DY6" s="36">
        <f t="shared" si="13"/>
        <v>12.19</v>
      </c>
      <c r="DZ6" s="36">
        <f t="shared" si="13"/>
        <v>15.1</v>
      </c>
      <c r="EA6" s="36">
        <f t="shared" si="13"/>
        <v>17.12</v>
      </c>
      <c r="EB6" s="36">
        <f t="shared" si="13"/>
        <v>18.18</v>
      </c>
      <c r="EC6" s="35" t="str">
        <f>IF(EC7="","",IF(EC7="-","【-】","【"&amp;SUBSTITUTE(TEXT(EC7,"#,##0.00"),"-","△")&amp;"】"))</f>
        <v>【20.63】</v>
      </c>
      <c r="ED6" s="36">
        <f>IF(ED7="",NA(),ED7)</f>
        <v>0.63</v>
      </c>
      <c r="EE6" s="36">
        <f t="shared" ref="EE6:EM6" si="14">IF(EE7="",NA(),EE7)</f>
        <v>0.7</v>
      </c>
      <c r="EF6" s="36">
        <f t="shared" si="14"/>
        <v>1.03</v>
      </c>
      <c r="EG6" s="36">
        <f t="shared" si="14"/>
        <v>0.69</v>
      </c>
      <c r="EH6" s="36">
        <f t="shared" si="14"/>
        <v>0.44</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402273</v>
      </c>
      <c r="D7" s="38">
        <v>46</v>
      </c>
      <c r="E7" s="38">
        <v>1</v>
      </c>
      <c r="F7" s="38">
        <v>0</v>
      </c>
      <c r="G7" s="38">
        <v>1</v>
      </c>
      <c r="H7" s="38" t="s">
        <v>93</v>
      </c>
      <c r="I7" s="38" t="s">
        <v>94</v>
      </c>
      <c r="J7" s="38" t="s">
        <v>95</v>
      </c>
      <c r="K7" s="38" t="s">
        <v>96</v>
      </c>
      <c r="L7" s="38" t="s">
        <v>97</v>
      </c>
      <c r="M7" s="38" t="s">
        <v>98</v>
      </c>
      <c r="N7" s="39" t="s">
        <v>99</v>
      </c>
      <c r="O7" s="39">
        <v>67.2</v>
      </c>
      <c r="P7" s="39">
        <v>90.32</v>
      </c>
      <c r="Q7" s="39">
        <v>3058</v>
      </c>
      <c r="R7" s="39">
        <v>36946</v>
      </c>
      <c r="S7" s="39">
        <v>135.11000000000001</v>
      </c>
      <c r="T7" s="39">
        <v>273.45</v>
      </c>
      <c r="U7" s="39">
        <v>33139</v>
      </c>
      <c r="V7" s="39">
        <v>43.84</v>
      </c>
      <c r="W7" s="39">
        <v>755.91</v>
      </c>
      <c r="X7" s="39">
        <v>121.32</v>
      </c>
      <c r="Y7" s="39">
        <v>119.42</v>
      </c>
      <c r="Z7" s="39">
        <v>117.45</v>
      </c>
      <c r="AA7" s="39">
        <v>103.73</v>
      </c>
      <c r="AB7" s="39">
        <v>110.38</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738.34</v>
      </c>
      <c r="AU7" s="39">
        <v>348.15</v>
      </c>
      <c r="AV7" s="39">
        <v>542.65</v>
      </c>
      <c r="AW7" s="39">
        <v>493.67</v>
      </c>
      <c r="AX7" s="39">
        <v>404.02</v>
      </c>
      <c r="AY7" s="39">
        <v>377.63</v>
      </c>
      <c r="AZ7" s="39">
        <v>357.34</v>
      </c>
      <c r="BA7" s="39">
        <v>366.03</v>
      </c>
      <c r="BB7" s="39">
        <v>365.18</v>
      </c>
      <c r="BC7" s="39">
        <v>327.77</v>
      </c>
      <c r="BD7" s="39">
        <v>260.31</v>
      </c>
      <c r="BE7" s="39">
        <v>377.14</v>
      </c>
      <c r="BF7" s="39">
        <v>393.74</v>
      </c>
      <c r="BG7" s="39">
        <v>364.88</v>
      </c>
      <c r="BH7" s="39">
        <v>335.26</v>
      </c>
      <c r="BI7" s="39">
        <v>572.26</v>
      </c>
      <c r="BJ7" s="39">
        <v>364.71</v>
      </c>
      <c r="BK7" s="39">
        <v>373.69</v>
      </c>
      <c r="BL7" s="39">
        <v>370.12</v>
      </c>
      <c r="BM7" s="39">
        <v>371.65</v>
      </c>
      <c r="BN7" s="39">
        <v>397.1</v>
      </c>
      <c r="BO7" s="39">
        <v>275.67</v>
      </c>
      <c r="BP7" s="39">
        <v>119.1</v>
      </c>
      <c r="BQ7" s="39">
        <v>117.71</v>
      </c>
      <c r="BR7" s="39">
        <v>114.57</v>
      </c>
      <c r="BS7" s="39">
        <v>101.11</v>
      </c>
      <c r="BT7" s="39">
        <v>93.41</v>
      </c>
      <c r="BU7" s="39">
        <v>100.65</v>
      </c>
      <c r="BV7" s="39">
        <v>99.87</v>
      </c>
      <c r="BW7" s="39">
        <v>100.42</v>
      </c>
      <c r="BX7" s="39">
        <v>98.77</v>
      </c>
      <c r="BY7" s="39">
        <v>95.79</v>
      </c>
      <c r="BZ7" s="39">
        <v>100.05</v>
      </c>
      <c r="CA7" s="39">
        <v>123.19</v>
      </c>
      <c r="CB7" s="39">
        <v>124.72</v>
      </c>
      <c r="CC7" s="39">
        <v>128.29</v>
      </c>
      <c r="CD7" s="39">
        <v>145.46</v>
      </c>
      <c r="CE7" s="39">
        <v>136.19</v>
      </c>
      <c r="CF7" s="39">
        <v>170.19</v>
      </c>
      <c r="CG7" s="39">
        <v>171.81</v>
      </c>
      <c r="CH7" s="39">
        <v>171.67</v>
      </c>
      <c r="CI7" s="39">
        <v>173.67</v>
      </c>
      <c r="CJ7" s="39">
        <v>171.13</v>
      </c>
      <c r="CK7" s="39">
        <v>166.4</v>
      </c>
      <c r="CL7" s="39">
        <v>53.74</v>
      </c>
      <c r="CM7" s="39">
        <v>53.15</v>
      </c>
      <c r="CN7" s="39">
        <v>52.49</v>
      </c>
      <c r="CO7" s="39">
        <v>51.7</v>
      </c>
      <c r="CP7" s="39">
        <v>52.19</v>
      </c>
      <c r="CQ7" s="39">
        <v>59.01</v>
      </c>
      <c r="CR7" s="39">
        <v>60.03</v>
      </c>
      <c r="CS7" s="39">
        <v>59.74</v>
      </c>
      <c r="CT7" s="39">
        <v>59.67</v>
      </c>
      <c r="CU7" s="39">
        <v>60.12</v>
      </c>
      <c r="CV7" s="39">
        <v>60.69</v>
      </c>
      <c r="CW7" s="39">
        <v>88.02</v>
      </c>
      <c r="CX7" s="39">
        <v>87.73</v>
      </c>
      <c r="CY7" s="39">
        <v>87.6</v>
      </c>
      <c r="CZ7" s="39">
        <v>87.4</v>
      </c>
      <c r="DA7" s="39">
        <v>87.3</v>
      </c>
      <c r="DB7" s="39">
        <v>85.37</v>
      </c>
      <c r="DC7" s="39">
        <v>84.81</v>
      </c>
      <c r="DD7" s="39">
        <v>84.8</v>
      </c>
      <c r="DE7" s="39">
        <v>84.6</v>
      </c>
      <c r="DF7" s="39">
        <v>84.24</v>
      </c>
      <c r="DG7" s="39">
        <v>89.82</v>
      </c>
      <c r="DH7" s="39">
        <v>49.19</v>
      </c>
      <c r="DI7" s="39">
        <v>48.17</v>
      </c>
      <c r="DJ7" s="39">
        <v>49.29</v>
      </c>
      <c r="DK7" s="39">
        <v>50.62</v>
      </c>
      <c r="DL7" s="39">
        <v>47.64</v>
      </c>
      <c r="DM7" s="39">
        <v>46.9</v>
      </c>
      <c r="DN7" s="39">
        <v>47.28</v>
      </c>
      <c r="DO7" s="39">
        <v>47.66</v>
      </c>
      <c r="DP7" s="39">
        <v>48.17</v>
      </c>
      <c r="DQ7" s="39">
        <v>48.83</v>
      </c>
      <c r="DR7" s="39">
        <v>50.19</v>
      </c>
      <c r="DS7" s="39">
        <v>10.3</v>
      </c>
      <c r="DT7" s="39">
        <v>10.11</v>
      </c>
      <c r="DU7" s="39">
        <v>9.6199999999999992</v>
      </c>
      <c r="DV7" s="39">
        <v>9.11</v>
      </c>
      <c r="DW7" s="39">
        <v>8.7899999999999991</v>
      </c>
      <c r="DX7" s="39">
        <v>12.03</v>
      </c>
      <c r="DY7" s="39">
        <v>12.19</v>
      </c>
      <c r="DZ7" s="39">
        <v>15.1</v>
      </c>
      <c r="EA7" s="39">
        <v>17.12</v>
      </c>
      <c r="EB7" s="39">
        <v>18.18</v>
      </c>
      <c r="EC7" s="39">
        <v>20.63</v>
      </c>
      <c r="ED7" s="39">
        <v>0.63</v>
      </c>
      <c r="EE7" s="39">
        <v>0.7</v>
      </c>
      <c r="EF7" s="39">
        <v>1.03</v>
      </c>
      <c r="EG7" s="39">
        <v>0.69</v>
      </c>
      <c r="EH7" s="39">
        <v>0.44</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702</cp:lastModifiedBy>
  <dcterms:created xsi:type="dcterms:W3CDTF">2021-12-03T06:57:28Z</dcterms:created>
  <dcterms:modified xsi:type="dcterms:W3CDTF">2022-01-07T05:38:56Z</dcterms:modified>
  <cp:category/>
</cp:coreProperties>
</file>